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79f02cd1daa40f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CB965C7A-DAA3-48CE-A006-59B1FFA2F2CF}" xr6:coauthVersionLast="47" xr6:coauthVersionMax="47" xr10:uidLastSave="{00000000-0000-0000-0000-000000000000}"/>
  <bookViews>
    <workbookView xWindow="-110" yWindow="-110" windowWidth="19420" windowHeight="10420" xr2:uid="{5ABDF728-10DC-4449-B54D-9D6673379710}"/>
  </bookViews>
  <sheets>
    <sheet name="Participation x Sport" sheetId="1" r:id="rId1"/>
    <sheet name="Participation x year" sheetId="2" r:id="rId2"/>
  </sheets>
  <definedNames>
    <definedName name="_xlnm.Print_Area" localSheetId="0">'Participation x Sport'!$M$1:$AE$93</definedName>
    <definedName name="_xlnm.Print_Area" localSheetId="1">'Participation x year'!$P$1:$AF$52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2" l="1" a="1"/>
  <c r="N9" i="2" s="1"/>
  <c r="M9" i="2" a="1"/>
  <c r="M9" i="2" s="1"/>
  <c r="N11" i="2"/>
  <c r="N12" i="2"/>
  <c r="N13" i="2"/>
  <c r="N14" i="2"/>
  <c r="N15" i="2"/>
  <c r="N16" i="2"/>
  <c r="N10" i="2"/>
  <c r="M10" i="2"/>
  <c r="M11" i="2"/>
  <c r="M12" i="2"/>
  <c r="M13" i="2"/>
  <c r="M14" i="2"/>
  <c r="M15" i="2"/>
  <c r="M16" i="2"/>
  <c r="W5" i="1" a="1"/>
  <c r="W5" i="1" s="1"/>
  <c r="P4" i="1" a="1"/>
  <c r="P4" i="1" s="1"/>
  <c r="Z6" i="1"/>
  <c r="Z7" i="1"/>
  <c r="Z8" i="1"/>
  <c r="Z9" i="1"/>
  <c r="Z10" i="1"/>
  <c r="Z11" i="1"/>
  <c r="Z12" i="1"/>
  <c r="Z13" i="1"/>
  <c r="Z14" i="1"/>
  <c r="Z5" i="1"/>
  <c r="Q6" i="1"/>
  <c r="R6" i="1" s="1"/>
  <c r="Q7" i="1"/>
  <c r="R7" i="1" s="1"/>
  <c r="Q8" i="1"/>
  <c r="R8" i="1" s="1"/>
  <c r="Q9" i="1"/>
  <c r="R9" i="1" s="1"/>
  <c r="Q10" i="1"/>
  <c r="R10" i="1" s="1"/>
  <c r="Q11" i="1"/>
  <c r="R11" i="1" s="1"/>
  <c r="Q12" i="1"/>
  <c r="R12" i="1" s="1"/>
  <c r="Q13" i="1"/>
  <c r="R13" i="1" s="1"/>
  <c r="Q14" i="1"/>
  <c r="R14" i="1" s="1"/>
  <c r="Q15" i="1"/>
  <c r="R15" i="1" s="1"/>
  <c r="Q16" i="1"/>
  <c r="R16" i="1" s="1"/>
  <c r="Q17" i="1"/>
  <c r="R17" i="1" s="1"/>
  <c r="Q18" i="1"/>
  <c r="R18" i="1" s="1"/>
  <c r="Q19" i="1"/>
  <c r="R19" i="1" s="1"/>
  <c r="Q20" i="1"/>
  <c r="R20" i="1" s="1"/>
  <c r="Q21" i="1"/>
  <c r="R21" i="1" s="1"/>
  <c r="Q22" i="1"/>
  <c r="R22" i="1" s="1"/>
  <c r="Q23" i="1"/>
  <c r="R23" i="1" s="1"/>
  <c r="Q24" i="1"/>
  <c r="R24" i="1" s="1"/>
  <c r="Q25" i="1"/>
  <c r="R25" i="1" s="1"/>
  <c r="Q26" i="1"/>
  <c r="R26" i="1" s="1"/>
  <c r="Q27" i="1"/>
  <c r="R27" i="1" s="1"/>
  <c r="Q28" i="1"/>
  <c r="R28" i="1" s="1"/>
  <c r="Q29" i="1"/>
  <c r="R29" i="1" s="1"/>
  <c r="Q30" i="1"/>
  <c r="R30" i="1" s="1"/>
  <c r="Q31" i="1"/>
  <c r="R31" i="1" s="1"/>
  <c r="Q32" i="1"/>
  <c r="R32" i="1" s="1"/>
  <c r="Q33" i="1"/>
  <c r="R33" i="1" s="1"/>
  <c r="Q34" i="1"/>
  <c r="R34" i="1" s="1"/>
  <c r="Q35" i="1"/>
  <c r="R35" i="1" s="1"/>
  <c r="Q36" i="1"/>
  <c r="R36" i="1" s="1"/>
  <c r="Q37" i="1"/>
  <c r="R37" i="1" s="1"/>
  <c r="Q38" i="1"/>
  <c r="R38" i="1" s="1"/>
  <c r="Q39" i="1"/>
  <c r="R39" i="1" s="1"/>
  <c r="Q40" i="1"/>
  <c r="R40" i="1" s="1"/>
  <c r="Q41" i="1"/>
  <c r="R41" i="1" s="1"/>
  <c r="Q42" i="1"/>
  <c r="R42" i="1" s="1"/>
  <c r="Q43" i="1"/>
  <c r="R43" i="1" s="1"/>
  <c r="Q44" i="1"/>
  <c r="R44" i="1" s="1"/>
  <c r="Q45" i="1"/>
  <c r="R45" i="1" s="1"/>
  <c r="Q46" i="1"/>
  <c r="R46" i="1" s="1"/>
  <c r="Q47" i="1"/>
  <c r="R47" i="1" s="1"/>
  <c r="Q48" i="1"/>
  <c r="R48" i="1" s="1"/>
  <c r="Q49" i="1"/>
  <c r="R49" i="1" s="1"/>
  <c r="Q50" i="1"/>
  <c r="R50" i="1" s="1"/>
  <c r="Q51" i="1"/>
  <c r="R51" i="1" s="1"/>
  <c r="Q52" i="1"/>
  <c r="R52" i="1" s="1"/>
  <c r="Q53" i="1"/>
  <c r="R53" i="1" s="1"/>
  <c r="Q54" i="1"/>
  <c r="R54" i="1" s="1"/>
  <c r="Q55" i="1"/>
  <c r="R55" i="1" s="1"/>
  <c r="Q56" i="1"/>
  <c r="R56" i="1" s="1"/>
  <c r="Q57" i="1"/>
  <c r="R57" i="1" s="1"/>
  <c r="Q58" i="1"/>
  <c r="R58" i="1" s="1"/>
  <c r="Q59" i="1"/>
  <c r="R59" i="1" s="1"/>
  <c r="Q60" i="1"/>
  <c r="R60" i="1" s="1"/>
  <c r="Q61" i="1"/>
  <c r="R61" i="1" s="1"/>
  <c r="Q62" i="1"/>
  <c r="R62" i="1" s="1"/>
  <c r="Q63" i="1"/>
  <c r="R63" i="1" s="1"/>
  <c r="Q64" i="1"/>
  <c r="R64" i="1" s="1"/>
  <c r="Q65" i="1"/>
  <c r="R65" i="1" s="1"/>
  <c r="Q66" i="1"/>
  <c r="R66" i="1" s="1"/>
  <c r="Q67" i="1"/>
  <c r="R67" i="1" s="1"/>
  <c r="Q68" i="1"/>
  <c r="R68" i="1" s="1"/>
  <c r="Q69" i="1"/>
  <c r="R69" i="1" s="1"/>
  <c r="Q70" i="1"/>
  <c r="R70" i="1" s="1"/>
  <c r="Q71" i="1"/>
  <c r="R71" i="1" s="1"/>
  <c r="Q72" i="1"/>
  <c r="R72" i="1" s="1"/>
  <c r="Q73" i="1"/>
  <c r="R73" i="1" s="1"/>
  <c r="Q74" i="1"/>
  <c r="R74" i="1" s="1"/>
  <c r="Q75" i="1"/>
  <c r="R75" i="1" s="1"/>
  <c r="Q76" i="1"/>
  <c r="R76" i="1" s="1"/>
  <c r="Q77" i="1"/>
  <c r="R77" i="1" s="1"/>
  <c r="Q78" i="1"/>
  <c r="R78" i="1" s="1"/>
  <c r="Q79" i="1"/>
  <c r="R79" i="1" s="1"/>
  <c r="Q80" i="1"/>
  <c r="R80" i="1" s="1"/>
  <c r="Q81" i="1"/>
  <c r="R81" i="1" s="1"/>
  <c r="Q82" i="1"/>
  <c r="R82" i="1" s="1"/>
  <c r="Q83" i="1"/>
  <c r="R83" i="1" s="1"/>
  <c r="Q84" i="1"/>
  <c r="R84" i="1" s="1"/>
  <c r="Q85" i="1"/>
  <c r="R85" i="1" s="1"/>
  <c r="Q86" i="1"/>
  <c r="R86" i="1" s="1"/>
  <c r="Q87" i="1"/>
  <c r="R87" i="1" s="1"/>
  <c r="Q88" i="1"/>
  <c r="R88" i="1" s="1"/>
  <c r="Q89" i="1"/>
  <c r="R89" i="1" s="1"/>
  <c r="Q90" i="1"/>
  <c r="R90" i="1" s="1"/>
  <c r="Q91" i="1"/>
  <c r="R91" i="1" s="1"/>
  <c r="Q92" i="1"/>
  <c r="R92" i="1" s="1"/>
  <c r="Q93" i="1"/>
  <c r="R93" i="1" s="1"/>
  <c r="Q5" i="1"/>
  <c r="R5" i="1" s="1"/>
  <c r="S84" i="1" l="1"/>
  <c r="S44" i="1"/>
  <c r="S83" i="1"/>
  <c r="S64" i="1"/>
  <c r="S24" i="1"/>
  <c r="S51" i="1"/>
  <c r="S62" i="1"/>
  <c r="S38" i="1"/>
  <c r="S21" i="1"/>
  <c r="S60" i="1"/>
  <c r="S36" i="1"/>
  <c r="S39" i="1"/>
  <c r="S35" i="1"/>
  <c r="S33" i="1"/>
  <c r="S32" i="1"/>
  <c r="S73" i="1"/>
  <c r="S31" i="1"/>
  <c r="S72" i="1"/>
  <c r="S30" i="1"/>
  <c r="S23" i="1"/>
  <c r="S22" i="1"/>
  <c r="S61" i="1"/>
  <c r="S80" i="1"/>
  <c r="S78" i="1"/>
  <c r="S19" i="1"/>
  <c r="S76" i="1"/>
  <c r="S74" i="1"/>
  <c r="S71" i="1"/>
  <c r="S18" i="1"/>
  <c r="S17" i="1"/>
  <c r="S50" i="1"/>
  <c r="S91" i="1"/>
  <c r="S41" i="1"/>
  <c r="S37" i="1"/>
  <c r="S20" i="1"/>
  <c r="S59" i="1"/>
  <c r="S34" i="1"/>
  <c r="S70" i="1"/>
  <c r="S58" i="1"/>
  <c r="S16" i="1"/>
  <c r="S63" i="1"/>
  <c r="S82" i="1"/>
  <c r="S81" i="1"/>
  <c r="S90" i="1"/>
  <c r="S40" i="1"/>
  <c r="S79" i="1"/>
  <c r="S77" i="1"/>
  <c r="S75" i="1"/>
  <c r="S57" i="1"/>
  <c r="S15" i="1"/>
  <c r="S14" i="1"/>
  <c r="S43" i="1"/>
  <c r="S42" i="1"/>
  <c r="S69" i="1"/>
  <c r="S29" i="1"/>
  <c r="S56" i="1"/>
  <c r="S88" i="1"/>
  <c r="S68" i="1"/>
  <c r="S48" i="1"/>
  <c r="S28" i="1"/>
  <c r="S8" i="1"/>
  <c r="S55" i="1"/>
  <c r="S13" i="1"/>
  <c r="S92" i="1"/>
  <c r="S89" i="1"/>
  <c r="S49" i="1"/>
  <c r="S9" i="1"/>
  <c r="S87" i="1"/>
  <c r="S67" i="1"/>
  <c r="S47" i="1"/>
  <c r="S27" i="1"/>
  <c r="S7" i="1"/>
  <c r="S54" i="1"/>
  <c r="S12" i="1"/>
  <c r="S11" i="1"/>
  <c r="S93" i="1"/>
  <c r="S86" i="1"/>
  <c r="S66" i="1"/>
  <c r="S46" i="1"/>
  <c r="S26" i="1"/>
  <c r="S6" i="1"/>
  <c r="S53" i="1"/>
  <c r="S85" i="1"/>
  <c r="S65" i="1"/>
  <c r="S45" i="1"/>
  <c r="S25" i="1"/>
  <c r="S5" i="1"/>
  <c r="S52" i="1"/>
  <c r="S10" i="1"/>
  <c r="T6" i="1" l="1"/>
  <c r="T16" i="1"/>
  <c r="T26" i="1"/>
  <c r="T36" i="1"/>
  <c r="T46" i="1"/>
  <c r="T56" i="1"/>
  <c r="T66" i="1"/>
  <c r="T76" i="1"/>
  <c r="T86" i="1"/>
  <c r="T40" i="1"/>
  <c r="U70" i="1"/>
  <c r="T41" i="1"/>
  <c r="U61" i="1"/>
  <c r="T52" i="1"/>
  <c r="U42" i="1"/>
  <c r="T73" i="1"/>
  <c r="U43" i="1"/>
  <c r="T64" i="1"/>
  <c r="U44" i="1"/>
  <c r="T55" i="1"/>
  <c r="U35" i="1"/>
  <c r="U6" i="1"/>
  <c r="U16" i="1"/>
  <c r="U26" i="1"/>
  <c r="U36" i="1"/>
  <c r="U46" i="1"/>
  <c r="U56" i="1"/>
  <c r="U66" i="1"/>
  <c r="U76" i="1"/>
  <c r="U86" i="1"/>
  <c r="T10" i="1"/>
  <c r="U60" i="1"/>
  <c r="U90" i="1"/>
  <c r="T11" i="1"/>
  <c r="U21" i="1"/>
  <c r="U81" i="1"/>
  <c r="T32" i="1"/>
  <c r="U22" i="1"/>
  <c r="U82" i="1"/>
  <c r="T23" i="1"/>
  <c r="U63" i="1"/>
  <c r="T54" i="1"/>
  <c r="U74" i="1"/>
  <c r="T45" i="1"/>
  <c r="U55" i="1"/>
  <c r="T7" i="1"/>
  <c r="T17" i="1"/>
  <c r="T27" i="1"/>
  <c r="T37" i="1"/>
  <c r="T47" i="1"/>
  <c r="T57" i="1"/>
  <c r="T67" i="1"/>
  <c r="T77" i="1"/>
  <c r="T87" i="1"/>
  <c r="T30" i="1"/>
  <c r="U20" i="1"/>
  <c r="U80" i="1"/>
  <c r="T71" i="1"/>
  <c r="U71" i="1"/>
  <c r="T12" i="1"/>
  <c r="U72" i="1"/>
  <c r="T53" i="1"/>
  <c r="T93" i="1"/>
  <c r="U23" i="1"/>
  <c r="T14" i="1"/>
  <c r="T84" i="1"/>
  <c r="U54" i="1"/>
  <c r="T25" i="1"/>
  <c r="U75" i="1"/>
  <c r="U7" i="1"/>
  <c r="U17" i="1"/>
  <c r="U27" i="1"/>
  <c r="U37" i="1"/>
  <c r="U47" i="1"/>
  <c r="U57" i="1"/>
  <c r="U67" i="1"/>
  <c r="U77" i="1"/>
  <c r="U87" i="1"/>
  <c r="T70" i="1"/>
  <c r="U10" i="1"/>
  <c r="T21" i="1"/>
  <c r="T91" i="1"/>
  <c r="U31" i="1"/>
  <c r="U91" i="1"/>
  <c r="T22" i="1"/>
  <c r="T82" i="1"/>
  <c r="U62" i="1"/>
  <c r="T63" i="1"/>
  <c r="U13" i="1"/>
  <c r="U93" i="1"/>
  <c r="T34" i="1"/>
  <c r="U34" i="1"/>
  <c r="U84" i="1"/>
  <c r="T75" i="1"/>
  <c r="U65" i="1"/>
  <c r="T8" i="1"/>
  <c r="T18" i="1"/>
  <c r="T28" i="1"/>
  <c r="T38" i="1"/>
  <c r="T48" i="1"/>
  <c r="T58" i="1"/>
  <c r="T68" i="1"/>
  <c r="T78" i="1"/>
  <c r="T88" i="1"/>
  <c r="T50" i="1"/>
  <c r="U40" i="1"/>
  <c r="T61" i="1"/>
  <c r="U41" i="1"/>
  <c r="T42" i="1"/>
  <c r="T92" i="1"/>
  <c r="U12" i="1"/>
  <c r="U92" i="1"/>
  <c r="T13" i="1"/>
  <c r="U53" i="1"/>
  <c r="T44" i="1"/>
  <c r="U64" i="1"/>
  <c r="T15" i="1"/>
  <c r="T85" i="1"/>
  <c r="U15" i="1"/>
  <c r="U85" i="1"/>
  <c r="U8" i="1"/>
  <c r="U18" i="1"/>
  <c r="U28" i="1"/>
  <c r="U38" i="1"/>
  <c r="U48" i="1"/>
  <c r="U58" i="1"/>
  <c r="U68" i="1"/>
  <c r="U78" i="1"/>
  <c r="U88" i="1"/>
  <c r="U19" i="1"/>
  <c r="U29" i="1"/>
  <c r="U49" i="1"/>
  <c r="U69" i="1"/>
  <c r="U89" i="1"/>
  <c r="T60" i="1"/>
  <c r="T90" i="1"/>
  <c r="U30" i="1"/>
  <c r="T31" i="1"/>
  <c r="T81" i="1"/>
  <c r="U51" i="1"/>
  <c r="T62" i="1"/>
  <c r="U52" i="1"/>
  <c r="T43" i="1"/>
  <c r="U33" i="1"/>
  <c r="U83" i="1"/>
  <c r="T24" i="1"/>
  <c r="U5" i="1"/>
  <c r="U24" i="1"/>
  <c r="T5" i="1"/>
  <c r="T65" i="1"/>
  <c r="U45" i="1"/>
  <c r="T9" i="1"/>
  <c r="T19" i="1"/>
  <c r="T29" i="1"/>
  <c r="T39" i="1"/>
  <c r="T49" i="1"/>
  <c r="T59" i="1"/>
  <c r="T69" i="1"/>
  <c r="T79" i="1"/>
  <c r="T89" i="1"/>
  <c r="U9" i="1"/>
  <c r="U39" i="1"/>
  <c r="U59" i="1"/>
  <c r="U79" i="1"/>
  <c r="T20" i="1"/>
  <c r="T80" i="1"/>
  <c r="U50" i="1"/>
  <c r="T51" i="1"/>
  <c r="U11" i="1"/>
  <c r="T72" i="1"/>
  <c r="U32" i="1"/>
  <c r="T33" i="1"/>
  <c r="T83" i="1"/>
  <c r="U73" i="1"/>
  <c r="T74" i="1"/>
  <c r="U14" i="1"/>
  <c r="T35" i="1"/>
  <c r="U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<sst xmlns="http://schemas.openxmlformats.org/spreadsheetml/2006/main" count="297" uniqueCount="147">
  <si>
    <t>Air sports</t>
  </si>
  <si>
    <t>Archery</t>
  </si>
  <si>
    <t>Australian football</t>
  </si>
  <si>
    <t>Badminton</t>
  </si>
  <si>
    <t>Baseball</t>
  </si>
  <si>
    <t>Basketball</t>
  </si>
  <si>
    <t>Billiards/Snooker/Pool</t>
  </si>
  <si>
    <t>BMX</t>
  </si>
  <si>
    <t>Body building</t>
  </si>
  <si>
    <t>Bowls</t>
  </si>
  <si>
    <t>Boxing</t>
  </si>
  <si>
    <t>Bush walking</t>
  </si>
  <si>
    <t>Calisthenics</t>
  </si>
  <si>
    <t>Canoeing/Kayaking</t>
  </si>
  <si>
    <t>Cricket</t>
  </si>
  <si>
    <t>Croquet</t>
  </si>
  <si>
    <t>Crossfit</t>
  </si>
  <si>
    <t>Cycling</t>
  </si>
  <si>
    <t>DanceSport</t>
  </si>
  <si>
    <t>Dancing (recreational)</t>
  </si>
  <si>
    <t>Darts</t>
  </si>
  <si>
    <t>Dragon boat racing</t>
  </si>
  <si>
    <t>Equestrian</t>
  </si>
  <si>
    <t>Fencing</t>
  </si>
  <si>
    <t>Fishing (recreational)</t>
  </si>
  <si>
    <t>Fitness/Gym</t>
  </si>
  <si>
    <t>Flying disc</t>
  </si>
  <si>
    <t>Football/soccer</t>
  </si>
  <si>
    <t>Golf</t>
  </si>
  <si>
    <t>Gridiron</t>
  </si>
  <si>
    <t>Gymnastics</t>
  </si>
  <si>
    <t>Handball</t>
  </si>
  <si>
    <t>Hockey</t>
  </si>
  <si>
    <t>Ice hockey</t>
  </si>
  <si>
    <t>Ice skating</t>
  </si>
  <si>
    <t>Jet skiing</t>
  </si>
  <si>
    <t>Judo</t>
  </si>
  <si>
    <t>Jujitsu</t>
  </si>
  <si>
    <t>Karate</t>
  </si>
  <si>
    <t>Kitesurfing/kiteboarding</t>
  </si>
  <si>
    <t>Lacrosse</t>
  </si>
  <si>
    <t>Lifesaving surf</t>
  </si>
  <si>
    <t>Martial arts</t>
  </si>
  <si>
    <t>Mixed martial arts</t>
  </si>
  <si>
    <t>Motor cycling</t>
  </si>
  <si>
    <t>Motor sport</t>
  </si>
  <si>
    <t>Mountain biking</t>
  </si>
  <si>
    <t>Muay Thai</t>
  </si>
  <si>
    <t>Netball</t>
  </si>
  <si>
    <t>Oztag</t>
  </si>
  <si>
    <t>Paddle sports</t>
  </si>
  <si>
    <t>Paintball</t>
  </si>
  <si>
    <t>Pilates</t>
  </si>
  <si>
    <t>Powerlifting</t>
  </si>
  <si>
    <t>Rock climbing/Abseiling/Caving</t>
  </si>
  <si>
    <t>Rope skipping</t>
  </si>
  <si>
    <t>Rowing</t>
  </si>
  <si>
    <t>Rugby league</t>
  </si>
  <si>
    <t>Rugby union</t>
  </si>
  <si>
    <t>Sailing</t>
  </si>
  <si>
    <t>Shooting</t>
  </si>
  <si>
    <t>Shooting sports</t>
  </si>
  <si>
    <t>Skate</t>
  </si>
  <si>
    <t>Ski &amp; snowboard</t>
  </si>
  <si>
    <t>Softball</t>
  </si>
  <si>
    <t>Sport climbing</t>
  </si>
  <si>
    <t>Squash</t>
  </si>
  <si>
    <t>Surfing</t>
  </si>
  <si>
    <t>Swimming</t>
  </si>
  <si>
    <t>Table tennis</t>
  </si>
  <si>
    <t>Taekwondo</t>
  </si>
  <si>
    <t>Tennis</t>
  </si>
  <si>
    <t>Tenpin bowling</t>
  </si>
  <si>
    <t>Touch football</t>
  </si>
  <si>
    <t>Triathlon</t>
  </si>
  <si>
    <t>Underwater sports</t>
  </si>
  <si>
    <t>Virtual based physical activity</t>
  </si>
  <si>
    <t>Volleyball (indoor and outdoor)</t>
  </si>
  <si>
    <t>Walking (Recreational)</t>
  </si>
  <si>
    <t>Water polo</t>
  </si>
  <si>
    <t>Waterskiing/Wakeboarding</t>
  </si>
  <si>
    <t>Weight lifting</t>
  </si>
  <si>
    <t>Wood chopping</t>
  </si>
  <si>
    <t>Wrestling</t>
  </si>
  <si>
    <t>Yoga</t>
  </si>
  <si>
    <t>Scootering</t>
  </si>
  <si>
    <t>Physical culture</t>
  </si>
  <si>
    <t>Dodgeball</t>
  </si>
  <si>
    <t>Total</t>
  </si>
  <si>
    <t xml:space="preserve"> 15-17</t>
  </si>
  <si>
    <t xml:space="preserve"> 18-24</t>
  </si>
  <si>
    <t xml:space="preserve"> 25-34</t>
  </si>
  <si>
    <t xml:space="preserve"> 35-44</t>
  </si>
  <si>
    <t xml:space="preserve"> 45-54</t>
  </si>
  <si>
    <t xml:space="preserve"> 55-64</t>
  </si>
  <si>
    <t xml:space="preserve"> 65+</t>
  </si>
  <si>
    <t>Males</t>
  </si>
  <si>
    <t>Females</t>
  </si>
  <si>
    <t>Persons</t>
  </si>
  <si>
    <t>Sports Participation Rates, by Age and Gender: Australia, 2022/23</t>
  </si>
  <si>
    <t>2016/17</t>
  </si>
  <si>
    <t>2017/18</t>
  </si>
  <si>
    <t>2018/19</t>
  </si>
  <si>
    <t>2020/21</t>
  </si>
  <si>
    <t>2021/22</t>
  </si>
  <si>
    <t>2022/23</t>
  </si>
  <si>
    <t>2019/20</t>
  </si>
  <si>
    <t>Sports Participation Rates, by Year: Australia, 2016-2023</t>
  </si>
  <si>
    <t>Non-sporting participation only</t>
  </si>
  <si>
    <t>Once per week participation in sport</t>
  </si>
  <si>
    <t>15-17</t>
  </si>
  <si>
    <t>65+</t>
  </si>
  <si>
    <t>Degree</t>
  </si>
  <si>
    <t>Incomplete secondary</t>
  </si>
  <si>
    <t>Aboriginal</t>
  </si>
  <si>
    <t>Not Aboriginal</t>
  </si>
  <si>
    <t>Speak English only at home</t>
  </si>
  <si>
    <t>Speak non-English language at home</t>
  </si>
  <si>
    <t>Disabled</t>
  </si>
  <si>
    <t>Not disabled</t>
  </si>
  <si>
    <t>Household income &lt; 40,000</t>
  </si>
  <si>
    <t>Household income &gt; 200,000</t>
  </si>
  <si>
    <t>Children Out of school hours sport participation</t>
  </si>
  <si>
    <t>Speaks English ony at home</t>
  </si>
  <si>
    <t>Organisation/venue use by activity - top 15 activities (adults)</t>
  </si>
  <si>
    <t>Athletics, track, field</t>
  </si>
  <si>
    <t>Aus. football</t>
  </si>
  <si>
    <t>Walking</t>
  </si>
  <si>
    <t>Aths, track, field</t>
  </si>
  <si>
    <t xml:space="preserve"> 15-17 year-olds</t>
  </si>
  <si>
    <t xml:space="preserve"> 18-24 year-olds</t>
  </si>
  <si>
    <t xml:space="preserve"> 25-34 year-olds</t>
  </si>
  <si>
    <t xml:space="preserve"> 35-44 year-olds</t>
  </si>
  <si>
    <t xml:space="preserve"> 45-54 year-olds</t>
  </si>
  <si>
    <t xml:space="preserve"> 55-64 year-olds</t>
  </si>
  <si>
    <t xml:space="preserve"> 65+ year-olds</t>
  </si>
  <si>
    <t>Athletics, track &amp; field</t>
  </si>
  <si>
    <t>Volleyball (indoor/outdoor)</t>
  </si>
  <si>
    <r>
      <t xml:space="preserve">                    Select sport here </t>
    </r>
    <r>
      <rPr>
        <b/>
        <sz val="12"/>
        <color rgb="FF008000"/>
        <rFont val="Wingdings"/>
        <charset val="2"/>
      </rPr>
      <t>F</t>
    </r>
  </si>
  <si>
    <r>
      <t xml:space="preserve">         Select age or gender here</t>
    </r>
    <r>
      <rPr>
        <b/>
        <sz val="11"/>
        <color theme="4" tint="-0.499984740745262"/>
        <rFont val="Wingdings"/>
        <charset val="2"/>
      </rPr>
      <t xml:space="preserve"> F</t>
    </r>
  </si>
  <si>
    <r>
      <rPr>
        <sz val="18"/>
        <color rgb="FF993300"/>
        <rFont val="Garamond"/>
        <family val="1"/>
      </rPr>
      <t>PARTICIPATION IN SPORT AND PHYSICAL RECREATION, Australia &amp; Victoria, 2022/23</t>
    </r>
    <r>
      <rPr>
        <sz val="11"/>
        <color rgb="FF993300"/>
        <rFont val="Calibri"/>
        <family val="2"/>
        <scheme val="minor"/>
      </rPr>
      <t xml:space="preserve">
From the Ausplay national survey, 2022/23</t>
    </r>
  </si>
  <si>
    <t>PARTICIPATION IN SPORT AND PHYSICAL RECREATION: Further: Victoria, 2022/23</t>
  </si>
  <si>
    <t>Sports Participation Rates, by Year: Vic., 2016-2023</t>
  </si>
  <si>
    <t>Once per week participation in sport, selected variables: Vic., 2022/23</t>
  </si>
  <si>
    <t>Non-sporting Participation only, by Age: Vic., 2022/23</t>
  </si>
  <si>
    <t>Per cent of People who Participate, by Type of Sport or Physical Recreation: Aus, 2022/23</t>
  </si>
  <si>
    <t>Per cent of People who Participate in Selected Sport, by Age and Sex: Victoria, 2022/23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</si>
</sst>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12"/>
      <color rgb="FF008000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993300"/>
      <name val="Calibri"/>
      <family val="2"/>
      <scheme val="minor"/>
    </font>
    <font>
      <sz val="18"/>
      <color rgb="FF993300"/>
      <name val="Garamond"/>
      <family val="1"/>
    </font>
    <font>
      <sz val="11"/>
      <color rgb="FF993300"/>
      <name val="Calibri"/>
      <family val="1"/>
      <scheme val="minor"/>
    </font>
    <font>
      <b/>
      <sz val="12"/>
      <color rgb="FF008000"/>
      <name val="Wingdings"/>
      <charset val="2"/>
    </font>
    <font>
      <b/>
      <sz val="11"/>
      <color theme="4" tint="-0.499984740745262"/>
      <name val="Calibri"/>
      <family val="2"/>
      <scheme val="minor"/>
    </font>
    <font>
      <b/>
      <sz val="11"/>
      <color theme="4" tint="-0.499984740745262"/>
      <name val="Wingdings"/>
      <charset val="2"/>
    </font>
    <font>
      <sz val="18"/>
      <color theme="1"/>
      <name val="Garamond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0" fontId="5" fillId="2" borderId="0" xfId="0" applyFont="1" applyFill="1"/>
    <xf numFmtId="0" fontId="5" fillId="0" borderId="0" xfId="0" applyFont="1"/>
    <xf numFmtId="164" fontId="5" fillId="0" borderId="0" xfId="0" applyNumberFormat="1" applyFont="1"/>
    <xf numFmtId="0" fontId="5" fillId="2" borderId="1" xfId="0" applyFont="1" applyFill="1" applyBorder="1"/>
    <xf numFmtId="164" fontId="5" fillId="2" borderId="1" xfId="1" applyNumberFormat="1" applyFont="1" applyFill="1" applyBorder="1"/>
    <xf numFmtId="0" fontId="6" fillId="0" borderId="0" xfId="0" applyFont="1"/>
    <xf numFmtId="0" fontId="5" fillId="0" borderId="1" xfId="0" quotePrefix="1" applyFont="1" applyBorder="1"/>
    <xf numFmtId="0" fontId="5" fillId="0" borderId="1" xfId="0" applyFont="1" applyBorder="1"/>
    <xf numFmtId="164" fontId="5" fillId="2" borderId="1" xfId="0" applyNumberFormat="1" applyFont="1" applyFill="1" applyBorder="1"/>
    <xf numFmtId="164" fontId="5" fillId="0" borderId="0" xfId="0" applyNumberFormat="1" applyFont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/>
    </xf>
    <xf numFmtId="164" fontId="7" fillId="0" borderId="0" xfId="0" applyNumberFormat="1" applyFont="1"/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6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164" fontId="4" fillId="0" borderId="0" xfId="0" applyNumberFormat="1" applyFont="1" applyProtection="1">
      <protection hidden="1"/>
    </xf>
    <xf numFmtId="164" fontId="11" fillId="0" borderId="0" xfId="0" applyNumberFormat="1" applyFont="1" applyProtection="1"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64" fontId="3" fillId="2" borderId="0" xfId="0" applyNumberFormat="1" applyFont="1" applyFill="1" applyAlignment="1" applyProtection="1">
      <alignment horizontal="left" vertical="center"/>
      <protection hidden="1"/>
    </xf>
    <xf numFmtId="164" fontId="2" fillId="2" borderId="0" xfId="0" applyNumberFormat="1" applyFont="1" applyFill="1" applyAlignment="1" applyProtection="1">
      <alignment horizontal="left" vertical="center"/>
      <protection hidden="1"/>
    </xf>
    <xf numFmtId="0" fontId="8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2" borderId="1" xfId="0" applyFont="1" applyFill="1" applyBorder="1" applyProtection="1">
      <protection hidden="1"/>
    </xf>
    <xf numFmtId="164" fontId="5" fillId="2" borderId="1" xfId="2" applyNumberFormat="1" applyFont="1" applyFill="1" applyBorder="1" applyProtection="1">
      <protection hidden="1"/>
    </xf>
    <xf numFmtId="164" fontId="10" fillId="2" borderId="1" xfId="2" applyNumberFormat="1" applyFont="1" applyFill="1" applyBorder="1" applyProtection="1">
      <protection hidden="1"/>
    </xf>
    <xf numFmtId="0" fontId="5" fillId="0" borderId="0" xfId="0" applyFont="1" applyProtection="1">
      <protection hidden="1"/>
    </xf>
    <xf numFmtId="164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5" fontId="5" fillId="0" borderId="0" xfId="0" applyNumberFormat="1" applyFont="1" applyProtection="1">
      <protection hidden="1"/>
    </xf>
    <xf numFmtId="0" fontId="10" fillId="0" borderId="0" xfId="0" applyFont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14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164" fontId="0" fillId="2" borderId="0" xfId="2" applyNumberFormat="1" applyFont="1" applyFill="1" applyProtection="1">
      <protection hidden="1"/>
    </xf>
    <xf numFmtId="164" fontId="4" fillId="2" borderId="0" xfId="2" applyNumberFormat="1" applyFont="1" applyFill="1" applyProtection="1">
      <protection hidden="1"/>
    </xf>
    <xf numFmtId="0" fontId="10" fillId="2" borderId="0" xfId="0" applyFont="1" applyFill="1" applyProtection="1">
      <protection hidden="1"/>
    </xf>
    <xf numFmtId="164" fontId="10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left"/>
      <protection locked="0" hidden="1"/>
    </xf>
    <xf numFmtId="0" fontId="19" fillId="0" borderId="0" xfId="0" applyFont="1" applyProtection="1">
      <protection hidden="1"/>
    </xf>
    <xf numFmtId="0" fontId="0" fillId="0" borderId="1" xfId="0" applyBorder="1"/>
    <xf numFmtId="0" fontId="5" fillId="0" borderId="1" xfId="0" applyFont="1" applyBorder="1" applyAlignment="1">
      <alignment horizontal="center"/>
    </xf>
    <xf numFmtId="165" fontId="8" fillId="0" borderId="0" xfId="0" applyNumberFormat="1" applyFont="1" applyAlignment="1" applyProtection="1">
      <alignment horizontal="center" vertical="center" textRotation="90" wrapText="1"/>
      <protection hidden="1"/>
    </xf>
    <xf numFmtId="164" fontId="17" fillId="0" borderId="0" xfId="0" applyNumberFormat="1" applyFont="1" applyAlignment="1" applyProtection="1">
      <alignment horizontal="center" wrapText="1"/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0" fontId="21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8000"/>
      <color rgb="FF993300"/>
      <color rgb="FFFF9999"/>
      <color rgb="FF33CCFF"/>
      <color rgb="FF3366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270d6f3e10f451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06625941668795"/>
          <c:y val="1.2623972409010868E-2"/>
          <c:w val="0.76215997336616104"/>
          <c:h val="0.9788152176227102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Sport'!$T$5:$T$93</c:f>
              <c:strCache>
                <c:ptCount val="89"/>
                <c:pt idx="0">
                  <c:v>Walking (Recreational)</c:v>
                </c:pt>
                <c:pt idx="1">
                  <c:v>Fitness/Gym</c:v>
                </c:pt>
                <c:pt idx="2">
                  <c:v>Swimming</c:v>
                </c:pt>
                <c:pt idx="3">
                  <c:v>Athletics, track, field</c:v>
                </c:pt>
                <c:pt idx="4">
                  <c:v>Bush walking</c:v>
                </c:pt>
                <c:pt idx="5">
                  <c:v>Yoga</c:v>
                </c:pt>
                <c:pt idx="6">
                  <c:v>Cycling</c:v>
                </c:pt>
                <c:pt idx="7">
                  <c:v>Pilates</c:v>
                </c:pt>
                <c:pt idx="8">
                  <c:v>Virtual based physical activity</c:v>
                </c:pt>
                <c:pt idx="9">
                  <c:v>Netball</c:v>
                </c:pt>
                <c:pt idx="10">
                  <c:v>Tennis</c:v>
                </c:pt>
                <c:pt idx="11">
                  <c:v>Football/soccer</c:v>
                </c:pt>
                <c:pt idx="12">
                  <c:v>Dancing (recreational)</c:v>
                </c:pt>
                <c:pt idx="13">
                  <c:v>Basketball</c:v>
                </c:pt>
                <c:pt idx="14">
                  <c:v>Surfing</c:v>
                </c:pt>
                <c:pt idx="15">
                  <c:v>Golf</c:v>
                </c:pt>
                <c:pt idx="16">
                  <c:v>Volleyball (indoor/outdoor)</c:v>
                </c:pt>
                <c:pt idx="17">
                  <c:v>Canoeing/Kayaking</c:v>
                </c:pt>
                <c:pt idx="18">
                  <c:v>Equestrian</c:v>
                </c:pt>
                <c:pt idx="19">
                  <c:v>Australian football</c:v>
                </c:pt>
                <c:pt idx="20">
                  <c:v>DanceSport</c:v>
                </c:pt>
                <c:pt idx="21">
                  <c:v>Rock climbing/Abseiling/Caving</c:v>
                </c:pt>
                <c:pt idx="22">
                  <c:v>Weight lifting</c:v>
                </c:pt>
                <c:pt idx="23">
                  <c:v>Badminton</c:v>
                </c:pt>
                <c:pt idx="24">
                  <c:v>Ski &amp; snowboard</c:v>
                </c:pt>
                <c:pt idx="25">
                  <c:v>Boxing</c:v>
                </c:pt>
                <c:pt idx="26">
                  <c:v>Martial arts</c:v>
                </c:pt>
                <c:pt idx="27">
                  <c:v>Bowls</c:v>
                </c:pt>
                <c:pt idx="28">
                  <c:v>Skate</c:v>
                </c:pt>
                <c:pt idx="29">
                  <c:v>Touch football</c:v>
                </c:pt>
                <c:pt idx="30">
                  <c:v>Mountain biking</c:v>
                </c:pt>
                <c:pt idx="31">
                  <c:v>Hockey</c:v>
                </c:pt>
                <c:pt idx="32">
                  <c:v>Underwater sports</c:v>
                </c:pt>
                <c:pt idx="33">
                  <c:v>Gymnastics</c:v>
                </c:pt>
                <c:pt idx="34">
                  <c:v>Crossfit</c:v>
                </c:pt>
                <c:pt idx="35">
                  <c:v>Cricket</c:v>
                </c:pt>
                <c:pt idx="36">
                  <c:v>Tenpin bowling</c:v>
                </c:pt>
                <c:pt idx="37">
                  <c:v>Rowing</c:v>
                </c:pt>
                <c:pt idx="38">
                  <c:v>Sailing</c:v>
                </c:pt>
                <c:pt idx="39">
                  <c:v>Table tennis</c:v>
                </c:pt>
                <c:pt idx="40">
                  <c:v>Ice skating</c:v>
                </c:pt>
                <c:pt idx="41">
                  <c:v>Sport climbing</c:v>
                </c:pt>
                <c:pt idx="42">
                  <c:v>Oztag</c:v>
                </c:pt>
                <c:pt idx="43">
                  <c:v>Rugby league</c:v>
                </c:pt>
                <c:pt idx="44">
                  <c:v>Fishing (recreational)</c:v>
                </c:pt>
                <c:pt idx="45">
                  <c:v>Squash</c:v>
                </c:pt>
                <c:pt idx="46">
                  <c:v>Triathlon</c:v>
                </c:pt>
                <c:pt idx="47">
                  <c:v>Waterskiing/Wakeboarding</c:v>
                </c:pt>
                <c:pt idx="48">
                  <c:v>Rugby union</c:v>
                </c:pt>
                <c:pt idx="49">
                  <c:v>Croquet</c:v>
                </c:pt>
                <c:pt idx="50">
                  <c:v>Jujitsu</c:v>
                </c:pt>
                <c:pt idx="51">
                  <c:v>Shooting</c:v>
                </c:pt>
                <c:pt idx="52">
                  <c:v>Softball</c:v>
                </c:pt>
                <c:pt idx="53">
                  <c:v>Karate</c:v>
                </c:pt>
                <c:pt idx="54">
                  <c:v>Motor cycling</c:v>
                </c:pt>
                <c:pt idx="55">
                  <c:v>Lifesaving surf</c:v>
                </c:pt>
                <c:pt idx="56">
                  <c:v>Archery</c:v>
                </c:pt>
                <c:pt idx="57">
                  <c:v>Rope skipping</c:v>
                </c:pt>
                <c:pt idx="58">
                  <c:v>Paddle sports</c:v>
                </c:pt>
                <c:pt idx="59">
                  <c:v>Muay Thai</c:v>
                </c:pt>
                <c:pt idx="60">
                  <c:v>Handball</c:v>
                </c:pt>
                <c:pt idx="61">
                  <c:v>Taekwondo</c:v>
                </c:pt>
                <c:pt idx="62">
                  <c:v>Powerlifting</c:v>
                </c:pt>
                <c:pt idx="63">
                  <c:v>Flying disc</c:v>
                </c:pt>
                <c:pt idx="64">
                  <c:v>Physical culture</c:v>
                </c:pt>
                <c:pt idx="65">
                  <c:v>Dragon boat racing</c:v>
                </c:pt>
                <c:pt idx="66">
                  <c:v>Water polo</c:v>
                </c:pt>
                <c:pt idx="67">
                  <c:v>Dodgeball</c:v>
                </c:pt>
                <c:pt idx="68">
                  <c:v>Calisthenics</c:v>
                </c:pt>
                <c:pt idx="69">
                  <c:v>Baseball</c:v>
                </c:pt>
                <c:pt idx="70">
                  <c:v>Ice hockey</c:v>
                </c:pt>
                <c:pt idx="71">
                  <c:v>Scootering</c:v>
                </c:pt>
                <c:pt idx="72">
                  <c:v>Mixed martial arts</c:v>
                </c:pt>
                <c:pt idx="73">
                  <c:v>Fencing</c:v>
                </c:pt>
                <c:pt idx="74">
                  <c:v>Jet skiing</c:v>
                </c:pt>
                <c:pt idx="75">
                  <c:v>Air sports</c:v>
                </c:pt>
                <c:pt idx="76">
                  <c:v>Darts</c:v>
                </c:pt>
                <c:pt idx="77">
                  <c:v>Billiards/Snooker/Pool</c:v>
                </c:pt>
                <c:pt idx="78">
                  <c:v>Motor sport</c:v>
                </c:pt>
                <c:pt idx="79">
                  <c:v>BMX</c:v>
                </c:pt>
                <c:pt idx="80">
                  <c:v>Kitesurfing/kiteboarding</c:v>
                </c:pt>
                <c:pt idx="81">
                  <c:v>Lacrosse</c:v>
                </c:pt>
                <c:pt idx="82">
                  <c:v>Body building</c:v>
                </c:pt>
                <c:pt idx="83">
                  <c:v>Paintball</c:v>
                </c:pt>
                <c:pt idx="84">
                  <c:v>Shooting sports</c:v>
                </c:pt>
                <c:pt idx="85">
                  <c:v>Wrestling</c:v>
                </c:pt>
                <c:pt idx="86">
                  <c:v>Wood chopping</c:v>
                </c:pt>
                <c:pt idx="87">
                  <c:v>Judo</c:v>
                </c:pt>
                <c:pt idx="88">
                  <c:v>Gridiron</c:v>
                </c:pt>
              </c:strCache>
            </c:strRef>
          </c:cat>
          <c:val>
            <c:numRef>
              <c:f>'Participation x Sport'!$U$5:$U$93</c:f>
              <c:numCache>
                <c:formatCode>#,##0.0</c:formatCode>
                <c:ptCount val="89"/>
                <c:pt idx="0">
                  <c:v>51.615759974937383</c:v>
                </c:pt>
                <c:pt idx="1">
                  <c:v>40.246164094077294</c:v>
                </c:pt>
                <c:pt idx="2">
                  <c:v>20.202127382249088</c:v>
                </c:pt>
                <c:pt idx="3">
                  <c:v>14.757940536401771</c:v>
                </c:pt>
                <c:pt idx="4">
                  <c:v>11.657679349208303</c:v>
                </c:pt>
                <c:pt idx="5">
                  <c:v>10.895540991113711</c:v>
                </c:pt>
                <c:pt idx="6">
                  <c:v>9.5635137230611686</c:v>
                </c:pt>
                <c:pt idx="7">
                  <c:v>9.4794855242633744</c:v>
                </c:pt>
                <c:pt idx="8">
                  <c:v>6.1068754280667301</c:v>
                </c:pt>
                <c:pt idx="9">
                  <c:v>5.1533778193104345</c:v>
                </c:pt>
                <c:pt idx="10">
                  <c:v>4.6404626097628148</c:v>
                </c:pt>
                <c:pt idx="11">
                  <c:v>3.2362888192851949</c:v>
                </c:pt>
                <c:pt idx="12">
                  <c:v>2.832328894753104</c:v>
                </c:pt>
                <c:pt idx="13">
                  <c:v>2.6945802513876669</c:v>
                </c:pt>
                <c:pt idx="14">
                  <c:v>2.4984109924761726</c:v>
                </c:pt>
                <c:pt idx="15">
                  <c:v>2.3350679156655572</c:v>
                </c:pt>
                <c:pt idx="16">
                  <c:v>1.927863226257293</c:v>
                </c:pt>
                <c:pt idx="17">
                  <c:v>1.8235767904629951</c:v>
                </c:pt>
                <c:pt idx="18">
                  <c:v>1.7593962782262311</c:v>
                </c:pt>
                <c:pt idx="19">
                  <c:v>1.5313050456270998</c:v>
                </c:pt>
                <c:pt idx="20">
                  <c:v>1.4835904003699785</c:v>
                </c:pt>
                <c:pt idx="21">
                  <c:v>1.4736410819403218</c:v>
                </c:pt>
                <c:pt idx="22">
                  <c:v>1.4243531286348059</c:v>
                </c:pt>
                <c:pt idx="23">
                  <c:v>1.3708304976048293</c:v>
                </c:pt>
                <c:pt idx="24">
                  <c:v>1.33691421532445</c:v>
                </c:pt>
                <c:pt idx="25">
                  <c:v>1.1997366789342805</c:v>
                </c:pt>
                <c:pt idx="26">
                  <c:v>1.1935052729896831</c:v>
                </c:pt>
                <c:pt idx="27">
                  <c:v>1.1197550149593927</c:v>
                </c:pt>
                <c:pt idx="28">
                  <c:v>1.0729472978342924</c:v>
                </c:pt>
                <c:pt idx="29">
                  <c:v>1.0359994125175509</c:v>
                </c:pt>
                <c:pt idx="30">
                  <c:v>0.96978373134396556</c:v>
                </c:pt>
                <c:pt idx="31">
                  <c:v>0.95771374492733041</c:v>
                </c:pt>
                <c:pt idx="32">
                  <c:v>0.8579496177018735</c:v>
                </c:pt>
                <c:pt idx="33">
                  <c:v>0.85518815990021513</c:v>
                </c:pt>
                <c:pt idx="34">
                  <c:v>0.84953840417155913</c:v>
                </c:pt>
                <c:pt idx="35">
                  <c:v>0.68654434601493775</c:v>
                </c:pt>
                <c:pt idx="36">
                  <c:v>0.62393679022024306</c:v>
                </c:pt>
                <c:pt idx="37">
                  <c:v>0.52560829613411275</c:v>
                </c:pt>
                <c:pt idx="38">
                  <c:v>0.52371295336117196</c:v>
                </c:pt>
                <c:pt idx="39">
                  <c:v>0.50207530851830218</c:v>
                </c:pt>
                <c:pt idx="40">
                  <c:v>0.47792827251462427</c:v>
                </c:pt>
                <c:pt idx="41">
                  <c:v>0.44534861953619431</c:v>
                </c:pt>
                <c:pt idx="42">
                  <c:v>0.36751904316134526</c:v>
                </c:pt>
                <c:pt idx="43">
                  <c:v>0.33370466777631186</c:v>
                </c:pt>
                <c:pt idx="44">
                  <c:v>0.33323809878248067</c:v>
                </c:pt>
                <c:pt idx="45">
                  <c:v>0.30840237509462887</c:v>
                </c:pt>
                <c:pt idx="46">
                  <c:v>0.29075860780977947</c:v>
                </c:pt>
                <c:pt idx="47">
                  <c:v>0.27863821211418338</c:v>
                </c:pt>
                <c:pt idx="48">
                  <c:v>0.27842503475240282</c:v>
                </c:pt>
                <c:pt idx="49">
                  <c:v>0.27245744220425638</c:v>
                </c:pt>
                <c:pt idx="50">
                  <c:v>0.26758314983557963</c:v>
                </c:pt>
                <c:pt idx="51">
                  <c:v>0.23298983821889524</c:v>
                </c:pt>
                <c:pt idx="52">
                  <c:v>0.23256332557617918</c:v>
                </c:pt>
                <c:pt idx="53">
                  <c:v>0.1994021679283792</c:v>
                </c:pt>
                <c:pt idx="54">
                  <c:v>0.18316807385340006</c:v>
                </c:pt>
                <c:pt idx="55">
                  <c:v>0.17857183347506445</c:v>
                </c:pt>
                <c:pt idx="56">
                  <c:v>0.17405385845978497</c:v>
                </c:pt>
                <c:pt idx="57">
                  <c:v>0.1721783073211034</c:v>
                </c:pt>
                <c:pt idx="58">
                  <c:v>0.17193810238840088</c:v>
                </c:pt>
                <c:pt idx="59">
                  <c:v>0.16271373186050223</c:v>
                </c:pt>
                <c:pt idx="60">
                  <c:v>0.15674819766031525</c:v>
                </c:pt>
                <c:pt idx="61">
                  <c:v>0.15479355152062405</c:v>
                </c:pt>
                <c:pt idx="62">
                  <c:v>0.14733127689170639</c:v>
                </c:pt>
                <c:pt idx="63">
                  <c:v>0.13976306707925606</c:v>
                </c:pt>
                <c:pt idx="64">
                  <c:v>0.1357469409168767</c:v>
                </c:pt>
                <c:pt idx="65">
                  <c:v>0.12999246296776984</c:v>
                </c:pt>
                <c:pt idx="66">
                  <c:v>0.11329373024692017</c:v>
                </c:pt>
                <c:pt idx="67">
                  <c:v>0.10718043928187368</c:v>
                </c:pt>
                <c:pt idx="68">
                  <c:v>0.1064103732926695</c:v>
                </c:pt>
                <c:pt idx="69">
                  <c:v>9.3847785066983658E-2</c:v>
                </c:pt>
                <c:pt idx="70">
                  <c:v>8.552869036883852E-2</c:v>
                </c:pt>
                <c:pt idx="71">
                  <c:v>8.4619017772869967E-2</c:v>
                </c:pt>
                <c:pt idx="72">
                  <c:v>8.4694223283582462E-2</c:v>
                </c:pt>
                <c:pt idx="73">
                  <c:v>7.7157912915470278E-2</c:v>
                </c:pt>
                <c:pt idx="74">
                  <c:v>7.3372428353722138E-2</c:v>
                </c:pt>
                <c:pt idx="75">
                  <c:v>6.2992305119703551E-2</c:v>
                </c:pt>
                <c:pt idx="76">
                  <c:v>5.8905214093320259E-2</c:v>
                </c:pt>
                <c:pt idx="77">
                  <c:v>4.9696649203233495E-2</c:v>
                </c:pt>
                <c:pt idx="78">
                  <c:v>4.4402743819191973E-2</c:v>
                </c:pt>
                <c:pt idx="79">
                  <c:v>3.8288616467510153E-2</c:v>
                </c:pt>
                <c:pt idx="80">
                  <c:v>3.1849380816617485E-2</c:v>
                </c:pt>
                <c:pt idx="81">
                  <c:v>2.3155809187039356E-2</c:v>
                </c:pt>
                <c:pt idx="82">
                  <c:v>1.891667890726054E-2</c:v>
                </c:pt>
                <c:pt idx="83">
                  <c:v>1.7480214105376451E-2</c:v>
                </c:pt>
                <c:pt idx="84">
                  <c:v>1.1174024667637094E-2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E-491D-899F-566AA33A1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04769599"/>
        <c:axId val="285492687"/>
      </c:barChart>
      <c:catAx>
        <c:axId val="60476959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492687"/>
        <c:crosses val="autoZero"/>
        <c:auto val="1"/>
        <c:lblAlgn val="ctr"/>
        <c:lblOffset val="100"/>
        <c:noMultiLvlLbl val="0"/>
      </c:catAx>
      <c:valAx>
        <c:axId val="285492687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7695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237859384451518E-2"/>
          <c:y val="2.0950486211663732E-2"/>
          <c:w val="0.92933859301730426"/>
          <c:h val="0.8874470381139367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Sport'!$Y$5:$Y$14</c:f>
              <c:strCache>
                <c:ptCount val="10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Males</c:v>
                </c:pt>
                <c:pt idx="8">
                  <c:v>Females</c:v>
                </c:pt>
                <c:pt idx="9">
                  <c:v>Persons</c:v>
                </c:pt>
              </c:strCache>
            </c:strRef>
          </c:cat>
          <c:val>
            <c:numRef>
              <c:f>'Participation x Sport'!$Z$5:$Z$14</c:f>
              <c:numCache>
                <c:formatCode>0.0</c:formatCode>
                <c:ptCount val="10"/>
                <c:pt idx="0">
                  <c:v>5.1275749280235727</c:v>
                </c:pt>
                <c:pt idx="1">
                  <c:v>4.2990851806100103</c:v>
                </c:pt>
                <c:pt idx="2">
                  <c:v>4.573173102757135</c:v>
                </c:pt>
                <c:pt idx="3">
                  <c:v>3.5996116985018998</c:v>
                </c:pt>
                <c:pt idx="4">
                  <c:v>3.3553160560661799</c:v>
                </c:pt>
                <c:pt idx="5">
                  <c:v>1.2724236529960711</c:v>
                </c:pt>
                <c:pt idx="6">
                  <c:v>0.61937033522266027</c:v>
                </c:pt>
                <c:pt idx="7">
                  <c:v>5.2936457655633946</c:v>
                </c:pt>
                <c:pt idx="8">
                  <c:v>0.68654434601493775</c:v>
                </c:pt>
                <c:pt idx="9">
                  <c:v>2.9587546997049929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FD-4DF4-9B61-A5C3CCDBB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9"/>
        <c:overlap val="-27"/>
        <c:axId val="161259679"/>
        <c:axId val="618671999"/>
      </c:barChart>
      <c:catAx>
        <c:axId val="161259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8671999"/>
        <c:crosses val="autoZero"/>
        <c:auto val="1"/>
        <c:lblAlgn val="ctr"/>
        <c:lblOffset val="100"/>
        <c:noMultiLvlLbl val="0"/>
      </c:catAx>
      <c:valAx>
        <c:axId val="61867199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59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43501181341987"/>
          <c:y val="4.1501180653444547E-2"/>
          <c:w val="0.82508547356717354"/>
          <c:h val="0.955421399006994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'Participation x Sport'!$AG$7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Sport'!$AF$8:$AF$22</c:f>
              <c:strCache>
                <c:ptCount val="15"/>
                <c:pt idx="0">
                  <c:v>Fitness/Gym</c:v>
                </c:pt>
                <c:pt idx="1">
                  <c:v>Swimming</c:v>
                </c:pt>
                <c:pt idx="2">
                  <c:v>Aths, track, field</c:v>
                </c:pt>
                <c:pt idx="3">
                  <c:v>Pilates</c:v>
                </c:pt>
                <c:pt idx="4">
                  <c:v>Golf</c:v>
                </c:pt>
                <c:pt idx="5">
                  <c:v>Tennis</c:v>
                </c:pt>
                <c:pt idx="6">
                  <c:v>Basketball</c:v>
                </c:pt>
                <c:pt idx="7">
                  <c:v>Yoga</c:v>
                </c:pt>
                <c:pt idx="8">
                  <c:v>Walking</c:v>
                </c:pt>
                <c:pt idx="9">
                  <c:v>Aus. football</c:v>
                </c:pt>
                <c:pt idx="10">
                  <c:v>Football/soccer</c:v>
                </c:pt>
                <c:pt idx="11">
                  <c:v>Netball</c:v>
                </c:pt>
                <c:pt idx="12">
                  <c:v>Cricket</c:v>
                </c:pt>
                <c:pt idx="13">
                  <c:v>Badminton</c:v>
                </c:pt>
                <c:pt idx="14">
                  <c:v>Bush walking</c:v>
                </c:pt>
              </c:strCache>
            </c:strRef>
          </c:cat>
          <c:val>
            <c:numRef>
              <c:f>'Participation x Sport'!$AG$8:$AG$22</c:f>
              <c:numCache>
                <c:formatCode>0.0</c:formatCode>
                <c:ptCount val="15"/>
                <c:pt idx="0">
                  <c:v>25.31497320135977</c:v>
                </c:pt>
                <c:pt idx="1">
                  <c:v>11.396958440485786</c:v>
                </c:pt>
                <c:pt idx="2">
                  <c:v>5.8766704595617822</c:v>
                </c:pt>
                <c:pt idx="3">
                  <c:v>1.2938797957946149</c:v>
                </c:pt>
                <c:pt idx="4">
                  <c:v>8.3302199796374232</c:v>
                </c:pt>
                <c:pt idx="5">
                  <c:v>5.3105809099937078</c:v>
                </c:pt>
                <c:pt idx="6">
                  <c:v>6.1095134488342229</c:v>
                </c:pt>
                <c:pt idx="7">
                  <c:v>0.95126817091330562</c:v>
                </c:pt>
                <c:pt idx="8">
                  <c:v>3.0966952307162519</c:v>
                </c:pt>
                <c:pt idx="9">
                  <c:v>6.2547560752148579</c:v>
                </c:pt>
                <c:pt idx="10">
                  <c:v>6.1421967831517055</c:v>
                </c:pt>
                <c:pt idx="11">
                  <c:v>1.3534670455350035</c:v>
                </c:pt>
                <c:pt idx="12">
                  <c:v>4.781951099048964</c:v>
                </c:pt>
                <c:pt idx="13">
                  <c:v>2.217084100723834</c:v>
                </c:pt>
                <c:pt idx="14">
                  <c:v>1.2962075733387246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AB-4D76-9CB1-3D758C4B15D9}"/>
            </c:ext>
          </c:extLst>
        </c:ser>
        <c:ser>
          <c:idx val="1"/>
          <c:order val="1"/>
          <c:tx>
            <c:strRef>
              <c:f>'Participation x Sport'!$AH$7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Sport'!$AF$8:$AF$22</c:f>
              <c:strCache>
                <c:ptCount val="15"/>
                <c:pt idx="0">
                  <c:v>Fitness/Gym</c:v>
                </c:pt>
                <c:pt idx="1">
                  <c:v>Swimming</c:v>
                </c:pt>
                <c:pt idx="2">
                  <c:v>Aths, track, field</c:v>
                </c:pt>
                <c:pt idx="3">
                  <c:v>Pilates</c:v>
                </c:pt>
                <c:pt idx="4">
                  <c:v>Golf</c:v>
                </c:pt>
                <c:pt idx="5">
                  <c:v>Tennis</c:v>
                </c:pt>
                <c:pt idx="6">
                  <c:v>Basketball</c:v>
                </c:pt>
                <c:pt idx="7">
                  <c:v>Yoga</c:v>
                </c:pt>
                <c:pt idx="8">
                  <c:v>Walking</c:v>
                </c:pt>
                <c:pt idx="9">
                  <c:v>Aus. football</c:v>
                </c:pt>
                <c:pt idx="10">
                  <c:v>Football/soccer</c:v>
                </c:pt>
                <c:pt idx="11">
                  <c:v>Netball</c:v>
                </c:pt>
                <c:pt idx="12">
                  <c:v>Cricket</c:v>
                </c:pt>
                <c:pt idx="13">
                  <c:v>Badminton</c:v>
                </c:pt>
                <c:pt idx="14">
                  <c:v>Bush walking</c:v>
                </c:pt>
              </c:strCache>
            </c:strRef>
          </c:cat>
          <c:val>
            <c:numRef>
              <c:f>'Participation x Sport'!$AH$8:$AH$22</c:f>
              <c:numCache>
                <c:formatCode>0.0</c:formatCode>
                <c:ptCount val="15"/>
                <c:pt idx="0">
                  <c:v>28.337688673501233</c:v>
                </c:pt>
                <c:pt idx="1">
                  <c:v>12.127067897401952</c:v>
                </c:pt>
                <c:pt idx="2">
                  <c:v>4.6575605716256074</c:v>
                </c:pt>
                <c:pt idx="3">
                  <c:v>8.9628624560779144</c:v>
                </c:pt>
                <c:pt idx="4">
                  <c:v>1.8946451578883199</c:v>
                </c:pt>
                <c:pt idx="5">
                  <c:v>3.708735115524961</c:v>
                </c:pt>
                <c:pt idx="6">
                  <c:v>2.4495642106841102</c:v>
                </c:pt>
                <c:pt idx="7">
                  <c:v>7.3774906066833621</c:v>
                </c:pt>
                <c:pt idx="8">
                  <c:v>5.0486010626839235</c:v>
                </c:pt>
                <c:pt idx="9">
                  <c:v>1.8209544043000445</c:v>
                </c:pt>
                <c:pt idx="10">
                  <c:v>1.2616190308160826</c:v>
                </c:pt>
                <c:pt idx="11">
                  <c:v>4.9305410187241145</c:v>
                </c:pt>
                <c:pt idx="12">
                  <c:v>0.49510582630483213</c:v>
                </c:pt>
                <c:pt idx="13">
                  <c:v>1.7914445930342002</c:v>
                </c:pt>
                <c:pt idx="14">
                  <c:v>2.3007679613051875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AB-4D76-9CB1-3D758C4B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axId val="161264319"/>
        <c:axId val="168688031"/>
      </c:barChart>
      <c:catAx>
        <c:axId val="1612643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88031"/>
        <c:crosses val="autoZero"/>
        <c:auto val="1"/>
        <c:lblAlgn val="ctr"/>
        <c:lblOffset val="100"/>
        <c:noMultiLvlLbl val="0"/>
      </c:catAx>
      <c:valAx>
        <c:axId val="168688031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64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662795275590543"/>
          <c:y val="0.68156161639215385"/>
          <c:w val="0.21375973468928069"/>
          <c:h val="3.83961731745989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461293882207719E-2"/>
          <c:y val="2.0142414222514279E-2"/>
          <c:w val="0.94987150952924237"/>
          <c:h val="0.88255799025826187"/>
        </c:manualLayout>
      </c:layout>
      <c:lineChart>
        <c:grouping val="standard"/>
        <c:varyColors val="0"/>
        <c:ser>
          <c:idx val="0"/>
          <c:order val="0"/>
          <c:tx>
            <c:strRef>
              <c:f>'Participation x year'!$M$9</c:f>
              <c:strCache>
                <c:ptCount val="1"/>
                <c:pt idx="0">
                  <c:v>Pilates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8332280480101046E-2"/>
                  <c:y val="3.32225913621263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E8C-460B-B15A-853A945867AF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8C-460B-B15A-853A94586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year'!$L$10:$L$16</c:f>
              <c:strCache>
                <c:ptCount val="7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  <c:pt idx="5">
                  <c:v>2021/22</c:v>
                </c:pt>
                <c:pt idx="6">
                  <c:v>2022/23</c:v>
                </c:pt>
              </c:strCache>
            </c:strRef>
          </c:cat>
          <c:val>
            <c:numRef>
              <c:f>'Participation x year'!$M$10:$M$16</c:f>
              <c:numCache>
                <c:formatCode>0.0</c:formatCode>
                <c:ptCount val="7"/>
                <c:pt idx="0">
                  <c:v>2.7784953331449964</c:v>
                </c:pt>
                <c:pt idx="1">
                  <c:v>3.0677480690154542</c:v>
                </c:pt>
                <c:pt idx="2">
                  <c:v>3.2929351067646633</c:v>
                </c:pt>
                <c:pt idx="3">
                  <c:v>3.7618954618647602</c:v>
                </c:pt>
                <c:pt idx="4">
                  <c:v>4.2810678912536284</c:v>
                </c:pt>
                <c:pt idx="5">
                  <c:v>4.8007954744437047</c:v>
                </c:pt>
                <c:pt idx="6">
                  <c:v>5.4065862018585396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E8C-460B-B15A-853A945867AF}"/>
            </c:ext>
          </c:extLst>
        </c:ser>
        <c:ser>
          <c:idx val="1"/>
          <c:order val="1"/>
          <c:tx>
            <c:strRef>
              <c:f>'Participation x year'!$N$9</c:f>
              <c:strCache>
                <c:ptCount val="1"/>
                <c:pt idx="0">
                  <c:v>Virtual based physical activity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3278584965255841E-2"/>
                  <c:y val="6.64451827242524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8C-460B-B15A-853A945867AF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8C-460B-B15A-853A94586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year'!$L$10:$L$16</c:f>
              <c:strCache>
                <c:ptCount val="7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  <c:pt idx="5">
                  <c:v>2021/22</c:v>
                </c:pt>
                <c:pt idx="6">
                  <c:v>2022/23</c:v>
                </c:pt>
              </c:strCache>
            </c:strRef>
          </c:cat>
          <c:val>
            <c:numRef>
              <c:f>'Participation x year'!$N$10:$N$16</c:f>
              <c:numCache>
                <c:formatCode>0.0</c:formatCode>
                <c:ptCount val="7"/>
                <c:pt idx="0">
                  <c:v>2.4446983318854667E-2</c:v>
                </c:pt>
                <c:pt idx="1">
                  <c:v>3.5178464483680096E-2</c:v>
                </c:pt>
                <c:pt idx="2">
                  <c:v>6.287113928805961E-2</c:v>
                </c:pt>
                <c:pt idx="3">
                  <c:v>0.13142280986772989</c:v>
                </c:pt>
                <c:pt idx="4">
                  <c:v>2.6158033041831223</c:v>
                </c:pt>
                <c:pt idx="5">
                  <c:v>4.9524089962115099</c:v>
                </c:pt>
                <c:pt idx="6">
                  <c:v>6.2754160948014226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E8C-460B-B15A-853A94586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7954559"/>
        <c:axId val="773253951"/>
      </c:lineChart>
      <c:catAx>
        <c:axId val="1287954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253951"/>
        <c:crosses val="autoZero"/>
        <c:auto val="1"/>
        <c:lblAlgn val="ctr"/>
        <c:lblOffset val="100"/>
        <c:noMultiLvlLbl val="0"/>
      </c:catAx>
      <c:valAx>
        <c:axId val="77325395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954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174219612097188E-2"/>
          <c:y val="0.91092278909113356"/>
          <c:w val="0.81268801316700023"/>
          <c:h val="7.22803711231877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587562645242356"/>
          <c:y val="7.8125E-3"/>
          <c:w val="0.65075096666521126"/>
          <c:h val="0.9088213582677163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99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CB60-46A3-8382-80012826808B}"/>
              </c:ext>
            </c:extLst>
          </c:dPt>
          <c:dPt>
            <c:idx val="1"/>
            <c:invertIfNegative val="0"/>
            <c:bubble3D val="0"/>
            <c:spPr>
              <a:solidFill>
                <a:srgbClr val="FF99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B60-46A3-8382-80012826808B}"/>
              </c:ext>
            </c:extLst>
          </c:dPt>
          <c:dPt>
            <c:idx val="2"/>
            <c:invertIfNegative val="0"/>
            <c:bubble3D val="0"/>
            <c:spPr>
              <a:solidFill>
                <a:srgbClr val="33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CB60-46A3-8382-80012826808B}"/>
              </c:ext>
            </c:extLst>
          </c:dPt>
          <c:dPt>
            <c:idx val="3"/>
            <c:invertIfNegative val="0"/>
            <c:bubble3D val="0"/>
            <c:spPr>
              <a:solidFill>
                <a:srgbClr val="33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B60-46A3-8382-80012826808B}"/>
              </c:ext>
            </c:extLst>
          </c:dPt>
          <c:dPt>
            <c:idx val="4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CB60-46A3-8382-80012826808B}"/>
              </c:ext>
            </c:extLst>
          </c:dPt>
          <c:dPt>
            <c:idx val="5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B60-46A3-8382-80012826808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CB60-46A3-8382-80012826808B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60-46A3-8382-80012826808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B60-46A3-8382-80012826808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60-46A3-8382-8001282680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year'!$B$23:$B$34</c:f>
              <c:strCache>
                <c:ptCount val="12"/>
                <c:pt idx="0">
                  <c:v>15-17</c:v>
                </c:pt>
                <c:pt idx="1">
                  <c:v>65+</c:v>
                </c:pt>
                <c:pt idx="2">
                  <c:v>Incomplete secondary</c:v>
                </c:pt>
                <c:pt idx="3">
                  <c:v>Degree</c:v>
                </c:pt>
                <c:pt idx="4">
                  <c:v>Speak non-English language at home</c:v>
                </c:pt>
                <c:pt idx="5">
                  <c:v>Speak English only at home</c:v>
                </c:pt>
                <c:pt idx="6">
                  <c:v>Aboriginal</c:v>
                </c:pt>
                <c:pt idx="7">
                  <c:v>Not Aboriginal</c:v>
                </c:pt>
                <c:pt idx="8">
                  <c:v>Household income &lt; 40,000</c:v>
                </c:pt>
                <c:pt idx="9">
                  <c:v>Household income &gt; 200,000</c:v>
                </c:pt>
                <c:pt idx="10">
                  <c:v>Disabled</c:v>
                </c:pt>
                <c:pt idx="11">
                  <c:v>Not disabled</c:v>
                </c:pt>
              </c:strCache>
            </c:strRef>
          </c:cat>
          <c:val>
            <c:numRef>
              <c:f>'Participation x year'!$C$23:$C$34</c:f>
              <c:numCache>
                <c:formatCode>General</c:formatCode>
                <c:ptCount val="12"/>
                <c:pt idx="0">
                  <c:v>82.2</c:v>
                </c:pt>
                <c:pt idx="1">
                  <c:v>75.3</c:v>
                </c:pt>
                <c:pt idx="2">
                  <c:v>66</c:v>
                </c:pt>
                <c:pt idx="3">
                  <c:v>85.1</c:v>
                </c:pt>
                <c:pt idx="4">
                  <c:v>73.599999999999994</c:v>
                </c:pt>
                <c:pt idx="5">
                  <c:v>79.3</c:v>
                </c:pt>
                <c:pt idx="6">
                  <c:v>69.400000000000006</c:v>
                </c:pt>
                <c:pt idx="7">
                  <c:v>78.599999999999994</c:v>
                </c:pt>
                <c:pt idx="8">
                  <c:v>69.900000000000006</c:v>
                </c:pt>
                <c:pt idx="9">
                  <c:v>87.1</c:v>
                </c:pt>
                <c:pt idx="10">
                  <c:v>66.7</c:v>
                </c:pt>
                <c:pt idx="11">
                  <c:v>80.8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0-46A3-8382-800128268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axId val="672405775"/>
        <c:axId val="284105551"/>
      </c:barChart>
      <c:catAx>
        <c:axId val="6724057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105551"/>
        <c:crosses val="autoZero"/>
        <c:auto val="1"/>
        <c:lblAlgn val="ctr"/>
        <c:lblOffset val="100"/>
        <c:noMultiLvlLbl val="0"/>
      </c:catAx>
      <c:valAx>
        <c:axId val="284105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405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'Participation x year'!$C$46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year'!$B$47:$B$54</c:f>
              <c:strCache>
                <c:ptCount val="8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Total</c:v>
                </c:pt>
              </c:strCache>
            </c:strRef>
          </c:cat>
          <c:val>
            <c:numRef>
              <c:f>'Participation x year'!$C$47:$C$54</c:f>
              <c:numCache>
                <c:formatCode>0.0</c:formatCode>
                <c:ptCount val="8"/>
                <c:pt idx="0">
                  <c:v>14.7440017223685</c:v>
                </c:pt>
                <c:pt idx="1">
                  <c:v>13.422871605332897</c:v>
                </c:pt>
                <c:pt idx="2">
                  <c:v>9.6184855142151271</c:v>
                </c:pt>
                <c:pt idx="3">
                  <c:v>11.177109183548012</c:v>
                </c:pt>
                <c:pt idx="4">
                  <c:v>15.128739998511371</c:v>
                </c:pt>
                <c:pt idx="5">
                  <c:v>21.598485878776643</c:v>
                </c:pt>
                <c:pt idx="6">
                  <c:v>31.415442364654499</c:v>
                </c:pt>
                <c:pt idx="7">
                  <c:v>16.461646140882181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D-4BD0-AEA5-9250ECA657FA}"/>
            </c:ext>
          </c:extLst>
        </c:ser>
        <c:ser>
          <c:idx val="1"/>
          <c:order val="1"/>
          <c:tx>
            <c:strRef>
              <c:f>'Participation x year'!$D$46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year'!$B$47:$B$54</c:f>
              <c:strCache>
                <c:ptCount val="8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Total</c:v>
                </c:pt>
              </c:strCache>
            </c:strRef>
          </c:cat>
          <c:val>
            <c:numRef>
              <c:f>'Participation x year'!$D$47:$D$54</c:f>
              <c:numCache>
                <c:formatCode>0.0</c:formatCode>
                <c:ptCount val="8"/>
                <c:pt idx="0">
                  <c:v>46.3</c:v>
                </c:pt>
                <c:pt idx="1">
                  <c:v>22.639339810685726</c:v>
                </c:pt>
                <c:pt idx="2">
                  <c:v>23.479525132001626</c:v>
                </c:pt>
                <c:pt idx="3">
                  <c:v>26.61926948677592</c:v>
                </c:pt>
                <c:pt idx="4">
                  <c:v>37.812126707556899</c:v>
                </c:pt>
                <c:pt idx="5">
                  <c:v>46.399784594218509</c:v>
                </c:pt>
                <c:pt idx="6">
                  <c:v>48.010742331437214</c:v>
                </c:pt>
                <c:pt idx="7">
                  <c:v>33.834773536677567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2D-4BD0-AEA5-9250ECA65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1286401327"/>
        <c:axId val="588626415"/>
      </c:barChart>
      <c:catAx>
        <c:axId val="1286401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626415"/>
        <c:crosses val="autoZero"/>
        <c:auto val="1"/>
        <c:lblAlgn val="ctr"/>
        <c:lblOffset val="100"/>
        <c:noMultiLvlLbl val="0"/>
      </c:catAx>
      <c:valAx>
        <c:axId val="588626415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401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0" dropStyle="combo" dx="31" fmlaLink="$Q$3" fmlaRange="$N$5:$N$14" sel="9" val="0"/>
</file>

<file path=xl/ctrlProps/ctrlProp2.xml><?xml version="1.0" encoding="utf-8"?>
<formControlPr xmlns="http://schemas.microsoft.com/office/spreadsheetml/2009/9/main" objectType="Drop" dropLines="45" dropStyle="combo" dx="31" fmlaLink="$AA$3" fmlaRange="$B$5:$B$93" sel="16" val="0"/>
</file>

<file path=xl/ctrlProps/ctrlProp3.xml><?xml version="1.0" encoding="utf-8"?>
<formControlPr xmlns="http://schemas.microsoft.com/office/spreadsheetml/2009/9/main" objectType="Drop" dropLines="15" dropStyle="combo" dx="31" fmlaLink="$V$5" fmlaRange="$B$4:$B$18" sel="12" val="0"/>
</file>

<file path=xl/ctrlProps/ctrlProp4.xml><?xml version="1.0" encoding="utf-8"?>
<formControlPr xmlns="http://schemas.microsoft.com/office/spreadsheetml/2009/9/main" objectType="Drop" dropLines="15" dropStyle="combo" dx="31" fmlaLink="$V$7" fmlaRange="$B$4:$B$18" sel="8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1587500</xdr:colOff>
          <xdr:row>1</xdr:row>
          <xdr:rowOff>190500</xdr:rowOff>
        </xdr:from>
        <xdr:to>
          <xdr:col>17</xdr:col>
          <xdr:colOff>571500</xdr:colOff>
          <xdr:row>3</xdr:row>
          <xdr:rowOff>12700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596900</xdr:colOff>
          <xdr:row>1</xdr:row>
          <xdr:rowOff>190500</xdr:rowOff>
        </xdr:from>
        <xdr:to>
          <xdr:col>29</xdr:col>
          <xdr:colOff>50800</xdr:colOff>
          <xdr:row>3</xdr:row>
          <xdr:rowOff>25400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57150</xdr:colOff>
      <xdr:row>3</xdr:row>
      <xdr:rowOff>177800</xdr:rowOff>
    </xdr:from>
    <xdr:to>
      <xdr:col>21</xdr:col>
      <xdr:colOff>31750</xdr:colOff>
      <xdr:row>93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22</xdr:col>
      <xdr:colOff>365124</xdr:colOff>
      <xdr:row>3</xdr:row>
      <xdr:rowOff>139700</xdr:rowOff>
    </xdr:from>
    <xdr:to>
      <xdr:col>30</xdr:col>
      <xdr:colOff>552449</xdr:colOff>
      <xdr:row>21</xdr:row>
      <xdr:rowOff>107950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22</xdr:col>
      <xdr:colOff>12700</xdr:colOff>
      <xdr:row>26</xdr:row>
      <xdr:rowOff>107950</xdr:rowOff>
    </xdr:from>
    <xdr:to>
      <xdr:col>30</xdr:col>
      <xdr:colOff>581025</xdr:colOff>
      <xdr:row>56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30</xdr:col>
      <xdr:colOff>514350</xdr:colOff>
      <xdr:row>4</xdr:row>
      <xdr:rowOff>0</xdr:rowOff>
    </xdr:from>
    <xdr:to>
      <xdr:col>36</xdr:col>
      <xdr:colOff>152400</xdr:colOff>
      <xdr:row>27</xdr:row>
      <xdr:rowOff>165100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167600" y="1117600"/>
          <a:ext cx="3295650" cy="44259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88900</xdr:colOff>
          <xdr:row>3</xdr:row>
          <xdr:rowOff>146050</xdr:rowOff>
        </xdr:from>
        <xdr:to>
          <xdr:col>22</xdr:col>
          <xdr:colOff>603250</xdr:colOff>
          <xdr:row>5</xdr:row>
          <xdr:rowOff>50800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88900</xdr:colOff>
          <xdr:row>5</xdr:row>
          <xdr:rowOff>165100</xdr:rowOff>
        </xdr:from>
        <xdr:to>
          <xdr:col>22</xdr:col>
          <xdr:colOff>603250</xdr:colOff>
          <xdr:row>7</xdr:row>
          <xdr:rowOff>69850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38100</xdr:colOff>
      <xdr:row>8</xdr:row>
      <xdr:rowOff>57150</xdr:rowOff>
    </xdr:from>
    <xdr:to>
      <xdr:col>23</xdr:col>
      <xdr:colOff>508000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38100</xdr:colOff>
      <xdr:row>31</xdr:row>
      <xdr:rowOff>31750</xdr:rowOff>
    </xdr:from>
    <xdr:to>
      <xdr:col>23</xdr:col>
      <xdr:colOff>584200</xdr:colOff>
      <xdr:row>50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24</xdr:col>
      <xdr:colOff>3174</xdr:colOff>
      <xdr:row>31</xdr:row>
      <xdr:rowOff>57150</xdr:rowOff>
    </xdr:from>
    <xdr:to>
      <xdr:col>31</xdr:col>
      <xdr:colOff>571499</xdr:colOff>
      <xdr:row>50</xdr:row>
      <xdr:rowOff>139700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4D198-BB3D-4CC2-8E9F-80FAC3318224}">
  <sheetPr>
    <tabColor theme="4" tint="-0.499984740745262"/>
    <pageSetUpPr fitToPage="1"/>
  </sheetPr>
  <dimension ref="A1:AJ137"/>
  <sheetViews>
    <sheetView showGridLines="0" showRowColHeaders="0" tabSelected="1" topLeftCell="L1" zoomScale="75" zoomScaleNormal="75" workbookViewId="0">
      <pane xSplit="1" ySplit="2" topLeftCell="M3" activePane="bottomRight" state="frozen"/>
      <selection activeCell="L1" sqref="L1"/>
      <selection pane="topRight" activeCell="M1" sqref="M1"/>
      <selection pane="bottomLeft" activeCell="L3" sqref="L3"/>
      <selection pane="bottomRight" activeCell="AL9" sqref="AL9"/>
    </sheetView>
  </sheetViews>
  <sheetFormatPr defaultRowHeight="14.5" x14ac:dyDescent="0.35"/>
  <cols>
    <col min="1" max="1" width="3.453125" style="16" customWidth="1"/>
    <col min="2" max="2" width="28.1796875" style="16" customWidth="1"/>
    <col min="3" max="11" width="8.7265625" style="18"/>
    <col min="12" max="12" width="5.36328125" style="19" customWidth="1"/>
    <col min="13" max="13" width="8.7265625" style="18"/>
    <col min="14" max="15" width="8.7265625" style="16"/>
    <col min="16" max="16" width="23" style="16" bestFit="1" customWidth="1"/>
    <col min="17" max="21" width="8.7265625" style="16"/>
    <col min="22" max="22" width="3.08984375" style="16" customWidth="1"/>
    <col min="23" max="23" width="5.453125" style="16" customWidth="1"/>
    <col min="24" max="16384" width="8.7265625" style="16"/>
  </cols>
  <sheetData>
    <row r="1" spans="1:36" ht="41.5" customHeight="1" x14ac:dyDescent="0.35">
      <c r="B1" s="17" t="s">
        <v>99</v>
      </c>
      <c r="M1" s="49" t="s">
        <v>140</v>
      </c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</row>
    <row r="2" spans="1:36" ht="15.5" x14ac:dyDescent="0.35">
      <c r="B2" s="17"/>
      <c r="M2" s="20" t="s">
        <v>145</v>
      </c>
      <c r="W2" s="21" t="s">
        <v>146</v>
      </c>
    </row>
    <row r="3" spans="1:36" ht="16.5" customHeight="1" x14ac:dyDescent="0.35">
      <c r="O3" s="45" t="s">
        <v>139</v>
      </c>
      <c r="Q3" s="22">
        <v>9</v>
      </c>
      <c r="V3" s="22"/>
      <c r="W3" s="44" t="s">
        <v>138</v>
      </c>
      <c r="AA3" s="22">
        <v>16</v>
      </c>
    </row>
    <row r="4" spans="1:36" x14ac:dyDescent="0.35">
      <c r="C4" s="23" t="s">
        <v>89</v>
      </c>
      <c r="D4" s="23" t="s">
        <v>90</v>
      </c>
      <c r="E4" s="23" t="s">
        <v>91</v>
      </c>
      <c r="F4" s="23" t="s">
        <v>92</v>
      </c>
      <c r="G4" s="23" t="s">
        <v>93</v>
      </c>
      <c r="H4" s="23" t="s">
        <v>94</v>
      </c>
      <c r="I4" s="23" t="s">
        <v>95</v>
      </c>
      <c r="J4" s="23" t="s">
        <v>96</v>
      </c>
      <c r="K4" s="23" t="s">
        <v>97</v>
      </c>
      <c r="L4" s="24" t="s">
        <v>98</v>
      </c>
      <c r="P4" s="25" t="str" cm="1">
        <f t="array" ref="P4">CONCATENATE("Per cent of ",INDEX(N5:N14,Q3))</f>
        <v>Per cent of Females</v>
      </c>
      <c r="AE4" s="26"/>
      <c r="AF4" s="26"/>
      <c r="AG4" s="26"/>
      <c r="AH4" s="26"/>
      <c r="AI4" s="26"/>
      <c r="AJ4" s="26"/>
    </row>
    <row r="5" spans="1:36" ht="15.5" x14ac:dyDescent="0.35">
      <c r="A5" s="27">
        <v>1</v>
      </c>
      <c r="B5" s="28" t="s">
        <v>0</v>
      </c>
      <c r="C5" s="29">
        <v>0.13499447954939997</v>
      </c>
      <c r="D5" s="29">
        <v>0.14321487724161328</v>
      </c>
      <c r="E5" s="29">
        <v>0.11482282239774655</v>
      </c>
      <c r="F5" s="29">
        <v>0.27256274359336419</v>
      </c>
      <c r="G5" s="29">
        <v>0.18179046104787575</v>
      </c>
      <c r="H5" s="29">
        <v>0.17265728527410859</v>
      </c>
      <c r="I5" s="29">
        <v>0.1504324141319674</v>
      </c>
      <c r="J5" s="29">
        <v>0.28127643784038242</v>
      </c>
      <c r="K5" s="29">
        <v>6.2992305119703551E-2</v>
      </c>
      <c r="L5" s="30">
        <v>0.17064946767090106</v>
      </c>
      <c r="N5" s="31" t="s">
        <v>129</v>
      </c>
      <c r="O5" s="27">
        <v>1</v>
      </c>
      <c r="P5" s="28" t="s">
        <v>0</v>
      </c>
      <c r="Q5" s="32">
        <f t="shared" ref="Q5:Q36" si="0">VLOOKUP($O5,$A$5:$L$93,2+$Q$3)</f>
        <v>6.2992305119703551E-2</v>
      </c>
      <c r="R5" s="32">
        <f>Q5+0.00001*O5</f>
        <v>6.3002305119703547E-2</v>
      </c>
      <c r="S5" s="33">
        <f>RANK(R5,R$5:R$93)</f>
        <v>76</v>
      </c>
      <c r="T5" s="34" t="str">
        <f>VLOOKUP(MATCH(O5,S$5:S$93,0),$O$5:$Q$93,2)</f>
        <v>Walking (Recreational)</v>
      </c>
      <c r="U5" s="34">
        <f>VLOOKUP(MATCH(O5,S$5:S$93,0),$O$5:$Q$93,3)</f>
        <v>51.615759974937383</v>
      </c>
      <c r="V5" s="34"/>
      <c r="W5" s="48" t="str" cm="1">
        <f t="array" ref="W5">CONCATENATE("Per cent of persons  who participate in ",INDEX(P5:P93,AA3))</f>
        <v>Per cent of persons  who participate in Cricket</v>
      </c>
      <c r="X5" s="35">
        <v>1</v>
      </c>
      <c r="Y5" s="36" t="s">
        <v>89</v>
      </c>
      <c r="Z5" s="30">
        <f t="shared" ref="Z5:Z14" si="1">VLOOKUP($AA$3,$A$5:$L$93,2+X5)</f>
        <v>5.1275749280235727</v>
      </c>
      <c r="AA5" s="26"/>
      <c r="AE5" s="19"/>
      <c r="AF5" s="37" t="s">
        <v>124</v>
      </c>
      <c r="AG5" s="26"/>
      <c r="AH5" s="26"/>
      <c r="AI5" s="26"/>
      <c r="AJ5" s="26"/>
    </row>
    <row r="6" spans="1:36" x14ac:dyDescent="0.35">
      <c r="A6" s="27">
        <v>2</v>
      </c>
      <c r="B6" s="28" t="s">
        <v>1</v>
      </c>
      <c r="C6" s="29">
        <v>1.3708733701707567</v>
      </c>
      <c r="D6" s="29">
        <v>0.52823686803571401</v>
      </c>
      <c r="E6" s="29">
        <v>0.68027913523956718</v>
      </c>
      <c r="F6" s="29">
        <v>0.29348888218488411</v>
      </c>
      <c r="G6" s="29">
        <v>0.32863397892521401</v>
      </c>
      <c r="H6" s="29">
        <v>0.33597946773825077</v>
      </c>
      <c r="I6" s="29">
        <v>6.9899655898929491E-2</v>
      </c>
      <c r="J6" s="29">
        <v>0.64030483564383511</v>
      </c>
      <c r="K6" s="29">
        <v>0.17405385845978497</v>
      </c>
      <c r="L6" s="30">
        <v>0.40400761925186635</v>
      </c>
      <c r="N6" s="31" t="s">
        <v>130</v>
      </c>
      <c r="O6" s="27">
        <v>2</v>
      </c>
      <c r="P6" s="28" t="s">
        <v>1</v>
      </c>
      <c r="Q6" s="32">
        <f t="shared" si="0"/>
        <v>0.17405385845978497</v>
      </c>
      <c r="R6" s="32">
        <f t="shared" ref="R6:R69" si="2">Q6+0.00001*O6</f>
        <v>0.17407385845978496</v>
      </c>
      <c r="S6" s="33">
        <f t="shared" ref="S6:S69" si="3">RANK(R6,R$5:R$93)</f>
        <v>57</v>
      </c>
      <c r="T6" s="34" t="str">
        <f t="shared" ref="T6:T69" si="4">VLOOKUP(MATCH(O6,S$5:S$93,0),$O$5:$Q$93,2)</f>
        <v>Fitness/Gym</v>
      </c>
      <c r="U6" s="34">
        <f t="shared" ref="U6:U69" si="5">VLOOKUP(MATCH(O6,S$5:S$93,0),$O$5:$Q$93,3)</f>
        <v>40.246164094077294</v>
      </c>
      <c r="V6" s="34"/>
      <c r="W6" s="48"/>
      <c r="X6" s="35">
        <v>2</v>
      </c>
      <c r="Y6" s="36" t="s">
        <v>90</v>
      </c>
      <c r="Z6" s="30">
        <f t="shared" si="1"/>
        <v>4.2990851806100103</v>
      </c>
      <c r="AA6" s="26"/>
      <c r="AE6" s="26"/>
      <c r="AF6" s="26"/>
      <c r="AG6" s="26"/>
      <c r="AH6" s="26"/>
      <c r="AI6" s="26"/>
      <c r="AJ6" s="26"/>
    </row>
    <row r="7" spans="1:36" x14ac:dyDescent="0.35">
      <c r="A7" s="27">
        <v>3</v>
      </c>
      <c r="B7" s="28" t="s">
        <v>125</v>
      </c>
      <c r="C7" s="29">
        <v>21.867144697933732</v>
      </c>
      <c r="D7" s="29">
        <v>22.121651880788075</v>
      </c>
      <c r="E7" s="29">
        <v>24.719920913403325</v>
      </c>
      <c r="F7" s="29">
        <v>23.549439207767946</v>
      </c>
      <c r="G7" s="29">
        <v>19.747688081695465</v>
      </c>
      <c r="H7" s="29">
        <v>10.802372433089003</v>
      </c>
      <c r="I7" s="29">
        <v>2.866687832955741</v>
      </c>
      <c r="J7" s="29">
        <v>19.269547472635296</v>
      </c>
      <c r="K7" s="29">
        <v>14.757940536401771</v>
      </c>
      <c r="L7" s="30">
        <v>16.98305326102993</v>
      </c>
      <c r="N7" s="31" t="s">
        <v>131</v>
      </c>
      <c r="O7" s="27">
        <v>3</v>
      </c>
      <c r="P7" s="28" t="s">
        <v>125</v>
      </c>
      <c r="Q7" s="32">
        <f t="shared" si="0"/>
        <v>14.757940536401771</v>
      </c>
      <c r="R7" s="32">
        <f t="shared" si="2"/>
        <v>14.757970536401771</v>
      </c>
      <c r="S7" s="33">
        <f t="shared" si="3"/>
        <v>4</v>
      </c>
      <c r="T7" s="34" t="str">
        <f t="shared" si="4"/>
        <v>Swimming</v>
      </c>
      <c r="U7" s="34">
        <f t="shared" si="5"/>
        <v>20.202127382249088</v>
      </c>
      <c r="V7" s="34"/>
      <c r="W7" s="48"/>
      <c r="X7" s="35">
        <v>3</v>
      </c>
      <c r="Y7" s="36" t="s">
        <v>91</v>
      </c>
      <c r="Z7" s="30">
        <f t="shared" si="1"/>
        <v>4.573173102757135</v>
      </c>
      <c r="AA7" s="26"/>
      <c r="AE7" s="26"/>
      <c r="AF7" s="26"/>
      <c r="AG7" s="42" t="s">
        <v>96</v>
      </c>
      <c r="AH7" s="42" t="s">
        <v>97</v>
      </c>
      <c r="AI7" s="42" t="s">
        <v>88</v>
      </c>
      <c r="AJ7" s="26"/>
    </row>
    <row r="8" spans="1:36" x14ac:dyDescent="0.35">
      <c r="A8" s="27">
        <v>4</v>
      </c>
      <c r="B8" s="28" t="s">
        <v>2</v>
      </c>
      <c r="C8" s="29">
        <v>12.767353727044489</v>
      </c>
      <c r="D8" s="29">
        <v>6.0002663724885554</v>
      </c>
      <c r="E8" s="29">
        <v>3.6590889378310933</v>
      </c>
      <c r="F8" s="29">
        <v>3.1989745435914658</v>
      </c>
      <c r="G8" s="29">
        <v>2.2942127292342995</v>
      </c>
      <c r="H8" s="29">
        <v>0.76650084698329135</v>
      </c>
      <c r="I8" s="29">
        <v>0.16739156608003658</v>
      </c>
      <c r="J8" s="29">
        <v>4.3600064343726856</v>
      </c>
      <c r="K8" s="29">
        <v>1.5313050456270998</v>
      </c>
      <c r="L8" s="30">
        <v>2.9264131619218627</v>
      </c>
      <c r="N8" s="31" t="s">
        <v>132</v>
      </c>
      <c r="O8" s="27">
        <v>4</v>
      </c>
      <c r="P8" s="28" t="s">
        <v>2</v>
      </c>
      <c r="Q8" s="32">
        <f t="shared" si="0"/>
        <v>1.5313050456270998</v>
      </c>
      <c r="R8" s="32">
        <f t="shared" si="2"/>
        <v>1.5313450456270998</v>
      </c>
      <c r="S8" s="33">
        <f t="shared" si="3"/>
        <v>20</v>
      </c>
      <c r="T8" s="34" t="str">
        <f t="shared" si="4"/>
        <v>Athletics, track, field</v>
      </c>
      <c r="U8" s="34">
        <f t="shared" si="5"/>
        <v>14.757940536401771</v>
      </c>
      <c r="V8" s="34"/>
      <c r="W8" s="48"/>
      <c r="X8" s="35">
        <v>4</v>
      </c>
      <c r="Y8" s="36" t="s">
        <v>92</v>
      </c>
      <c r="Z8" s="30">
        <f t="shared" si="1"/>
        <v>3.5996116985018998</v>
      </c>
      <c r="AA8" s="26"/>
      <c r="AE8" s="35">
        <v>1</v>
      </c>
      <c r="AF8" s="42" t="s">
        <v>25</v>
      </c>
      <c r="AG8" s="43">
        <v>25.31497320135977</v>
      </c>
      <c r="AH8" s="43">
        <v>28.337688673501233</v>
      </c>
      <c r="AI8" s="43">
        <v>26.854255290492713</v>
      </c>
      <c r="AJ8" s="26"/>
    </row>
    <row r="9" spans="1:36" x14ac:dyDescent="0.35">
      <c r="A9" s="27">
        <v>5</v>
      </c>
      <c r="B9" s="28" t="s">
        <v>3</v>
      </c>
      <c r="C9" s="29">
        <v>3.9261184111506156</v>
      </c>
      <c r="D9" s="29">
        <v>2.5724133616735889</v>
      </c>
      <c r="E9" s="29">
        <v>3.2835186054494718</v>
      </c>
      <c r="F9" s="29">
        <v>1.8308523714721112</v>
      </c>
      <c r="G9" s="29">
        <v>1.1362825196889934</v>
      </c>
      <c r="H9" s="29">
        <v>0.35389525400846822</v>
      </c>
      <c r="I9" s="29">
        <v>0.38599945680087278</v>
      </c>
      <c r="J9" s="29">
        <v>1.9799133792300125</v>
      </c>
      <c r="K9" s="29">
        <v>1.3708304976048293</v>
      </c>
      <c r="L9" s="30">
        <v>1.6712285795771074</v>
      </c>
      <c r="N9" s="31" t="s">
        <v>133</v>
      </c>
      <c r="O9" s="27">
        <v>5</v>
      </c>
      <c r="P9" s="28" t="s">
        <v>3</v>
      </c>
      <c r="Q9" s="32">
        <f t="shared" si="0"/>
        <v>1.3708304976048293</v>
      </c>
      <c r="R9" s="32">
        <f t="shared" si="2"/>
        <v>1.3708804976048294</v>
      </c>
      <c r="S9" s="33">
        <f t="shared" si="3"/>
        <v>24</v>
      </c>
      <c r="T9" s="34" t="str">
        <f t="shared" si="4"/>
        <v>Bush walking</v>
      </c>
      <c r="U9" s="34">
        <f t="shared" si="5"/>
        <v>11.657679349208303</v>
      </c>
      <c r="V9" s="34"/>
      <c r="W9" s="48"/>
      <c r="X9" s="35">
        <v>5</v>
      </c>
      <c r="Y9" s="36" t="s">
        <v>93</v>
      </c>
      <c r="Z9" s="30">
        <f t="shared" si="1"/>
        <v>3.3553160560661799</v>
      </c>
      <c r="AA9" s="26"/>
      <c r="AE9" s="35">
        <v>2</v>
      </c>
      <c r="AF9" s="42" t="s">
        <v>68</v>
      </c>
      <c r="AG9" s="43">
        <v>11.396958440485786</v>
      </c>
      <c r="AH9" s="43">
        <v>12.127067897401952</v>
      </c>
      <c r="AI9" s="43">
        <v>11.768758042696232</v>
      </c>
      <c r="AJ9" s="26"/>
    </row>
    <row r="10" spans="1:36" x14ac:dyDescent="0.35">
      <c r="A10" s="27">
        <v>6</v>
      </c>
      <c r="B10" s="28" t="s">
        <v>4</v>
      </c>
      <c r="C10" s="29">
        <v>1.5656727054662505</v>
      </c>
      <c r="D10" s="29">
        <v>0.29663325493890719</v>
      </c>
      <c r="E10" s="29">
        <v>0.41631966161445133</v>
      </c>
      <c r="F10" s="29">
        <v>0.20872698830877098</v>
      </c>
      <c r="G10" s="29">
        <v>0.35930885194319367</v>
      </c>
      <c r="H10" s="29">
        <v>9.3103081334871496E-2</v>
      </c>
      <c r="I10" s="29">
        <v>3.3272645420840172E-2</v>
      </c>
      <c r="J10" s="29">
        <v>0.48660385500650061</v>
      </c>
      <c r="K10" s="29">
        <v>9.3847785066983658E-2</v>
      </c>
      <c r="L10" s="30">
        <v>0.28755405009612478</v>
      </c>
      <c r="N10" s="31" t="s">
        <v>134</v>
      </c>
      <c r="O10" s="27">
        <v>6</v>
      </c>
      <c r="P10" s="28" t="s">
        <v>4</v>
      </c>
      <c r="Q10" s="32">
        <f t="shared" si="0"/>
        <v>9.3847785066983658E-2</v>
      </c>
      <c r="R10" s="32">
        <f t="shared" si="2"/>
        <v>9.3907785066983662E-2</v>
      </c>
      <c r="S10" s="33">
        <f t="shared" si="3"/>
        <v>70</v>
      </c>
      <c r="T10" s="34" t="str">
        <f t="shared" si="4"/>
        <v>Yoga</v>
      </c>
      <c r="U10" s="34">
        <f t="shared" si="5"/>
        <v>10.895540991113711</v>
      </c>
      <c r="V10" s="34"/>
      <c r="W10" s="48"/>
      <c r="X10" s="35">
        <v>6</v>
      </c>
      <c r="Y10" s="36" t="s">
        <v>94</v>
      </c>
      <c r="Z10" s="30">
        <f t="shared" si="1"/>
        <v>1.2724236529960711</v>
      </c>
      <c r="AA10" s="26"/>
      <c r="AE10" s="35">
        <v>3</v>
      </c>
      <c r="AF10" s="42" t="s">
        <v>128</v>
      </c>
      <c r="AG10" s="43">
        <v>5.8766704595617822</v>
      </c>
      <c r="AH10" s="43">
        <v>4.6575605716256074</v>
      </c>
      <c r="AI10" s="43">
        <v>5.2558531737536596</v>
      </c>
      <c r="AJ10" s="26"/>
    </row>
    <row r="11" spans="1:36" x14ac:dyDescent="0.35">
      <c r="A11" s="27">
        <v>7</v>
      </c>
      <c r="B11" s="28" t="s">
        <v>5</v>
      </c>
      <c r="C11" s="29">
        <v>20.334563322549762</v>
      </c>
      <c r="D11" s="29">
        <v>11.984908510770783</v>
      </c>
      <c r="E11" s="29">
        <v>6.2341968705102726</v>
      </c>
      <c r="F11" s="29">
        <v>5.6180987963857163</v>
      </c>
      <c r="G11" s="29">
        <v>3.5061974210838112</v>
      </c>
      <c r="H11" s="29">
        <v>1.1312941538849379</v>
      </c>
      <c r="I11" s="29">
        <v>0.30234190362347602</v>
      </c>
      <c r="J11" s="29">
        <v>7.5025838027516247</v>
      </c>
      <c r="K11" s="29">
        <v>2.6945802513876669</v>
      </c>
      <c r="L11" s="30">
        <v>5.0658750103075771</v>
      </c>
      <c r="N11" s="31" t="s">
        <v>135</v>
      </c>
      <c r="O11" s="27">
        <v>7</v>
      </c>
      <c r="P11" s="28" t="s">
        <v>5</v>
      </c>
      <c r="Q11" s="32">
        <f t="shared" si="0"/>
        <v>2.6945802513876669</v>
      </c>
      <c r="R11" s="32">
        <f t="shared" si="2"/>
        <v>2.6946502513876669</v>
      </c>
      <c r="S11" s="33">
        <f t="shared" si="3"/>
        <v>14</v>
      </c>
      <c r="T11" s="34" t="str">
        <f t="shared" si="4"/>
        <v>Cycling</v>
      </c>
      <c r="U11" s="34">
        <f t="shared" si="5"/>
        <v>9.5635137230611686</v>
      </c>
      <c r="V11" s="34"/>
      <c r="W11" s="48"/>
      <c r="X11" s="35">
        <v>7</v>
      </c>
      <c r="Y11" s="36" t="s">
        <v>95</v>
      </c>
      <c r="Z11" s="30">
        <f t="shared" si="1"/>
        <v>0.61937033522266027</v>
      </c>
      <c r="AA11" s="26"/>
      <c r="AE11" s="35">
        <v>4</v>
      </c>
      <c r="AF11" s="42" t="s">
        <v>52</v>
      </c>
      <c r="AG11" s="43">
        <v>1.2938797957946149</v>
      </c>
      <c r="AH11" s="43">
        <v>8.9628624560779144</v>
      </c>
      <c r="AI11" s="43">
        <v>5.1992184754163757</v>
      </c>
      <c r="AJ11" s="26"/>
    </row>
    <row r="12" spans="1:36" x14ac:dyDescent="0.35">
      <c r="A12" s="27">
        <v>8</v>
      </c>
      <c r="B12" s="28" t="s">
        <v>6</v>
      </c>
      <c r="C12" s="29">
        <v>0</v>
      </c>
      <c r="D12" s="29">
        <v>0.23417777660894623</v>
      </c>
      <c r="E12" s="29">
        <v>5.1937465359186863E-2</v>
      </c>
      <c r="F12" s="29">
        <v>0.32487425464528863</v>
      </c>
      <c r="G12" s="29">
        <v>0.30413995006918187</v>
      </c>
      <c r="H12" s="29">
        <v>0.25156997162178796</v>
      </c>
      <c r="I12" s="29">
        <v>0.17300695316480255</v>
      </c>
      <c r="J12" s="29">
        <v>0.36621667263349611</v>
      </c>
      <c r="K12" s="29">
        <v>4.9696649203233495E-2</v>
      </c>
      <c r="L12" s="30">
        <v>0.20580349576337517</v>
      </c>
      <c r="N12" s="31" t="s">
        <v>96</v>
      </c>
      <c r="O12" s="27">
        <v>8</v>
      </c>
      <c r="P12" s="28" t="s">
        <v>6</v>
      </c>
      <c r="Q12" s="32">
        <f t="shared" si="0"/>
        <v>4.9696649203233495E-2</v>
      </c>
      <c r="R12" s="32">
        <f t="shared" si="2"/>
        <v>4.9776649203233492E-2</v>
      </c>
      <c r="S12" s="33">
        <f t="shared" si="3"/>
        <v>78</v>
      </c>
      <c r="T12" s="34" t="str">
        <f t="shared" si="4"/>
        <v>Pilates</v>
      </c>
      <c r="U12" s="34">
        <f t="shared" si="5"/>
        <v>9.4794855242633744</v>
      </c>
      <c r="V12" s="34"/>
      <c r="W12" s="48"/>
      <c r="X12" s="35">
        <v>8</v>
      </c>
      <c r="Y12" s="36" t="s">
        <v>96</v>
      </c>
      <c r="Z12" s="30">
        <f t="shared" si="1"/>
        <v>5.2936457655633946</v>
      </c>
      <c r="AA12" s="26"/>
      <c r="AE12" s="35">
        <v>5</v>
      </c>
      <c r="AF12" s="42" t="s">
        <v>28</v>
      </c>
      <c r="AG12" s="43">
        <v>8.3302199796374232</v>
      </c>
      <c r="AH12" s="43">
        <v>1.8946451578883199</v>
      </c>
      <c r="AI12" s="43">
        <v>5.0529796479910836</v>
      </c>
      <c r="AJ12" s="26"/>
    </row>
    <row r="13" spans="1:36" x14ac:dyDescent="0.35">
      <c r="A13" s="27">
        <v>9</v>
      </c>
      <c r="B13" s="28" t="s">
        <v>7</v>
      </c>
      <c r="C13" s="29">
        <v>0.21823194909133253</v>
      </c>
      <c r="D13" s="29">
        <v>0</v>
      </c>
      <c r="E13" s="29">
        <v>0.13366502573802891</v>
      </c>
      <c r="F13" s="29">
        <v>0.11741731775886084</v>
      </c>
      <c r="G13" s="29">
        <v>0.18297088196895087</v>
      </c>
      <c r="H13" s="29">
        <v>0</v>
      </c>
      <c r="I13" s="29">
        <v>0</v>
      </c>
      <c r="J13" s="29">
        <v>0.12600633954262358</v>
      </c>
      <c r="K13" s="29">
        <v>3.8288616467510153E-2</v>
      </c>
      <c r="L13" s="30">
        <v>8.1550767747202324E-2</v>
      </c>
      <c r="N13" s="31" t="s">
        <v>97</v>
      </c>
      <c r="O13" s="27">
        <v>9</v>
      </c>
      <c r="P13" s="28" t="s">
        <v>7</v>
      </c>
      <c r="Q13" s="32">
        <f t="shared" si="0"/>
        <v>3.8288616467510153E-2</v>
      </c>
      <c r="R13" s="32">
        <f t="shared" si="2"/>
        <v>3.8378616467510153E-2</v>
      </c>
      <c r="S13" s="33">
        <f t="shared" si="3"/>
        <v>80</v>
      </c>
      <c r="T13" s="34" t="str">
        <f t="shared" si="4"/>
        <v>Virtual based physical activity</v>
      </c>
      <c r="U13" s="34">
        <f t="shared" si="5"/>
        <v>6.1068754280667301</v>
      </c>
      <c r="V13" s="34"/>
      <c r="W13" s="48"/>
      <c r="X13" s="35">
        <v>9</v>
      </c>
      <c r="Y13" s="36" t="s">
        <v>97</v>
      </c>
      <c r="Z13" s="30">
        <f t="shared" si="1"/>
        <v>0.68654434601493775</v>
      </c>
      <c r="AA13" s="26"/>
      <c r="AE13" s="35">
        <v>6</v>
      </c>
      <c r="AF13" s="42" t="s">
        <v>71</v>
      </c>
      <c r="AG13" s="43">
        <v>5.3105809099937078</v>
      </c>
      <c r="AH13" s="43">
        <v>3.708735115524961</v>
      </c>
      <c r="AI13" s="43">
        <v>4.4948598923512932</v>
      </c>
      <c r="AJ13" s="26"/>
    </row>
    <row r="14" spans="1:36" x14ac:dyDescent="0.35">
      <c r="A14" s="27">
        <v>10</v>
      </c>
      <c r="B14" s="28" t="s">
        <v>8</v>
      </c>
      <c r="C14" s="29">
        <v>0.12591955189446047</v>
      </c>
      <c r="D14" s="29">
        <v>9.2593391101633643E-2</v>
      </c>
      <c r="E14" s="29">
        <v>0.1898473663985594</v>
      </c>
      <c r="F14" s="29">
        <v>7.2631950911680121E-2</v>
      </c>
      <c r="G14" s="29">
        <v>0.13106391533148778</v>
      </c>
      <c r="H14" s="29">
        <v>0</v>
      </c>
      <c r="I14" s="29">
        <v>0</v>
      </c>
      <c r="J14" s="29">
        <v>0.14847656134477316</v>
      </c>
      <c r="K14" s="29">
        <v>1.891667890726054E-2</v>
      </c>
      <c r="L14" s="30">
        <v>8.281527359594347E-2</v>
      </c>
      <c r="N14" s="31" t="s">
        <v>98</v>
      </c>
      <c r="O14" s="27">
        <v>10</v>
      </c>
      <c r="P14" s="28" t="s">
        <v>8</v>
      </c>
      <c r="Q14" s="32">
        <f t="shared" si="0"/>
        <v>1.891667890726054E-2</v>
      </c>
      <c r="R14" s="32">
        <f t="shared" si="2"/>
        <v>1.901667890726054E-2</v>
      </c>
      <c r="S14" s="33">
        <f t="shared" si="3"/>
        <v>83</v>
      </c>
      <c r="T14" s="34" t="str">
        <f t="shared" si="4"/>
        <v>Netball</v>
      </c>
      <c r="U14" s="34">
        <f t="shared" si="5"/>
        <v>5.1533778193104345</v>
      </c>
      <c r="V14" s="34"/>
      <c r="W14" s="48"/>
      <c r="X14" s="35">
        <v>10</v>
      </c>
      <c r="Y14" s="36" t="s">
        <v>98</v>
      </c>
      <c r="Z14" s="30">
        <f t="shared" si="1"/>
        <v>2.9587546997049929</v>
      </c>
      <c r="AA14" s="26"/>
      <c r="AE14" s="35">
        <v>7</v>
      </c>
      <c r="AF14" s="42" t="s">
        <v>5</v>
      </c>
      <c r="AG14" s="43">
        <v>6.1095134488342229</v>
      </c>
      <c r="AH14" s="43">
        <v>2.4495642106841102</v>
      </c>
      <c r="AI14" s="43">
        <v>4.2457276041714911</v>
      </c>
      <c r="AJ14" s="26"/>
    </row>
    <row r="15" spans="1:36" x14ac:dyDescent="0.35">
      <c r="A15" s="27">
        <v>11</v>
      </c>
      <c r="B15" s="28" t="s">
        <v>9</v>
      </c>
      <c r="C15" s="29">
        <v>0</v>
      </c>
      <c r="D15" s="29">
        <v>0.18250924186393</v>
      </c>
      <c r="E15" s="29">
        <v>0.26865414879708283</v>
      </c>
      <c r="F15" s="29">
        <v>0.37675961002195696</v>
      </c>
      <c r="G15" s="29">
        <v>0.8275002398981931</v>
      </c>
      <c r="H15" s="29">
        <v>1.61086773929266</v>
      </c>
      <c r="I15" s="29">
        <v>4.1085774585957999</v>
      </c>
      <c r="J15" s="29">
        <v>1.5224874616728383</v>
      </c>
      <c r="K15" s="29">
        <v>1.1197550149593927</v>
      </c>
      <c r="L15" s="30">
        <v>1.3183816028843676</v>
      </c>
      <c r="O15" s="27">
        <v>11</v>
      </c>
      <c r="P15" s="28" t="s">
        <v>9</v>
      </c>
      <c r="Q15" s="32">
        <f t="shared" si="0"/>
        <v>1.1197550149593927</v>
      </c>
      <c r="R15" s="32">
        <f t="shared" si="2"/>
        <v>1.1198650149593927</v>
      </c>
      <c r="S15" s="33">
        <f t="shared" si="3"/>
        <v>28</v>
      </c>
      <c r="T15" s="34" t="str">
        <f t="shared" si="4"/>
        <v>Tennis</v>
      </c>
      <c r="U15" s="34">
        <f t="shared" si="5"/>
        <v>4.6404626097628148</v>
      </c>
      <c r="V15" s="34"/>
      <c r="W15" s="48"/>
      <c r="AE15" s="35">
        <v>8</v>
      </c>
      <c r="AF15" s="42" t="s">
        <v>84</v>
      </c>
      <c r="AG15" s="43">
        <v>0.95126817091330562</v>
      </c>
      <c r="AH15" s="43">
        <v>7.3774906066833621</v>
      </c>
      <c r="AI15" s="43">
        <v>4.223745910658109</v>
      </c>
      <c r="AJ15" s="26"/>
    </row>
    <row r="16" spans="1:36" x14ac:dyDescent="0.35">
      <c r="A16" s="27">
        <v>12</v>
      </c>
      <c r="B16" s="28" t="s">
        <v>10</v>
      </c>
      <c r="C16" s="29">
        <v>1.4202535301588937</v>
      </c>
      <c r="D16" s="29">
        <v>2.2281689877773245</v>
      </c>
      <c r="E16" s="29">
        <v>2.4559093047652114</v>
      </c>
      <c r="F16" s="29">
        <v>1.9742977351235997</v>
      </c>
      <c r="G16" s="29">
        <v>1.7441338943175917</v>
      </c>
      <c r="H16" s="29">
        <v>0.85594211815943566</v>
      </c>
      <c r="I16" s="29">
        <v>0.18841945604838015</v>
      </c>
      <c r="J16" s="29">
        <v>1.8364962166540069</v>
      </c>
      <c r="K16" s="29">
        <v>1.1997366789342805</v>
      </c>
      <c r="L16" s="30">
        <v>1.5137848152046269</v>
      </c>
      <c r="O16" s="27">
        <v>12</v>
      </c>
      <c r="P16" s="28" t="s">
        <v>10</v>
      </c>
      <c r="Q16" s="32">
        <f t="shared" si="0"/>
        <v>1.1997366789342805</v>
      </c>
      <c r="R16" s="32">
        <f t="shared" si="2"/>
        <v>1.1998566789342804</v>
      </c>
      <c r="S16" s="33">
        <f t="shared" si="3"/>
        <v>26</v>
      </c>
      <c r="T16" s="34" t="str">
        <f t="shared" si="4"/>
        <v>Football/soccer</v>
      </c>
      <c r="U16" s="34">
        <f t="shared" si="5"/>
        <v>3.2362888192851949</v>
      </c>
      <c r="V16" s="34"/>
      <c r="W16" s="48"/>
      <c r="AE16" s="35">
        <v>9</v>
      </c>
      <c r="AF16" s="42" t="s">
        <v>127</v>
      </c>
      <c r="AG16" s="43">
        <v>3.0966952307162519</v>
      </c>
      <c r="AH16" s="43">
        <v>5.0486010626839235</v>
      </c>
      <c r="AI16" s="43">
        <v>4.0906801805115345</v>
      </c>
      <c r="AJ16" s="26"/>
    </row>
    <row r="17" spans="1:36" x14ac:dyDescent="0.35">
      <c r="A17" s="27">
        <v>13</v>
      </c>
      <c r="B17" s="28" t="s">
        <v>11</v>
      </c>
      <c r="C17" s="29">
        <v>4.4033656484381787</v>
      </c>
      <c r="D17" s="29">
        <v>7.283772623820421</v>
      </c>
      <c r="E17" s="29">
        <v>13.460625149937705</v>
      </c>
      <c r="F17" s="29">
        <v>12.473010348366103</v>
      </c>
      <c r="G17" s="29">
        <v>12.113224009578918</v>
      </c>
      <c r="H17" s="29">
        <v>11.089633408850172</v>
      </c>
      <c r="I17" s="29">
        <v>5.2049599008638792</v>
      </c>
      <c r="J17" s="29">
        <v>8.2880592053235009</v>
      </c>
      <c r="K17" s="29">
        <v>11.657679349208303</v>
      </c>
      <c r="L17" s="30">
        <v>9.9957915195958957</v>
      </c>
      <c r="O17" s="27">
        <v>13</v>
      </c>
      <c r="P17" s="28" t="s">
        <v>11</v>
      </c>
      <c r="Q17" s="32">
        <f t="shared" si="0"/>
        <v>11.657679349208303</v>
      </c>
      <c r="R17" s="32">
        <f t="shared" si="2"/>
        <v>11.657809349208303</v>
      </c>
      <c r="S17" s="33">
        <f t="shared" si="3"/>
        <v>5</v>
      </c>
      <c r="T17" s="34" t="str">
        <f t="shared" si="4"/>
        <v>Dancing (recreational)</v>
      </c>
      <c r="U17" s="34">
        <f t="shared" si="5"/>
        <v>2.832328894753104</v>
      </c>
      <c r="V17" s="34"/>
      <c r="W17" s="48"/>
      <c r="AE17" s="35">
        <v>10</v>
      </c>
      <c r="AF17" s="42" t="s">
        <v>126</v>
      </c>
      <c r="AG17" s="43">
        <v>6.2547560752148579</v>
      </c>
      <c r="AH17" s="43">
        <v>1.8209544043000445</v>
      </c>
      <c r="AI17" s="43">
        <v>3.9968950354618125</v>
      </c>
      <c r="AJ17" s="26"/>
    </row>
    <row r="18" spans="1:36" x14ac:dyDescent="0.35">
      <c r="A18" s="27">
        <v>14</v>
      </c>
      <c r="B18" s="28" t="s">
        <v>12</v>
      </c>
      <c r="C18" s="29">
        <v>0.56367681727960894</v>
      </c>
      <c r="D18" s="29">
        <v>0.38935101741361816</v>
      </c>
      <c r="E18" s="29">
        <v>0.3815223296141968</v>
      </c>
      <c r="F18" s="29">
        <v>0.2670546707301687</v>
      </c>
      <c r="G18" s="29">
        <v>0.31954558010959411</v>
      </c>
      <c r="H18" s="29">
        <v>3.89053763023951E-2</v>
      </c>
      <c r="I18" s="29">
        <v>1.6483031155788544E-2</v>
      </c>
      <c r="J18" s="29">
        <v>0.37759108524420715</v>
      </c>
      <c r="K18" s="29">
        <v>0.1064103732926695</v>
      </c>
      <c r="L18" s="30">
        <v>0.24015599017941833</v>
      </c>
      <c r="O18" s="27">
        <v>14</v>
      </c>
      <c r="P18" s="28" t="s">
        <v>12</v>
      </c>
      <c r="Q18" s="32">
        <f t="shared" si="0"/>
        <v>0.1064103732926695</v>
      </c>
      <c r="R18" s="32">
        <f t="shared" si="2"/>
        <v>0.1065503732926695</v>
      </c>
      <c r="S18" s="33">
        <f t="shared" si="3"/>
        <v>69</v>
      </c>
      <c r="T18" s="34" t="str">
        <f t="shared" si="4"/>
        <v>Basketball</v>
      </c>
      <c r="U18" s="34">
        <f t="shared" si="5"/>
        <v>2.6945802513876669</v>
      </c>
      <c r="V18" s="34"/>
      <c r="W18" s="48"/>
      <c r="AE18" s="35">
        <v>11</v>
      </c>
      <c r="AF18" s="42" t="s">
        <v>27</v>
      </c>
      <c r="AG18" s="43">
        <v>6.1421967831517055</v>
      </c>
      <c r="AH18" s="43">
        <v>1.2616190308160826</v>
      </c>
      <c r="AI18" s="43">
        <v>3.6568203102319239</v>
      </c>
      <c r="AJ18" s="26"/>
    </row>
    <row r="19" spans="1:36" x14ac:dyDescent="0.35">
      <c r="A19" s="27">
        <v>15</v>
      </c>
      <c r="B19" s="28" t="s">
        <v>13</v>
      </c>
      <c r="C19" s="29">
        <v>0.33218587717607995</v>
      </c>
      <c r="D19" s="29">
        <v>1.3835599844396247</v>
      </c>
      <c r="E19" s="29">
        <v>1.7275716300042834</v>
      </c>
      <c r="F19" s="29">
        <v>1.8502961085809158</v>
      </c>
      <c r="G19" s="29">
        <v>3.010993612996042</v>
      </c>
      <c r="H19" s="29">
        <v>2.8518619708926134</v>
      </c>
      <c r="I19" s="29">
        <v>1.3978398775080232</v>
      </c>
      <c r="J19" s="29">
        <v>2.0371122567768265</v>
      </c>
      <c r="K19" s="29">
        <v>1.8235767904629951</v>
      </c>
      <c r="L19" s="30">
        <v>1.9288919231795401</v>
      </c>
      <c r="O19" s="27">
        <v>15</v>
      </c>
      <c r="P19" s="28" t="s">
        <v>13</v>
      </c>
      <c r="Q19" s="32">
        <f t="shared" si="0"/>
        <v>1.8235767904629951</v>
      </c>
      <c r="R19" s="32">
        <f t="shared" si="2"/>
        <v>1.8237267904629952</v>
      </c>
      <c r="S19" s="33">
        <f t="shared" si="3"/>
        <v>18</v>
      </c>
      <c r="T19" s="34" t="str">
        <f t="shared" si="4"/>
        <v>Surfing</v>
      </c>
      <c r="U19" s="34">
        <f t="shared" si="5"/>
        <v>2.4984109924761726</v>
      </c>
      <c r="V19" s="34"/>
      <c r="W19" s="48"/>
      <c r="AE19" s="35">
        <v>12</v>
      </c>
      <c r="AF19" s="42" t="s">
        <v>48</v>
      </c>
      <c r="AG19" s="43">
        <v>1.3534670455350035</v>
      </c>
      <c r="AH19" s="43">
        <v>4.9305410187241145</v>
      </c>
      <c r="AI19" s="43">
        <v>3.1750496421042946</v>
      </c>
      <c r="AJ19" s="26"/>
    </row>
    <row r="20" spans="1:36" x14ac:dyDescent="0.35">
      <c r="A20" s="27">
        <v>16</v>
      </c>
      <c r="B20" s="28" t="s">
        <v>14</v>
      </c>
      <c r="C20" s="29">
        <v>5.1275749280235727</v>
      </c>
      <c r="D20" s="29">
        <v>4.2990851806100103</v>
      </c>
      <c r="E20" s="29">
        <v>4.573173102757135</v>
      </c>
      <c r="F20" s="29">
        <v>3.5996116985018998</v>
      </c>
      <c r="G20" s="29">
        <v>3.3553160560661799</v>
      </c>
      <c r="H20" s="29">
        <v>1.2724236529960711</v>
      </c>
      <c r="I20" s="29">
        <v>0.61937033522266027</v>
      </c>
      <c r="J20" s="29">
        <v>5.2936457655633946</v>
      </c>
      <c r="K20" s="29">
        <v>0.68654434601493775</v>
      </c>
      <c r="L20" s="30">
        <v>2.9587546997049929</v>
      </c>
      <c r="O20" s="27">
        <v>16</v>
      </c>
      <c r="P20" s="28" t="s">
        <v>14</v>
      </c>
      <c r="Q20" s="32">
        <f t="shared" si="0"/>
        <v>0.68654434601493775</v>
      </c>
      <c r="R20" s="32">
        <f t="shared" si="2"/>
        <v>0.68670434601493779</v>
      </c>
      <c r="S20" s="33">
        <f t="shared" si="3"/>
        <v>36</v>
      </c>
      <c r="T20" s="34" t="str">
        <f t="shared" si="4"/>
        <v>Golf</v>
      </c>
      <c r="U20" s="34">
        <f t="shared" si="5"/>
        <v>2.3350679156655572</v>
      </c>
      <c r="V20" s="34"/>
      <c r="W20" s="48"/>
      <c r="AE20" s="35">
        <v>13</v>
      </c>
      <c r="AF20" s="42" t="s">
        <v>14</v>
      </c>
      <c r="AG20" s="43">
        <v>4.781951099048964</v>
      </c>
      <c r="AH20" s="43">
        <v>0.49510582630483213</v>
      </c>
      <c r="AI20" s="43">
        <v>2.5989258662623493</v>
      </c>
      <c r="AJ20" s="26"/>
    </row>
    <row r="21" spans="1:36" x14ac:dyDescent="0.35">
      <c r="A21" s="27">
        <v>17</v>
      </c>
      <c r="B21" s="28" t="s">
        <v>15</v>
      </c>
      <c r="C21" s="29">
        <v>0</v>
      </c>
      <c r="D21" s="29">
        <v>6.6136770200876341E-2</v>
      </c>
      <c r="E21" s="29">
        <v>8.9947539077414845E-2</v>
      </c>
      <c r="F21" s="29">
        <v>0</v>
      </c>
      <c r="G21" s="29">
        <v>0</v>
      </c>
      <c r="H21" s="29">
        <v>5.470490281127148E-2</v>
      </c>
      <c r="I21" s="29">
        <v>0.70023551226101077</v>
      </c>
      <c r="J21" s="29">
        <v>7.3825535071534054E-2</v>
      </c>
      <c r="K21" s="29">
        <v>0.27245744220425638</v>
      </c>
      <c r="L21" s="30">
        <v>0.17449270584201493</v>
      </c>
      <c r="O21" s="27">
        <v>17</v>
      </c>
      <c r="P21" s="28" t="s">
        <v>15</v>
      </c>
      <c r="Q21" s="32">
        <f t="shared" si="0"/>
        <v>0.27245744220425638</v>
      </c>
      <c r="R21" s="32">
        <f t="shared" si="2"/>
        <v>0.27262744220425639</v>
      </c>
      <c r="S21" s="33">
        <f t="shared" si="3"/>
        <v>50</v>
      </c>
      <c r="T21" s="34" t="str">
        <f t="shared" si="4"/>
        <v>Volleyball (indoor/outdoor)</v>
      </c>
      <c r="U21" s="34">
        <f t="shared" si="5"/>
        <v>1.927863226257293</v>
      </c>
      <c r="V21" s="34"/>
      <c r="W21" s="48"/>
      <c r="AE21" s="35">
        <v>14</v>
      </c>
      <c r="AF21" s="42" t="s">
        <v>3</v>
      </c>
      <c r="AG21" s="43">
        <v>2.217084100723834</v>
      </c>
      <c r="AH21" s="43">
        <v>1.7914445930342002</v>
      </c>
      <c r="AI21" s="43">
        <v>2.0003322176397575</v>
      </c>
      <c r="AJ21" s="26"/>
    </row>
    <row r="22" spans="1:36" x14ac:dyDescent="0.35">
      <c r="A22" s="27">
        <v>18</v>
      </c>
      <c r="B22" s="28" t="s">
        <v>16</v>
      </c>
      <c r="C22" s="29">
        <v>0</v>
      </c>
      <c r="D22" s="29">
        <v>0.31611314978404836</v>
      </c>
      <c r="E22" s="29">
        <v>1.1895353368141413</v>
      </c>
      <c r="F22" s="29">
        <v>1.5485606940464449</v>
      </c>
      <c r="G22" s="29">
        <v>0.72138741862205269</v>
      </c>
      <c r="H22" s="29">
        <v>0.19028183832161918</v>
      </c>
      <c r="I22" s="29">
        <v>8.2796326089364214E-2</v>
      </c>
      <c r="J22" s="29">
        <v>0.47857948582097065</v>
      </c>
      <c r="K22" s="29">
        <v>0.84953840417155913</v>
      </c>
      <c r="L22" s="30">
        <v>0.66658243721729071</v>
      </c>
      <c r="O22" s="27">
        <v>18</v>
      </c>
      <c r="P22" s="28" t="s">
        <v>16</v>
      </c>
      <c r="Q22" s="32">
        <f t="shared" si="0"/>
        <v>0.84953840417155913</v>
      </c>
      <c r="R22" s="32">
        <f t="shared" si="2"/>
        <v>0.84971840417155908</v>
      </c>
      <c r="S22" s="33">
        <f t="shared" si="3"/>
        <v>35</v>
      </c>
      <c r="T22" s="34" t="str">
        <f t="shared" si="4"/>
        <v>Canoeing/Kayaking</v>
      </c>
      <c r="U22" s="34">
        <f t="shared" si="5"/>
        <v>1.8235767904629951</v>
      </c>
      <c r="V22" s="34"/>
      <c r="W22" s="34"/>
      <c r="AE22" s="35">
        <v>15</v>
      </c>
      <c r="AF22" s="42" t="s">
        <v>11</v>
      </c>
      <c r="AG22" s="43">
        <v>1.2962075733387246</v>
      </c>
      <c r="AH22" s="43">
        <v>2.3007679613051875</v>
      </c>
      <c r="AI22" s="43">
        <v>1.8077680648572081</v>
      </c>
      <c r="AJ22" s="26"/>
    </row>
    <row r="23" spans="1:36" x14ac:dyDescent="0.35">
      <c r="A23" s="27">
        <v>19</v>
      </c>
      <c r="B23" s="28" t="s">
        <v>17</v>
      </c>
      <c r="C23" s="29">
        <v>7.1300929567280926</v>
      </c>
      <c r="D23" s="29">
        <v>6.2438053987997186</v>
      </c>
      <c r="E23" s="29">
        <v>9.6352860485957184</v>
      </c>
      <c r="F23" s="29">
        <v>16.716655186263122</v>
      </c>
      <c r="G23" s="29">
        <v>19.446585900794695</v>
      </c>
      <c r="H23" s="29">
        <v>17.548284577791577</v>
      </c>
      <c r="I23" s="29">
        <v>9.226262297436433</v>
      </c>
      <c r="J23" s="29">
        <v>16.16352862892872</v>
      </c>
      <c r="K23" s="29">
        <v>9.5635137230611686</v>
      </c>
      <c r="L23" s="30">
        <v>12.818623788576247</v>
      </c>
      <c r="O23" s="27">
        <v>19</v>
      </c>
      <c r="P23" s="28" t="s">
        <v>17</v>
      </c>
      <c r="Q23" s="32">
        <f t="shared" si="0"/>
        <v>9.5635137230611686</v>
      </c>
      <c r="R23" s="32">
        <f t="shared" si="2"/>
        <v>9.5637037230611686</v>
      </c>
      <c r="S23" s="33">
        <f t="shared" si="3"/>
        <v>7</v>
      </c>
      <c r="T23" s="34" t="str">
        <f t="shared" si="4"/>
        <v>Equestrian</v>
      </c>
      <c r="U23" s="34">
        <f t="shared" si="5"/>
        <v>1.7593962782262311</v>
      </c>
      <c r="V23" s="34"/>
      <c r="W23" s="34"/>
      <c r="AE23" s="18"/>
      <c r="AF23" s="18"/>
      <c r="AG23" s="18"/>
      <c r="AH23" s="18"/>
      <c r="AI23" s="18"/>
      <c r="AJ23" s="18"/>
    </row>
    <row r="24" spans="1:36" x14ac:dyDescent="0.35">
      <c r="A24" s="27">
        <v>20</v>
      </c>
      <c r="B24" s="28" t="s">
        <v>18</v>
      </c>
      <c r="C24" s="29">
        <v>0.93312368249280575</v>
      </c>
      <c r="D24" s="29">
        <v>0.98830806722939102</v>
      </c>
      <c r="E24" s="29">
        <v>1.1579600439939315</v>
      </c>
      <c r="F24" s="29">
        <v>0.73165696166274397</v>
      </c>
      <c r="G24" s="29">
        <v>0.83449381806586487</v>
      </c>
      <c r="H24" s="29">
        <v>1.0477357928140549</v>
      </c>
      <c r="I24" s="29">
        <v>0.82249348684233869</v>
      </c>
      <c r="J24" s="29">
        <v>0.35172256733379231</v>
      </c>
      <c r="K24" s="29">
        <v>1.4835904003699785</v>
      </c>
      <c r="L24" s="30">
        <v>0.92535614958467372</v>
      </c>
      <c r="N24" s="18"/>
      <c r="O24" s="27">
        <v>20</v>
      </c>
      <c r="P24" s="28" t="s">
        <v>18</v>
      </c>
      <c r="Q24" s="32">
        <f t="shared" si="0"/>
        <v>1.4835904003699785</v>
      </c>
      <c r="R24" s="32">
        <f t="shared" si="2"/>
        <v>1.4837904003699784</v>
      </c>
      <c r="S24" s="33">
        <f t="shared" si="3"/>
        <v>21</v>
      </c>
      <c r="T24" s="34" t="str">
        <f t="shared" si="4"/>
        <v>Australian football</v>
      </c>
      <c r="U24" s="34">
        <f t="shared" si="5"/>
        <v>1.5313050456270998</v>
      </c>
      <c r="V24" s="34"/>
      <c r="W24" s="34"/>
    </row>
    <row r="25" spans="1:36" x14ac:dyDescent="0.35">
      <c r="A25" s="27">
        <v>21</v>
      </c>
      <c r="B25" s="28" t="s">
        <v>19</v>
      </c>
      <c r="C25" s="29">
        <v>0.44106243626114894</v>
      </c>
      <c r="D25" s="29">
        <v>2.5955147401038072</v>
      </c>
      <c r="E25" s="29">
        <v>1.8010352250708912</v>
      </c>
      <c r="F25" s="29">
        <v>1.855959557814987</v>
      </c>
      <c r="G25" s="29">
        <v>0.99796919470721435</v>
      </c>
      <c r="H25" s="29">
        <v>1.5288277280540667</v>
      </c>
      <c r="I25" s="29">
        <v>1.8393712161896356</v>
      </c>
      <c r="J25" s="29">
        <v>0.51221456688024536</v>
      </c>
      <c r="K25" s="29">
        <v>2.832328894753104</v>
      </c>
      <c r="L25" s="30">
        <v>1.6880545848435038</v>
      </c>
      <c r="N25" s="18"/>
      <c r="O25" s="27">
        <v>21</v>
      </c>
      <c r="P25" s="28" t="s">
        <v>19</v>
      </c>
      <c r="Q25" s="32">
        <f t="shared" si="0"/>
        <v>2.832328894753104</v>
      </c>
      <c r="R25" s="32">
        <f t="shared" si="2"/>
        <v>2.8325388947531041</v>
      </c>
      <c r="S25" s="33">
        <f t="shared" si="3"/>
        <v>13</v>
      </c>
      <c r="T25" s="34" t="str">
        <f t="shared" si="4"/>
        <v>DanceSport</v>
      </c>
      <c r="U25" s="34">
        <f t="shared" si="5"/>
        <v>1.4835904003699785</v>
      </c>
      <c r="V25" s="34"/>
      <c r="W25" s="34"/>
    </row>
    <row r="26" spans="1:36" ht="15.5" x14ac:dyDescent="0.35">
      <c r="A26" s="27">
        <v>22</v>
      </c>
      <c r="B26" s="28" t="s">
        <v>20</v>
      </c>
      <c r="C26" s="29">
        <v>0</v>
      </c>
      <c r="D26" s="29">
        <v>0</v>
      </c>
      <c r="E26" s="29">
        <v>3.2131755173312189E-2</v>
      </c>
      <c r="F26" s="29">
        <v>0.10422972434970816</v>
      </c>
      <c r="G26" s="29">
        <v>0.21335352094745075</v>
      </c>
      <c r="H26" s="29">
        <v>0.27541396198387785</v>
      </c>
      <c r="I26" s="29">
        <v>0.26970467697482131</v>
      </c>
      <c r="J26" s="29">
        <v>0.24058953621148046</v>
      </c>
      <c r="K26" s="29">
        <v>5.8905214093320259E-2</v>
      </c>
      <c r="L26" s="30">
        <v>0.14851144591369636</v>
      </c>
      <c r="N26" s="18"/>
      <c r="O26" s="27">
        <v>22</v>
      </c>
      <c r="P26" s="28" t="s">
        <v>20</v>
      </c>
      <c r="Q26" s="32">
        <f t="shared" si="0"/>
        <v>5.8905214093320259E-2</v>
      </c>
      <c r="R26" s="32">
        <f t="shared" si="2"/>
        <v>5.9125214093320257E-2</v>
      </c>
      <c r="S26" s="33">
        <f t="shared" si="3"/>
        <v>77</v>
      </c>
      <c r="T26" s="34" t="str">
        <f t="shared" si="4"/>
        <v>Rock climbing/Abseiling/Caving</v>
      </c>
      <c r="U26" s="34">
        <f t="shared" si="5"/>
        <v>1.4736410819403218</v>
      </c>
      <c r="V26" s="34"/>
      <c r="W26" s="38" t="s">
        <v>124</v>
      </c>
    </row>
    <row r="27" spans="1:36" x14ac:dyDescent="0.35">
      <c r="A27" s="27">
        <v>23</v>
      </c>
      <c r="B27" s="28" t="s">
        <v>87</v>
      </c>
      <c r="C27" s="29">
        <v>0.40586495358512159</v>
      </c>
      <c r="D27" s="29">
        <v>0.33963188440316805</v>
      </c>
      <c r="E27" s="29">
        <v>8.8159507647173466E-2</v>
      </c>
      <c r="F27" s="29">
        <v>5.8162010582150814E-2</v>
      </c>
      <c r="G27" s="29">
        <v>7.7507599233597471E-2</v>
      </c>
      <c r="H27" s="29">
        <v>0</v>
      </c>
      <c r="I27" s="29">
        <v>0</v>
      </c>
      <c r="J27" s="29">
        <v>7.8963446508182378E-2</v>
      </c>
      <c r="K27" s="29">
        <v>0.10718043928187368</v>
      </c>
      <c r="L27" s="30">
        <v>9.3263892348842942E-2</v>
      </c>
      <c r="N27" s="18"/>
      <c r="O27" s="27">
        <v>23</v>
      </c>
      <c r="P27" s="28" t="s">
        <v>87</v>
      </c>
      <c r="Q27" s="32">
        <f t="shared" si="0"/>
        <v>0.10718043928187368</v>
      </c>
      <c r="R27" s="32">
        <f t="shared" si="2"/>
        <v>0.10741043928187367</v>
      </c>
      <c r="S27" s="33">
        <f t="shared" si="3"/>
        <v>68</v>
      </c>
      <c r="T27" s="34" t="str">
        <f t="shared" si="4"/>
        <v>Weight lifting</v>
      </c>
      <c r="U27" s="34">
        <f t="shared" si="5"/>
        <v>1.4243531286348059</v>
      </c>
      <c r="V27" s="34"/>
      <c r="W27" s="34"/>
    </row>
    <row r="28" spans="1:36" x14ac:dyDescent="0.35">
      <c r="A28" s="27">
        <v>24</v>
      </c>
      <c r="B28" s="28" t="s">
        <v>21</v>
      </c>
      <c r="C28" s="29">
        <v>0</v>
      </c>
      <c r="D28" s="29">
        <v>4.0483616133961391E-2</v>
      </c>
      <c r="E28" s="29">
        <v>0.10039029310710572</v>
      </c>
      <c r="F28" s="29">
        <v>8.5996949531650102E-2</v>
      </c>
      <c r="G28" s="29">
        <v>0.17566273903655538</v>
      </c>
      <c r="H28" s="29">
        <v>0.17297008639170663</v>
      </c>
      <c r="I28" s="29">
        <v>6.5620268968435772E-2</v>
      </c>
      <c r="J28" s="29">
        <v>7.1435600529154847E-2</v>
      </c>
      <c r="K28" s="29">
        <v>0.12999246296776984</v>
      </c>
      <c r="L28" s="30">
        <v>0.10111237177896644</v>
      </c>
      <c r="N28" s="18"/>
      <c r="O28" s="27">
        <v>24</v>
      </c>
      <c r="P28" s="28" t="s">
        <v>21</v>
      </c>
      <c r="Q28" s="32">
        <f t="shared" si="0"/>
        <v>0.12999246296776984</v>
      </c>
      <c r="R28" s="32">
        <f t="shared" si="2"/>
        <v>0.13023246296776983</v>
      </c>
      <c r="S28" s="33">
        <f t="shared" si="3"/>
        <v>66</v>
      </c>
      <c r="T28" s="34" t="str">
        <f t="shared" si="4"/>
        <v>Badminton</v>
      </c>
      <c r="U28" s="34">
        <f t="shared" si="5"/>
        <v>1.3708304976048293</v>
      </c>
      <c r="V28" s="34"/>
      <c r="W28" s="34"/>
    </row>
    <row r="29" spans="1:36" x14ac:dyDescent="0.35">
      <c r="A29" s="27">
        <v>25</v>
      </c>
      <c r="B29" s="28" t="s">
        <v>22</v>
      </c>
      <c r="C29" s="29">
        <v>3.1631163113112342</v>
      </c>
      <c r="D29" s="29">
        <v>1.3807585292868603</v>
      </c>
      <c r="E29" s="29">
        <v>1.1013763643259253</v>
      </c>
      <c r="F29" s="29">
        <v>0.78102088045934026</v>
      </c>
      <c r="G29" s="29">
        <v>1.4506974673536608</v>
      </c>
      <c r="H29" s="29">
        <v>1.1099684787136788</v>
      </c>
      <c r="I29" s="29">
        <v>0.36181308432010884</v>
      </c>
      <c r="J29" s="29">
        <v>0.36583064793255948</v>
      </c>
      <c r="K29" s="29">
        <v>1.7593962782262311</v>
      </c>
      <c r="L29" s="30">
        <v>1.0720933592446402</v>
      </c>
      <c r="N29" s="18"/>
      <c r="O29" s="27">
        <v>25</v>
      </c>
      <c r="P29" s="28" t="s">
        <v>22</v>
      </c>
      <c r="Q29" s="32">
        <f t="shared" si="0"/>
        <v>1.7593962782262311</v>
      </c>
      <c r="R29" s="32">
        <f t="shared" si="2"/>
        <v>1.7596462782262312</v>
      </c>
      <c r="S29" s="33">
        <f t="shared" si="3"/>
        <v>19</v>
      </c>
      <c r="T29" s="34" t="str">
        <f t="shared" si="4"/>
        <v>Ski &amp; snowboard</v>
      </c>
      <c r="U29" s="34">
        <f t="shared" si="5"/>
        <v>1.33691421532445</v>
      </c>
      <c r="V29" s="34"/>
      <c r="W29" s="34"/>
    </row>
    <row r="30" spans="1:36" x14ac:dyDescent="0.35">
      <c r="A30" s="27">
        <v>26</v>
      </c>
      <c r="B30" s="28" t="s">
        <v>23</v>
      </c>
      <c r="C30" s="29">
        <v>0.17277433104344903</v>
      </c>
      <c r="D30" s="29">
        <v>0.43509880332841394</v>
      </c>
      <c r="E30" s="29">
        <v>0.12394140142204758</v>
      </c>
      <c r="F30" s="29">
        <v>0.18595516110877461</v>
      </c>
      <c r="G30" s="29">
        <v>3.578553041143661E-2</v>
      </c>
      <c r="H30" s="29">
        <v>4.0534927495341384E-2</v>
      </c>
      <c r="I30" s="29">
        <v>1.0014623372829982E-2</v>
      </c>
      <c r="J30" s="29">
        <v>0.1701231218208491</v>
      </c>
      <c r="K30" s="29">
        <v>7.7157912915470278E-2</v>
      </c>
      <c r="L30" s="30">
        <v>0.12300811046299118</v>
      </c>
      <c r="N30" s="18"/>
      <c r="O30" s="27">
        <v>26</v>
      </c>
      <c r="P30" s="28" t="s">
        <v>23</v>
      </c>
      <c r="Q30" s="32">
        <f t="shared" si="0"/>
        <v>7.7157912915470278E-2</v>
      </c>
      <c r="R30" s="32">
        <f t="shared" si="2"/>
        <v>7.7417912915470274E-2</v>
      </c>
      <c r="S30" s="33">
        <f t="shared" si="3"/>
        <v>74</v>
      </c>
      <c r="T30" s="34" t="str">
        <f t="shared" si="4"/>
        <v>Boxing</v>
      </c>
      <c r="U30" s="34">
        <f t="shared" si="5"/>
        <v>1.1997366789342805</v>
      </c>
      <c r="V30" s="34"/>
      <c r="W30" s="34"/>
    </row>
    <row r="31" spans="1:36" x14ac:dyDescent="0.35">
      <c r="A31" s="27">
        <v>27</v>
      </c>
      <c r="B31" s="28" t="s">
        <v>24</v>
      </c>
      <c r="C31" s="29">
        <v>0</v>
      </c>
      <c r="D31" s="29">
        <v>0.7767201895937702</v>
      </c>
      <c r="E31" s="29">
        <v>1.2138550647155026</v>
      </c>
      <c r="F31" s="29">
        <v>1.4778647114256711</v>
      </c>
      <c r="G31" s="29">
        <v>1.6713342855135582</v>
      </c>
      <c r="H31" s="29">
        <v>2.4079357786503839</v>
      </c>
      <c r="I31" s="29">
        <v>1.8829304007153931</v>
      </c>
      <c r="J31" s="29">
        <v>2.7517404932855687</v>
      </c>
      <c r="K31" s="29">
        <v>0.33323809878248067</v>
      </c>
      <c r="L31" s="30">
        <v>1.5260371454665254</v>
      </c>
      <c r="N31" s="18"/>
      <c r="O31" s="27">
        <v>27</v>
      </c>
      <c r="P31" s="28" t="s">
        <v>24</v>
      </c>
      <c r="Q31" s="32">
        <f t="shared" si="0"/>
        <v>0.33323809878248067</v>
      </c>
      <c r="R31" s="32">
        <f t="shared" si="2"/>
        <v>0.33350809878248067</v>
      </c>
      <c r="S31" s="33">
        <f t="shared" si="3"/>
        <v>45</v>
      </c>
      <c r="T31" s="34" t="str">
        <f t="shared" si="4"/>
        <v>Martial arts</v>
      </c>
      <c r="U31" s="34">
        <f t="shared" si="5"/>
        <v>1.1935052729896831</v>
      </c>
      <c r="V31" s="34"/>
      <c r="W31" s="34"/>
    </row>
    <row r="32" spans="1:36" x14ac:dyDescent="0.35">
      <c r="A32" s="27">
        <v>28</v>
      </c>
      <c r="B32" s="28" t="s">
        <v>25</v>
      </c>
      <c r="C32" s="29">
        <v>33.582167766733924</v>
      </c>
      <c r="D32" s="29">
        <v>47.767700533523467</v>
      </c>
      <c r="E32" s="29">
        <v>47.045586763778317</v>
      </c>
      <c r="F32" s="29">
        <v>38.146636717892704</v>
      </c>
      <c r="G32" s="29">
        <v>34.986987236408993</v>
      </c>
      <c r="H32" s="29">
        <v>31.656849824370241</v>
      </c>
      <c r="I32" s="29">
        <v>31.857287133090679</v>
      </c>
      <c r="J32" s="29">
        <v>35.701579220854214</v>
      </c>
      <c r="K32" s="29">
        <v>40.246164094077294</v>
      </c>
      <c r="L32" s="30">
        <v>38.00478673729824</v>
      </c>
      <c r="N32" s="18"/>
      <c r="O32" s="27">
        <v>28</v>
      </c>
      <c r="P32" s="28" t="s">
        <v>25</v>
      </c>
      <c r="Q32" s="32">
        <f t="shared" si="0"/>
        <v>40.246164094077294</v>
      </c>
      <c r="R32" s="32">
        <f t="shared" si="2"/>
        <v>40.24644409407729</v>
      </c>
      <c r="S32" s="33">
        <f t="shared" si="3"/>
        <v>2</v>
      </c>
      <c r="T32" s="34" t="str">
        <f t="shared" si="4"/>
        <v>Bowls</v>
      </c>
      <c r="U32" s="34">
        <f t="shared" si="5"/>
        <v>1.1197550149593927</v>
      </c>
      <c r="V32" s="34"/>
      <c r="W32" s="34"/>
    </row>
    <row r="33" spans="1:23" x14ac:dyDescent="0.35">
      <c r="A33" s="27">
        <v>29</v>
      </c>
      <c r="B33" s="28" t="s">
        <v>26</v>
      </c>
      <c r="C33" s="29">
        <v>0.44490608470035692</v>
      </c>
      <c r="D33" s="29">
        <v>0.59590310483720477</v>
      </c>
      <c r="E33" s="29">
        <v>0.60619392344987633</v>
      </c>
      <c r="F33" s="29">
        <v>0.11266103337042115</v>
      </c>
      <c r="G33" s="29">
        <v>0.163386482389548</v>
      </c>
      <c r="H33" s="29">
        <v>8.157798658076397E-2</v>
      </c>
      <c r="I33" s="29">
        <v>5.7824505124945379E-2</v>
      </c>
      <c r="J33" s="29">
        <v>0.39225449472426405</v>
      </c>
      <c r="K33" s="29">
        <v>0.13976306707925606</v>
      </c>
      <c r="L33" s="30">
        <v>0.26429117789501516</v>
      </c>
      <c r="N33" s="18"/>
      <c r="O33" s="27">
        <v>29</v>
      </c>
      <c r="P33" s="28" t="s">
        <v>26</v>
      </c>
      <c r="Q33" s="32">
        <f t="shared" si="0"/>
        <v>0.13976306707925606</v>
      </c>
      <c r="R33" s="32">
        <f t="shared" si="2"/>
        <v>0.14005306707925608</v>
      </c>
      <c r="S33" s="33">
        <f t="shared" si="3"/>
        <v>64</v>
      </c>
      <c r="T33" s="34" t="str">
        <f t="shared" si="4"/>
        <v>Skate</v>
      </c>
      <c r="U33" s="34">
        <f t="shared" si="5"/>
        <v>1.0729472978342924</v>
      </c>
      <c r="V33" s="34"/>
      <c r="W33" s="34"/>
    </row>
    <row r="34" spans="1:23" x14ac:dyDescent="0.35">
      <c r="A34" s="27">
        <v>30</v>
      </c>
      <c r="B34" s="28" t="s">
        <v>27</v>
      </c>
      <c r="C34" s="29">
        <v>22.414623829866205</v>
      </c>
      <c r="D34" s="29">
        <v>13.300790410480348</v>
      </c>
      <c r="E34" s="29">
        <v>8.4801869804182388</v>
      </c>
      <c r="F34" s="29">
        <v>6.6704739999368945</v>
      </c>
      <c r="G34" s="29">
        <v>5.2838100274225859</v>
      </c>
      <c r="H34" s="29">
        <v>1.6723913362544425</v>
      </c>
      <c r="I34" s="29">
        <v>0.29402415945479621</v>
      </c>
      <c r="J34" s="29">
        <v>9.3173607384791648</v>
      </c>
      <c r="K34" s="29">
        <v>3.2362888192851949</v>
      </c>
      <c r="L34" s="30">
        <v>6.235457562933262</v>
      </c>
      <c r="N34" s="18"/>
      <c r="O34" s="27">
        <v>30</v>
      </c>
      <c r="P34" s="28" t="s">
        <v>27</v>
      </c>
      <c r="Q34" s="32">
        <f t="shared" si="0"/>
        <v>3.2362888192851949</v>
      </c>
      <c r="R34" s="32">
        <f t="shared" si="2"/>
        <v>3.236588819285195</v>
      </c>
      <c r="S34" s="33">
        <f t="shared" si="3"/>
        <v>12</v>
      </c>
      <c r="T34" s="34" t="str">
        <f t="shared" si="4"/>
        <v>Touch football</v>
      </c>
      <c r="U34" s="34">
        <f t="shared" si="5"/>
        <v>1.0359994125175509</v>
      </c>
      <c r="V34" s="34"/>
      <c r="W34" s="34"/>
    </row>
    <row r="35" spans="1:23" x14ac:dyDescent="0.35">
      <c r="A35" s="27">
        <v>31</v>
      </c>
      <c r="B35" s="28" t="s">
        <v>28</v>
      </c>
      <c r="C35" s="29">
        <v>0.50801179228797344</v>
      </c>
      <c r="D35" s="29">
        <v>2.8900565487578138</v>
      </c>
      <c r="E35" s="29">
        <v>3.5105936635164237</v>
      </c>
      <c r="F35" s="29">
        <v>5.1194988478148007</v>
      </c>
      <c r="G35" s="29">
        <v>6.8032688846911533</v>
      </c>
      <c r="H35" s="29">
        <v>8.1229311331017051</v>
      </c>
      <c r="I35" s="29">
        <v>9.0205008665740181</v>
      </c>
      <c r="J35" s="29">
        <v>9.4310392246172601</v>
      </c>
      <c r="K35" s="29">
        <v>2.3350679156655572</v>
      </c>
      <c r="L35" s="30">
        <v>5.8347823802253469</v>
      </c>
      <c r="N35" s="18"/>
      <c r="O35" s="27">
        <v>31</v>
      </c>
      <c r="P35" s="28" t="s">
        <v>28</v>
      </c>
      <c r="Q35" s="32">
        <f t="shared" si="0"/>
        <v>2.3350679156655572</v>
      </c>
      <c r="R35" s="32">
        <f t="shared" si="2"/>
        <v>2.335377915665557</v>
      </c>
      <c r="S35" s="33">
        <f t="shared" si="3"/>
        <v>16</v>
      </c>
      <c r="T35" s="34" t="str">
        <f t="shared" si="4"/>
        <v>Mountain biking</v>
      </c>
      <c r="U35" s="34">
        <f t="shared" si="5"/>
        <v>0.96978373134396556</v>
      </c>
      <c r="V35" s="34"/>
      <c r="W35" s="34"/>
    </row>
    <row r="36" spans="1:23" x14ac:dyDescent="0.35">
      <c r="A36" s="27">
        <v>32</v>
      </c>
      <c r="B36" s="28" t="s">
        <v>29</v>
      </c>
      <c r="C36" s="29">
        <v>0.27151312567603458</v>
      </c>
      <c r="D36" s="29">
        <v>0.12306855338112725</v>
      </c>
      <c r="E36" s="29">
        <v>0.10434877574952613</v>
      </c>
      <c r="F36" s="29">
        <v>5.9564649850026283E-2</v>
      </c>
      <c r="G36" s="29">
        <v>0</v>
      </c>
      <c r="H36" s="29">
        <v>0</v>
      </c>
      <c r="I36" s="29">
        <v>0</v>
      </c>
      <c r="J36" s="29">
        <v>0.11133950285992487</v>
      </c>
      <c r="K36" s="29">
        <v>0</v>
      </c>
      <c r="L36" s="30">
        <v>5.4912351201901716E-2</v>
      </c>
      <c r="N36" s="18"/>
      <c r="O36" s="27">
        <v>32</v>
      </c>
      <c r="P36" s="28" t="s">
        <v>29</v>
      </c>
      <c r="Q36" s="32">
        <f t="shared" si="0"/>
        <v>0</v>
      </c>
      <c r="R36" s="32">
        <f t="shared" si="2"/>
        <v>3.2000000000000003E-4</v>
      </c>
      <c r="S36" s="33">
        <f t="shared" si="3"/>
        <v>89</v>
      </c>
      <c r="T36" s="34" t="str">
        <f t="shared" si="4"/>
        <v>Hockey</v>
      </c>
      <c r="U36" s="34">
        <f t="shared" si="5"/>
        <v>0.95771374492733041</v>
      </c>
      <c r="V36" s="34"/>
      <c r="W36" s="34"/>
    </row>
    <row r="37" spans="1:23" x14ac:dyDescent="0.35">
      <c r="A37" s="27">
        <v>33</v>
      </c>
      <c r="B37" s="28" t="s">
        <v>30</v>
      </c>
      <c r="C37" s="29">
        <v>1.7093921544967188</v>
      </c>
      <c r="D37" s="29">
        <v>1.3195417672104248</v>
      </c>
      <c r="E37" s="29">
        <v>0.68729417025221784</v>
      </c>
      <c r="F37" s="29">
        <v>0.85589256791448487</v>
      </c>
      <c r="G37" s="29">
        <v>0.43344426737290681</v>
      </c>
      <c r="H37" s="29">
        <v>0.19957820700368967</v>
      </c>
      <c r="I37" s="29">
        <v>8.0685157351846684E-2</v>
      </c>
      <c r="J37" s="29">
        <v>0.34096486257066072</v>
      </c>
      <c r="K37" s="29">
        <v>0.85518815990021513</v>
      </c>
      <c r="L37" s="30">
        <v>0.60157457645638279</v>
      </c>
      <c r="N37" s="18"/>
      <c r="O37" s="27">
        <v>33</v>
      </c>
      <c r="P37" s="28" t="s">
        <v>30</v>
      </c>
      <c r="Q37" s="32">
        <f t="shared" ref="Q37:Q68" si="6">VLOOKUP($O37,$A$5:$L$93,2+$Q$3)</f>
        <v>0.85518815990021513</v>
      </c>
      <c r="R37" s="32">
        <f t="shared" si="2"/>
        <v>0.85551815990021518</v>
      </c>
      <c r="S37" s="33">
        <f t="shared" si="3"/>
        <v>34</v>
      </c>
      <c r="T37" s="34" t="str">
        <f t="shared" si="4"/>
        <v>Underwater sports</v>
      </c>
      <c r="U37" s="34">
        <f t="shared" si="5"/>
        <v>0.8579496177018735</v>
      </c>
      <c r="V37" s="34"/>
      <c r="W37" s="34"/>
    </row>
    <row r="38" spans="1:23" x14ac:dyDescent="0.35">
      <c r="A38" s="27">
        <v>34</v>
      </c>
      <c r="B38" s="28" t="s">
        <v>31</v>
      </c>
      <c r="C38" s="29">
        <v>1.2020733499975864</v>
      </c>
      <c r="D38" s="29">
        <v>6.5368535581632997E-2</v>
      </c>
      <c r="E38" s="29">
        <v>0.14049218049790141</v>
      </c>
      <c r="F38" s="29">
        <v>0.12274863647316903</v>
      </c>
      <c r="G38" s="29">
        <v>1.393580492307128E-2</v>
      </c>
      <c r="H38" s="29">
        <v>3.5955749573164116E-2</v>
      </c>
      <c r="I38" s="29">
        <v>2.7034397311127903E-2</v>
      </c>
      <c r="J38" s="29">
        <v>8.1015578288209503E-2</v>
      </c>
      <c r="K38" s="29">
        <v>0.15674819766031525</v>
      </c>
      <c r="L38" s="30">
        <v>0.11939706813683451</v>
      </c>
      <c r="N38" s="18"/>
      <c r="O38" s="27">
        <v>34</v>
      </c>
      <c r="P38" s="28" t="s">
        <v>31</v>
      </c>
      <c r="Q38" s="32">
        <f t="shared" si="6"/>
        <v>0.15674819766031525</v>
      </c>
      <c r="R38" s="32">
        <f t="shared" si="2"/>
        <v>0.15708819766031526</v>
      </c>
      <c r="S38" s="33">
        <f t="shared" si="3"/>
        <v>61</v>
      </c>
      <c r="T38" s="34" t="str">
        <f t="shared" si="4"/>
        <v>Gymnastics</v>
      </c>
      <c r="U38" s="34">
        <f t="shared" si="5"/>
        <v>0.85518815990021513</v>
      </c>
      <c r="V38" s="34"/>
      <c r="W38" s="34"/>
    </row>
    <row r="39" spans="1:23" x14ac:dyDescent="0.35">
      <c r="A39" s="27">
        <v>35</v>
      </c>
      <c r="B39" s="28" t="s">
        <v>32</v>
      </c>
      <c r="C39" s="29">
        <v>3.8912708349234957</v>
      </c>
      <c r="D39" s="29">
        <v>2.4914646684009973</v>
      </c>
      <c r="E39" s="29">
        <v>0.75525089271450785</v>
      </c>
      <c r="F39" s="29">
        <v>1.1251356947263014</v>
      </c>
      <c r="G39" s="29">
        <v>0.58341868964193566</v>
      </c>
      <c r="H39" s="29">
        <v>0.59003077628621636</v>
      </c>
      <c r="I39" s="29">
        <v>0.15658937158295225</v>
      </c>
      <c r="J39" s="29">
        <v>0.99738751138553905</v>
      </c>
      <c r="K39" s="29">
        <v>0.95771374492733041</v>
      </c>
      <c r="L39" s="30">
        <v>0.97728074263519971</v>
      </c>
      <c r="N39" s="18"/>
      <c r="O39" s="27">
        <v>35</v>
      </c>
      <c r="P39" s="28" t="s">
        <v>32</v>
      </c>
      <c r="Q39" s="32">
        <f t="shared" si="6"/>
        <v>0.95771374492733041</v>
      </c>
      <c r="R39" s="32">
        <f t="shared" si="2"/>
        <v>0.95806374492733037</v>
      </c>
      <c r="S39" s="33">
        <f t="shared" si="3"/>
        <v>32</v>
      </c>
      <c r="T39" s="34" t="str">
        <f t="shared" si="4"/>
        <v>Crossfit</v>
      </c>
      <c r="U39" s="34">
        <f t="shared" si="5"/>
        <v>0.84953840417155913</v>
      </c>
      <c r="V39" s="34"/>
      <c r="W39" s="34"/>
    </row>
    <row r="40" spans="1:23" x14ac:dyDescent="0.35">
      <c r="A40" s="27">
        <v>36</v>
      </c>
      <c r="B40" s="28" t="s">
        <v>33</v>
      </c>
      <c r="C40" s="29">
        <v>0</v>
      </c>
      <c r="D40" s="29">
        <v>0.38773520345508689</v>
      </c>
      <c r="E40" s="29">
        <v>0.16704347377791012</v>
      </c>
      <c r="F40" s="29">
        <v>0.23679353218669014</v>
      </c>
      <c r="G40" s="29">
        <v>0.15008611307013103</v>
      </c>
      <c r="H40" s="29">
        <v>0</v>
      </c>
      <c r="I40" s="29">
        <v>0</v>
      </c>
      <c r="J40" s="29">
        <v>0.18826319791263671</v>
      </c>
      <c r="K40" s="29">
        <v>8.552869036883852E-2</v>
      </c>
      <c r="L40" s="30">
        <v>0.13619708041811737</v>
      </c>
      <c r="N40" s="18"/>
      <c r="O40" s="27">
        <v>36</v>
      </c>
      <c r="P40" s="28" t="s">
        <v>33</v>
      </c>
      <c r="Q40" s="32">
        <f t="shared" si="6"/>
        <v>8.552869036883852E-2</v>
      </c>
      <c r="R40" s="32">
        <f t="shared" si="2"/>
        <v>8.5888690368838519E-2</v>
      </c>
      <c r="S40" s="33">
        <f t="shared" si="3"/>
        <v>71</v>
      </c>
      <c r="T40" s="34" t="str">
        <f t="shared" si="4"/>
        <v>Cricket</v>
      </c>
      <c r="U40" s="34">
        <f t="shared" si="5"/>
        <v>0.68654434601493775</v>
      </c>
      <c r="V40" s="34"/>
      <c r="W40" s="34"/>
    </row>
    <row r="41" spans="1:23" x14ac:dyDescent="0.35">
      <c r="A41" s="27">
        <v>37</v>
      </c>
      <c r="B41" s="28" t="s">
        <v>34</v>
      </c>
      <c r="C41" s="29">
        <v>1.4285944029899782</v>
      </c>
      <c r="D41" s="29">
        <v>0.95199234506375863</v>
      </c>
      <c r="E41" s="29">
        <v>0.49494027096659415</v>
      </c>
      <c r="F41" s="29">
        <v>0.47710810912527885</v>
      </c>
      <c r="G41" s="29">
        <v>0.26439922138873478</v>
      </c>
      <c r="H41" s="29">
        <v>6.2769451057758593E-2</v>
      </c>
      <c r="I41" s="29">
        <v>0</v>
      </c>
      <c r="J41" s="29">
        <v>0.29669759151468628</v>
      </c>
      <c r="K41" s="29">
        <v>0.47792827251462427</v>
      </c>
      <c r="L41" s="30">
        <v>0.38854577530562689</v>
      </c>
      <c r="N41" s="18"/>
      <c r="O41" s="27">
        <v>37</v>
      </c>
      <c r="P41" s="28" t="s">
        <v>34</v>
      </c>
      <c r="Q41" s="32">
        <f t="shared" si="6"/>
        <v>0.47792827251462427</v>
      </c>
      <c r="R41" s="32">
        <f t="shared" si="2"/>
        <v>0.47829827251462426</v>
      </c>
      <c r="S41" s="33">
        <f t="shared" si="3"/>
        <v>41</v>
      </c>
      <c r="T41" s="34" t="str">
        <f t="shared" si="4"/>
        <v>Tenpin bowling</v>
      </c>
      <c r="U41" s="34">
        <f t="shared" si="5"/>
        <v>0.62393679022024306</v>
      </c>
      <c r="V41" s="34"/>
      <c r="W41" s="34"/>
    </row>
    <row r="42" spans="1:23" x14ac:dyDescent="0.35">
      <c r="A42" s="27">
        <v>38</v>
      </c>
      <c r="B42" s="28" t="s">
        <v>35</v>
      </c>
      <c r="C42" s="29">
        <v>0</v>
      </c>
      <c r="D42" s="29">
        <v>6.1603373497387176E-2</v>
      </c>
      <c r="E42" s="29">
        <v>0.14253960125524923</v>
      </c>
      <c r="F42" s="29">
        <v>6.9074414783557442E-2</v>
      </c>
      <c r="G42" s="29">
        <v>0.15808914790184633</v>
      </c>
      <c r="H42" s="29">
        <v>0.1083119092889112</v>
      </c>
      <c r="I42" s="29">
        <v>3.5011585513333512E-2</v>
      </c>
      <c r="J42" s="29">
        <v>0.10832370461928309</v>
      </c>
      <c r="K42" s="29">
        <v>7.3372428353722138E-2</v>
      </c>
      <c r="L42" s="30">
        <v>9.0610306267222218E-2</v>
      </c>
      <c r="N42" s="18"/>
      <c r="O42" s="27">
        <v>38</v>
      </c>
      <c r="P42" s="28" t="s">
        <v>35</v>
      </c>
      <c r="Q42" s="32">
        <f t="shared" si="6"/>
        <v>7.3372428353722138E-2</v>
      </c>
      <c r="R42" s="32">
        <f t="shared" si="2"/>
        <v>7.3752428353722144E-2</v>
      </c>
      <c r="S42" s="33">
        <f t="shared" si="3"/>
        <v>75</v>
      </c>
      <c r="T42" s="34" t="str">
        <f t="shared" si="4"/>
        <v>Rowing</v>
      </c>
      <c r="U42" s="34">
        <f t="shared" si="5"/>
        <v>0.52560829613411275</v>
      </c>
      <c r="V42" s="34"/>
      <c r="W42" s="34"/>
    </row>
    <row r="43" spans="1:23" x14ac:dyDescent="0.35">
      <c r="A43" s="27">
        <v>39</v>
      </c>
      <c r="B43" s="28" t="s">
        <v>36</v>
      </c>
      <c r="C43" s="29">
        <v>0.5056752696366742</v>
      </c>
      <c r="D43" s="29">
        <v>9.2934188201328163E-2</v>
      </c>
      <c r="E43" s="29">
        <v>7.1799732228796237E-2</v>
      </c>
      <c r="F43" s="29">
        <v>0.12670761372128234</v>
      </c>
      <c r="G43" s="29">
        <v>2.53227108870114E-2</v>
      </c>
      <c r="H43" s="29">
        <v>2.8054661349786705E-2</v>
      </c>
      <c r="I43" s="29">
        <v>0</v>
      </c>
      <c r="J43" s="29">
        <v>0.1517025349950045</v>
      </c>
      <c r="K43" s="29">
        <v>0</v>
      </c>
      <c r="L43" s="30">
        <v>7.4819292936351561E-2</v>
      </c>
      <c r="N43" s="18"/>
      <c r="O43" s="27">
        <v>39</v>
      </c>
      <c r="P43" s="28" t="s">
        <v>36</v>
      </c>
      <c r="Q43" s="32">
        <f t="shared" si="6"/>
        <v>0</v>
      </c>
      <c r="R43" s="32">
        <f t="shared" si="2"/>
        <v>3.9000000000000005E-4</v>
      </c>
      <c r="S43" s="33">
        <f t="shared" si="3"/>
        <v>88</v>
      </c>
      <c r="T43" s="34" t="str">
        <f t="shared" si="4"/>
        <v>Sailing</v>
      </c>
      <c r="U43" s="34">
        <f t="shared" si="5"/>
        <v>0.52371295336117196</v>
      </c>
      <c r="V43" s="34"/>
      <c r="W43" s="34"/>
    </row>
    <row r="44" spans="1:23" x14ac:dyDescent="0.35">
      <c r="A44" s="27">
        <v>40</v>
      </c>
      <c r="B44" s="28" t="s">
        <v>37</v>
      </c>
      <c r="C44" s="29">
        <v>1.2911847736717972</v>
      </c>
      <c r="D44" s="29">
        <v>1.061407171574039</v>
      </c>
      <c r="E44" s="29">
        <v>0.72925311964642103</v>
      </c>
      <c r="F44" s="29">
        <v>0.58169162690937348</v>
      </c>
      <c r="G44" s="29">
        <v>0.22181549186142147</v>
      </c>
      <c r="H44" s="29">
        <v>6.9046584333131392E-2</v>
      </c>
      <c r="I44" s="29">
        <v>1.0202257655634534E-2</v>
      </c>
      <c r="J44" s="29">
        <v>0.64162391684185005</v>
      </c>
      <c r="K44" s="29">
        <v>0.26758314983557963</v>
      </c>
      <c r="L44" s="30">
        <v>0.45205907647517934</v>
      </c>
      <c r="N44" s="18"/>
      <c r="O44" s="27">
        <v>40</v>
      </c>
      <c r="P44" s="28" t="s">
        <v>37</v>
      </c>
      <c r="Q44" s="32">
        <f t="shared" si="6"/>
        <v>0.26758314983557963</v>
      </c>
      <c r="R44" s="32">
        <f t="shared" si="2"/>
        <v>0.26798314983557964</v>
      </c>
      <c r="S44" s="33">
        <f t="shared" si="3"/>
        <v>51</v>
      </c>
      <c r="T44" s="34" t="str">
        <f t="shared" si="4"/>
        <v>Table tennis</v>
      </c>
      <c r="U44" s="34">
        <f t="shared" si="5"/>
        <v>0.50207530851830218</v>
      </c>
      <c r="V44" s="34"/>
      <c r="W44" s="34"/>
    </row>
    <row r="45" spans="1:23" x14ac:dyDescent="0.35">
      <c r="A45" s="27">
        <v>41</v>
      </c>
      <c r="B45" s="28" t="s">
        <v>38</v>
      </c>
      <c r="C45" s="29">
        <v>1.0194054480557826</v>
      </c>
      <c r="D45" s="29">
        <v>0.41590983569581141</v>
      </c>
      <c r="E45" s="29">
        <v>0.2340007092028602</v>
      </c>
      <c r="F45" s="29">
        <v>0.35560666901723381</v>
      </c>
      <c r="G45" s="29">
        <v>0.58069221460711051</v>
      </c>
      <c r="H45" s="29">
        <v>0.21826929092205838</v>
      </c>
      <c r="I45" s="29">
        <v>0.14078070088910499</v>
      </c>
      <c r="J45" s="29">
        <v>0.48469805987864267</v>
      </c>
      <c r="K45" s="29">
        <v>0.1994021679283792</v>
      </c>
      <c r="L45" s="30">
        <v>0.3401093546215177</v>
      </c>
      <c r="N45" s="18"/>
      <c r="O45" s="27">
        <v>41</v>
      </c>
      <c r="P45" s="28" t="s">
        <v>38</v>
      </c>
      <c r="Q45" s="32">
        <f t="shared" si="6"/>
        <v>0.1994021679283792</v>
      </c>
      <c r="R45" s="32">
        <f t="shared" si="2"/>
        <v>0.19981216792837919</v>
      </c>
      <c r="S45" s="33">
        <f t="shared" si="3"/>
        <v>54</v>
      </c>
      <c r="T45" s="34" t="str">
        <f t="shared" si="4"/>
        <v>Ice skating</v>
      </c>
      <c r="U45" s="34">
        <f t="shared" si="5"/>
        <v>0.47792827251462427</v>
      </c>
      <c r="V45" s="34"/>
      <c r="W45" s="34"/>
    </row>
    <row r="46" spans="1:23" x14ac:dyDescent="0.35">
      <c r="A46" s="27">
        <v>42</v>
      </c>
      <c r="B46" s="28" t="s">
        <v>39</v>
      </c>
      <c r="C46" s="29">
        <v>0</v>
      </c>
      <c r="D46" s="29">
        <v>4.4119543045256698E-2</v>
      </c>
      <c r="E46" s="29">
        <v>3.3296798073235399E-2</v>
      </c>
      <c r="F46" s="29">
        <v>0.12307547635099175</v>
      </c>
      <c r="G46" s="29">
        <v>9.2117030504973441E-2</v>
      </c>
      <c r="H46" s="29">
        <v>0.12001778759004106</v>
      </c>
      <c r="I46" s="29">
        <v>0</v>
      </c>
      <c r="J46" s="29">
        <v>9.3161221988548398E-2</v>
      </c>
      <c r="K46" s="29">
        <v>3.1849380816617485E-2</v>
      </c>
      <c r="L46" s="30">
        <v>6.2088220301144359E-2</v>
      </c>
      <c r="N46" s="18"/>
      <c r="O46" s="27">
        <v>42</v>
      </c>
      <c r="P46" s="28" t="s">
        <v>39</v>
      </c>
      <c r="Q46" s="32">
        <f t="shared" si="6"/>
        <v>3.1849380816617485E-2</v>
      </c>
      <c r="R46" s="32">
        <f t="shared" si="2"/>
        <v>3.2269380816617482E-2</v>
      </c>
      <c r="S46" s="33">
        <f t="shared" si="3"/>
        <v>81</v>
      </c>
      <c r="T46" s="34" t="str">
        <f t="shared" si="4"/>
        <v>Sport climbing</v>
      </c>
      <c r="U46" s="34">
        <f t="shared" si="5"/>
        <v>0.44534861953619431</v>
      </c>
      <c r="V46" s="34"/>
      <c r="W46" s="34"/>
    </row>
    <row r="47" spans="1:23" x14ac:dyDescent="0.35">
      <c r="A47" s="27">
        <v>43</v>
      </c>
      <c r="B47" s="28" t="s">
        <v>40</v>
      </c>
      <c r="C47" s="29">
        <v>0.17277433104344903</v>
      </c>
      <c r="D47" s="29">
        <v>0.29783513999077194</v>
      </c>
      <c r="E47" s="29">
        <v>0.13147833417781152</v>
      </c>
      <c r="F47" s="29">
        <v>0</v>
      </c>
      <c r="G47" s="29">
        <v>2.4116348724913805E-2</v>
      </c>
      <c r="H47" s="29">
        <v>0</v>
      </c>
      <c r="I47" s="29">
        <v>0</v>
      </c>
      <c r="J47" s="29">
        <v>0.11524581113992187</v>
      </c>
      <c r="K47" s="29">
        <v>2.3155809187039356E-2</v>
      </c>
      <c r="L47" s="30">
        <v>6.857435695783827E-2</v>
      </c>
      <c r="N47" s="18"/>
      <c r="O47" s="27">
        <v>43</v>
      </c>
      <c r="P47" s="28" t="s">
        <v>40</v>
      </c>
      <c r="Q47" s="32">
        <f t="shared" si="6"/>
        <v>2.3155809187039356E-2</v>
      </c>
      <c r="R47" s="32">
        <f t="shared" si="2"/>
        <v>2.3585809187039355E-2</v>
      </c>
      <c r="S47" s="33">
        <f t="shared" si="3"/>
        <v>82</v>
      </c>
      <c r="T47" s="34" t="str">
        <f t="shared" si="4"/>
        <v>Oztag</v>
      </c>
      <c r="U47" s="34">
        <f t="shared" si="5"/>
        <v>0.36751904316134526</v>
      </c>
      <c r="V47" s="34"/>
      <c r="W47" s="34"/>
    </row>
    <row r="48" spans="1:23" x14ac:dyDescent="0.35">
      <c r="A48" s="27">
        <v>44</v>
      </c>
      <c r="B48" s="28" t="s">
        <v>41</v>
      </c>
      <c r="C48" s="29">
        <v>0.12643355061854669</v>
      </c>
      <c r="D48" s="29">
        <v>3.5446218708565201E-2</v>
      </c>
      <c r="E48" s="29">
        <v>0.16446076212303429</v>
      </c>
      <c r="F48" s="29">
        <v>0.38132799685116636</v>
      </c>
      <c r="G48" s="29">
        <v>0.27041494078512968</v>
      </c>
      <c r="H48" s="29">
        <v>6.5932810467876274E-2</v>
      </c>
      <c r="I48" s="29">
        <v>4.9371062697764999E-2</v>
      </c>
      <c r="J48" s="29">
        <v>0.14851969795819164</v>
      </c>
      <c r="K48" s="29">
        <v>0.17857183347506445</v>
      </c>
      <c r="L48" s="30">
        <v>0.16375019894750775</v>
      </c>
      <c r="N48" s="18"/>
      <c r="O48" s="27">
        <v>44</v>
      </c>
      <c r="P48" s="28" t="s">
        <v>41</v>
      </c>
      <c r="Q48" s="32">
        <f t="shared" si="6"/>
        <v>0.17857183347506445</v>
      </c>
      <c r="R48" s="32">
        <f t="shared" si="2"/>
        <v>0.17901183347506444</v>
      </c>
      <c r="S48" s="33">
        <f t="shared" si="3"/>
        <v>56</v>
      </c>
      <c r="T48" s="34" t="str">
        <f t="shared" si="4"/>
        <v>Rugby league</v>
      </c>
      <c r="U48" s="34">
        <f t="shared" si="5"/>
        <v>0.33370466777631186</v>
      </c>
      <c r="V48" s="34"/>
      <c r="W48" s="34"/>
    </row>
    <row r="49" spans="1:23" x14ac:dyDescent="0.35">
      <c r="A49" s="27">
        <v>45</v>
      </c>
      <c r="B49" s="28" t="s">
        <v>42</v>
      </c>
      <c r="C49" s="29">
        <v>1.2542497227353602</v>
      </c>
      <c r="D49" s="29">
        <v>0.8387249468903285</v>
      </c>
      <c r="E49" s="29">
        <v>0.98992817108039843</v>
      </c>
      <c r="F49" s="29">
        <v>0.73601789463454226</v>
      </c>
      <c r="G49" s="29">
        <v>1.2130870652395458</v>
      </c>
      <c r="H49" s="29">
        <v>0.87438290340001323</v>
      </c>
      <c r="I49" s="29">
        <v>1.5425978954815376</v>
      </c>
      <c r="J49" s="29">
        <v>0.94847738283596328</v>
      </c>
      <c r="K49" s="29">
        <v>1.1935052729896831</v>
      </c>
      <c r="L49" s="30">
        <v>1.0726581593169229</v>
      </c>
      <c r="N49" s="18"/>
      <c r="O49" s="27">
        <v>45</v>
      </c>
      <c r="P49" s="28" t="s">
        <v>42</v>
      </c>
      <c r="Q49" s="32">
        <f t="shared" si="6"/>
        <v>1.1935052729896831</v>
      </c>
      <c r="R49" s="32">
        <f t="shared" si="2"/>
        <v>1.1939552729896832</v>
      </c>
      <c r="S49" s="33">
        <f t="shared" si="3"/>
        <v>27</v>
      </c>
      <c r="T49" s="34" t="str">
        <f t="shared" si="4"/>
        <v>Fishing (recreational)</v>
      </c>
      <c r="U49" s="34">
        <f t="shared" si="5"/>
        <v>0.33323809878248067</v>
      </c>
      <c r="V49" s="34"/>
      <c r="W49" s="34"/>
    </row>
    <row r="50" spans="1:23" x14ac:dyDescent="0.35">
      <c r="A50" s="27">
        <v>46</v>
      </c>
      <c r="B50" s="28" t="s">
        <v>43</v>
      </c>
      <c r="C50" s="29">
        <v>0.30838743857372225</v>
      </c>
      <c r="D50" s="29">
        <v>0.50171882855089267</v>
      </c>
      <c r="E50" s="29">
        <v>0.3022137475275069</v>
      </c>
      <c r="F50" s="29">
        <v>0.24263098875362257</v>
      </c>
      <c r="G50" s="29">
        <v>0.11133248984436371</v>
      </c>
      <c r="H50" s="29">
        <v>1.6483203030892513E-2</v>
      </c>
      <c r="I50" s="29">
        <v>0</v>
      </c>
      <c r="J50" s="29">
        <v>0.28777050418067457</v>
      </c>
      <c r="K50" s="29">
        <v>8.4694223283582462E-2</v>
      </c>
      <c r="L50" s="30">
        <v>0.18485091314617899</v>
      </c>
      <c r="N50" s="18"/>
      <c r="O50" s="27">
        <v>46</v>
      </c>
      <c r="P50" s="28" t="s">
        <v>43</v>
      </c>
      <c r="Q50" s="32">
        <f t="shared" si="6"/>
        <v>8.4694223283582462E-2</v>
      </c>
      <c r="R50" s="32">
        <f t="shared" si="2"/>
        <v>8.5154223283582464E-2</v>
      </c>
      <c r="S50" s="33">
        <f t="shared" si="3"/>
        <v>73</v>
      </c>
      <c r="T50" s="34" t="str">
        <f t="shared" si="4"/>
        <v>Squash</v>
      </c>
      <c r="U50" s="34">
        <f t="shared" si="5"/>
        <v>0.30840237509462887</v>
      </c>
      <c r="V50" s="34"/>
      <c r="W50" s="34"/>
    </row>
    <row r="51" spans="1:23" x14ac:dyDescent="0.35">
      <c r="A51" s="27">
        <v>47</v>
      </c>
      <c r="B51" s="28" t="s">
        <v>44</v>
      </c>
      <c r="C51" s="29">
        <v>0.6927614145368709</v>
      </c>
      <c r="D51" s="29">
        <v>1.3834498538201296</v>
      </c>
      <c r="E51" s="29">
        <v>1.2122125521306124</v>
      </c>
      <c r="F51" s="29">
        <v>1.19153121845613</v>
      </c>
      <c r="G51" s="29">
        <v>1.3512922659330773</v>
      </c>
      <c r="H51" s="29">
        <v>1.6189015090198144</v>
      </c>
      <c r="I51" s="29">
        <v>0.36891616778355429</v>
      </c>
      <c r="J51" s="29">
        <v>2.0614391365992741</v>
      </c>
      <c r="K51" s="29">
        <v>0.18316807385340006</v>
      </c>
      <c r="L51" s="30">
        <v>1.109526442631374</v>
      </c>
      <c r="N51" s="18"/>
      <c r="O51" s="27">
        <v>47</v>
      </c>
      <c r="P51" s="28" t="s">
        <v>44</v>
      </c>
      <c r="Q51" s="32">
        <f t="shared" si="6"/>
        <v>0.18316807385340006</v>
      </c>
      <c r="R51" s="32">
        <f t="shared" si="2"/>
        <v>0.18363807385340006</v>
      </c>
      <c r="S51" s="33">
        <f t="shared" si="3"/>
        <v>55</v>
      </c>
      <c r="T51" s="34" t="str">
        <f t="shared" si="4"/>
        <v>Triathlon</v>
      </c>
      <c r="U51" s="34">
        <f t="shared" si="5"/>
        <v>0.29075860780977947</v>
      </c>
      <c r="V51" s="34"/>
      <c r="W51" s="34"/>
    </row>
    <row r="52" spans="1:23" x14ac:dyDescent="0.35">
      <c r="A52" s="27">
        <v>48</v>
      </c>
      <c r="B52" s="28" t="s">
        <v>45</v>
      </c>
      <c r="C52" s="29">
        <v>0.24372520527151401</v>
      </c>
      <c r="D52" s="29">
        <v>0.20167228739695503</v>
      </c>
      <c r="E52" s="29">
        <v>0.29868901985166862</v>
      </c>
      <c r="F52" s="29">
        <v>0.16091348354463755</v>
      </c>
      <c r="G52" s="29">
        <v>0.26290967234005996</v>
      </c>
      <c r="H52" s="29">
        <v>0.30850655177924097</v>
      </c>
      <c r="I52" s="29">
        <v>0.2688746803950719</v>
      </c>
      <c r="J52" s="29">
        <v>0.46585069478390573</v>
      </c>
      <c r="K52" s="29">
        <v>4.4402743819191973E-2</v>
      </c>
      <c r="L52" s="30">
        <v>0.25225976942322953</v>
      </c>
      <c r="N52" s="18"/>
      <c r="O52" s="27">
        <v>48</v>
      </c>
      <c r="P52" s="28" t="s">
        <v>45</v>
      </c>
      <c r="Q52" s="32">
        <f t="shared" si="6"/>
        <v>4.4402743819191973E-2</v>
      </c>
      <c r="R52" s="32">
        <f t="shared" si="2"/>
        <v>4.4882743819191974E-2</v>
      </c>
      <c r="S52" s="33">
        <f t="shared" si="3"/>
        <v>79</v>
      </c>
      <c r="T52" s="34" t="str">
        <f t="shared" si="4"/>
        <v>Waterskiing/Wakeboarding</v>
      </c>
      <c r="U52" s="34">
        <f t="shared" si="5"/>
        <v>0.27863821211418338</v>
      </c>
      <c r="V52" s="34"/>
      <c r="W52" s="34"/>
    </row>
    <row r="53" spans="1:23" x14ac:dyDescent="0.35">
      <c r="A53" s="27">
        <v>49</v>
      </c>
      <c r="B53" s="28" t="s">
        <v>46</v>
      </c>
      <c r="C53" s="29">
        <v>1.663628554839192</v>
      </c>
      <c r="D53" s="29">
        <v>1.7382455525885416</v>
      </c>
      <c r="E53" s="29">
        <v>2.2372486804596607</v>
      </c>
      <c r="F53" s="29">
        <v>2.8781506755608204</v>
      </c>
      <c r="G53" s="29">
        <v>3.9498190200451098</v>
      </c>
      <c r="H53" s="29">
        <v>2.1234730396029131</v>
      </c>
      <c r="I53" s="29">
        <v>0.5186646606381502</v>
      </c>
      <c r="J53" s="29">
        <v>3.3729148747235516</v>
      </c>
      <c r="K53" s="29">
        <v>0.96978373134396556</v>
      </c>
      <c r="L53" s="30">
        <v>2.1550017172326479</v>
      </c>
      <c r="N53" s="18"/>
      <c r="O53" s="27">
        <v>49</v>
      </c>
      <c r="P53" s="28" t="s">
        <v>46</v>
      </c>
      <c r="Q53" s="32">
        <f t="shared" si="6"/>
        <v>0.96978373134396556</v>
      </c>
      <c r="R53" s="32">
        <f t="shared" si="2"/>
        <v>0.97027373134396555</v>
      </c>
      <c r="S53" s="33">
        <f t="shared" si="3"/>
        <v>31</v>
      </c>
      <c r="T53" s="34" t="str">
        <f t="shared" si="4"/>
        <v>Rugby union</v>
      </c>
      <c r="U53" s="34">
        <f t="shared" si="5"/>
        <v>0.27842503475240282</v>
      </c>
      <c r="V53" s="34"/>
      <c r="W53" s="34"/>
    </row>
    <row r="54" spans="1:23" x14ac:dyDescent="0.35">
      <c r="A54" s="27">
        <v>50</v>
      </c>
      <c r="B54" s="28" t="s">
        <v>47</v>
      </c>
      <c r="C54" s="29">
        <v>0.28914503306084077</v>
      </c>
      <c r="D54" s="29">
        <v>0.62072068276481462</v>
      </c>
      <c r="E54" s="29">
        <v>0.64451533390663485</v>
      </c>
      <c r="F54" s="29">
        <v>0.24237102834696492</v>
      </c>
      <c r="G54" s="29">
        <v>5.593015321736261E-2</v>
      </c>
      <c r="H54" s="29">
        <v>3.5039900908747888E-2</v>
      </c>
      <c r="I54" s="29">
        <v>0</v>
      </c>
      <c r="J54" s="29">
        <v>0.34918307860022019</v>
      </c>
      <c r="K54" s="29">
        <v>0.16271373186050223</v>
      </c>
      <c r="L54" s="30">
        <v>0.25467992529180172</v>
      </c>
      <c r="N54" s="18"/>
      <c r="O54" s="27">
        <v>50</v>
      </c>
      <c r="P54" s="28" t="s">
        <v>47</v>
      </c>
      <c r="Q54" s="32">
        <f t="shared" si="6"/>
        <v>0.16271373186050223</v>
      </c>
      <c r="R54" s="32">
        <f t="shared" si="2"/>
        <v>0.16321373186050223</v>
      </c>
      <c r="S54" s="33">
        <f t="shared" si="3"/>
        <v>60</v>
      </c>
      <c r="T54" s="34" t="str">
        <f t="shared" si="4"/>
        <v>Croquet</v>
      </c>
      <c r="U54" s="34">
        <f t="shared" si="5"/>
        <v>0.27245744220425638</v>
      </c>
      <c r="V54" s="34"/>
      <c r="W54" s="34"/>
    </row>
    <row r="55" spans="1:23" x14ac:dyDescent="0.35">
      <c r="A55" s="27">
        <v>51</v>
      </c>
      <c r="B55" s="28" t="s">
        <v>48</v>
      </c>
      <c r="C55" s="29">
        <v>11.73955595533613</v>
      </c>
      <c r="D55" s="29">
        <v>8.3886628202511631</v>
      </c>
      <c r="E55" s="29">
        <v>4.4903962553473269</v>
      </c>
      <c r="F55" s="29">
        <v>3.3025335444840156</v>
      </c>
      <c r="G55" s="29">
        <v>1.7988853131397409</v>
      </c>
      <c r="H55" s="29">
        <v>0.5817399336102117</v>
      </c>
      <c r="I55" s="29">
        <v>0.11642618869798557</v>
      </c>
      <c r="J55" s="29">
        <v>1.2063970694384751</v>
      </c>
      <c r="K55" s="29">
        <v>5.1533778193104345</v>
      </c>
      <c r="L55" s="30">
        <v>3.206737250986806</v>
      </c>
      <c r="N55" s="18"/>
      <c r="O55" s="27">
        <v>51</v>
      </c>
      <c r="P55" s="28" t="s">
        <v>48</v>
      </c>
      <c r="Q55" s="32">
        <f t="shared" si="6"/>
        <v>5.1533778193104345</v>
      </c>
      <c r="R55" s="32">
        <f t="shared" si="2"/>
        <v>5.1538878193104347</v>
      </c>
      <c r="S55" s="33">
        <f t="shared" si="3"/>
        <v>10</v>
      </c>
      <c r="T55" s="34" t="str">
        <f t="shared" si="4"/>
        <v>Jujitsu</v>
      </c>
      <c r="U55" s="34">
        <f t="shared" si="5"/>
        <v>0.26758314983557963</v>
      </c>
      <c r="V55" s="34"/>
      <c r="W55" s="34"/>
    </row>
    <row r="56" spans="1:23" x14ac:dyDescent="0.35">
      <c r="A56" s="27">
        <v>52</v>
      </c>
      <c r="B56" s="28" t="s">
        <v>49</v>
      </c>
      <c r="C56" s="29">
        <v>2.1260709333287591</v>
      </c>
      <c r="D56" s="29">
        <v>1.4717919301017413</v>
      </c>
      <c r="E56" s="29">
        <v>0.57296380692258597</v>
      </c>
      <c r="F56" s="29">
        <v>0.30045816544937332</v>
      </c>
      <c r="G56" s="29">
        <v>0.13535738000914824</v>
      </c>
      <c r="H56" s="29">
        <v>8.0864420646969928E-2</v>
      </c>
      <c r="I56" s="29">
        <v>1.7400078890242518E-2</v>
      </c>
      <c r="J56" s="29">
        <v>0.53139000306297801</v>
      </c>
      <c r="K56" s="29">
        <v>0.36751904316134526</v>
      </c>
      <c r="L56" s="30">
        <v>0.44833977139139836</v>
      </c>
      <c r="N56" s="18"/>
      <c r="O56" s="27">
        <v>52</v>
      </c>
      <c r="P56" s="28" t="s">
        <v>49</v>
      </c>
      <c r="Q56" s="32">
        <f t="shared" si="6"/>
        <v>0.36751904316134526</v>
      </c>
      <c r="R56" s="32">
        <f t="shared" si="2"/>
        <v>0.36803904316134528</v>
      </c>
      <c r="S56" s="33">
        <f t="shared" si="3"/>
        <v>43</v>
      </c>
      <c r="T56" s="34" t="str">
        <f t="shared" si="4"/>
        <v>Shooting</v>
      </c>
      <c r="U56" s="34">
        <f t="shared" si="5"/>
        <v>0.23298983821889524</v>
      </c>
      <c r="V56" s="34"/>
      <c r="W56" s="34"/>
    </row>
    <row r="57" spans="1:23" x14ac:dyDescent="0.35">
      <c r="A57" s="27">
        <v>53</v>
      </c>
      <c r="B57" s="28" t="s">
        <v>50</v>
      </c>
      <c r="C57" s="29">
        <v>0.16738711657933106</v>
      </c>
      <c r="D57" s="29">
        <v>6.3059014196967314E-2</v>
      </c>
      <c r="E57" s="29">
        <v>0.19331924959352317</v>
      </c>
      <c r="F57" s="29">
        <v>0</v>
      </c>
      <c r="G57" s="29">
        <v>0.33030762331037034</v>
      </c>
      <c r="H57" s="29">
        <v>0.14252790303612251</v>
      </c>
      <c r="I57" s="29">
        <v>2.0016009552442506E-2</v>
      </c>
      <c r="J57" s="29">
        <v>7.3665899689567965E-2</v>
      </c>
      <c r="K57" s="29">
        <v>0.17193810238840088</v>
      </c>
      <c r="L57" s="30">
        <v>0.12347050940146362</v>
      </c>
      <c r="N57" s="18"/>
      <c r="O57" s="27">
        <v>53</v>
      </c>
      <c r="P57" s="28" t="s">
        <v>50</v>
      </c>
      <c r="Q57" s="32">
        <f t="shared" si="6"/>
        <v>0.17193810238840088</v>
      </c>
      <c r="R57" s="32">
        <f t="shared" si="2"/>
        <v>0.17246810238840088</v>
      </c>
      <c r="S57" s="33">
        <f t="shared" si="3"/>
        <v>59</v>
      </c>
      <c r="T57" s="34" t="str">
        <f t="shared" si="4"/>
        <v>Softball</v>
      </c>
      <c r="U57" s="34">
        <f t="shared" si="5"/>
        <v>0.23256332557617918</v>
      </c>
      <c r="V57" s="34"/>
      <c r="W57" s="34"/>
    </row>
    <row r="58" spans="1:23" x14ac:dyDescent="0.35">
      <c r="A58" s="27">
        <v>54</v>
      </c>
      <c r="B58" s="28" t="s">
        <v>51</v>
      </c>
      <c r="C58" s="29">
        <v>0</v>
      </c>
      <c r="D58" s="29">
        <v>6.1003483937854375E-2</v>
      </c>
      <c r="E58" s="29">
        <v>0.13572052320314421</v>
      </c>
      <c r="F58" s="29">
        <v>5.2753677826822547E-2</v>
      </c>
      <c r="G58" s="29">
        <v>0</v>
      </c>
      <c r="H58" s="29">
        <v>0</v>
      </c>
      <c r="I58" s="29">
        <v>6.1940224852669645E-2</v>
      </c>
      <c r="J58" s="29">
        <v>9.0246000101915358E-2</v>
      </c>
      <c r="K58" s="29">
        <v>1.7480214105376451E-2</v>
      </c>
      <c r="L58" s="30">
        <v>5.3368109178442903E-2</v>
      </c>
      <c r="N58" s="18"/>
      <c r="O58" s="27">
        <v>54</v>
      </c>
      <c r="P58" s="28" t="s">
        <v>51</v>
      </c>
      <c r="Q58" s="32">
        <f t="shared" si="6"/>
        <v>1.7480214105376451E-2</v>
      </c>
      <c r="R58" s="32">
        <f t="shared" si="2"/>
        <v>1.802021410537645E-2</v>
      </c>
      <c r="S58" s="33">
        <f t="shared" si="3"/>
        <v>84</v>
      </c>
      <c r="T58" s="34" t="str">
        <f t="shared" si="4"/>
        <v>Karate</v>
      </c>
      <c r="U58" s="34">
        <f t="shared" si="5"/>
        <v>0.1994021679283792</v>
      </c>
      <c r="V58" s="34"/>
      <c r="W58" s="34"/>
    </row>
    <row r="59" spans="1:23" x14ac:dyDescent="0.35">
      <c r="A59" s="27">
        <v>55</v>
      </c>
      <c r="B59" s="28" t="s">
        <v>86</v>
      </c>
      <c r="C59" s="29">
        <v>0</v>
      </c>
      <c r="D59" s="29">
        <v>4.3345520195678069E-2</v>
      </c>
      <c r="E59" s="29">
        <v>0.18690913348132443</v>
      </c>
      <c r="F59" s="29">
        <v>5.0445591321952865E-2</v>
      </c>
      <c r="G59" s="29">
        <v>0.13946067922283276</v>
      </c>
      <c r="H59" s="29">
        <v>0</v>
      </c>
      <c r="I59" s="29">
        <v>0</v>
      </c>
      <c r="J59" s="29">
        <v>0</v>
      </c>
      <c r="K59" s="29">
        <v>0.1357469409168767</v>
      </c>
      <c r="L59" s="30">
        <v>6.8796905190658619E-2</v>
      </c>
      <c r="N59" s="18"/>
      <c r="O59" s="27">
        <v>55</v>
      </c>
      <c r="P59" s="28" t="s">
        <v>86</v>
      </c>
      <c r="Q59" s="32">
        <f t="shared" si="6"/>
        <v>0.1357469409168767</v>
      </c>
      <c r="R59" s="32">
        <f t="shared" si="2"/>
        <v>0.13629694091687669</v>
      </c>
      <c r="S59" s="33">
        <f t="shared" si="3"/>
        <v>65</v>
      </c>
      <c r="T59" s="34" t="str">
        <f t="shared" si="4"/>
        <v>Motor cycling</v>
      </c>
      <c r="U59" s="34">
        <f t="shared" si="5"/>
        <v>0.18316807385340006</v>
      </c>
      <c r="V59" s="34"/>
      <c r="W59" s="34"/>
    </row>
    <row r="60" spans="1:23" x14ac:dyDescent="0.35">
      <c r="A60" s="27">
        <v>56</v>
      </c>
      <c r="B60" s="28" t="s">
        <v>52</v>
      </c>
      <c r="C60" s="29">
        <v>1.2098193443649292</v>
      </c>
      <c r="D60" s="29">
        <v>3.4133628409584547</v>
      </c>
      <c r="E60" s="29">
        <v>6.0399868944562822</v>
      </c>
      <c r="F60" s="29">
        <v>7.028035455582514</v>
      </c>
      <c r="G60" s="29">
        <v>6.4965442165240557</v>
      </c>
      <c r="H60" s="29">
        <v>6.2502186701149407</v>
      </c>
      <c r="I60" s="29">
        <v>4.1167426741210491</v>
      </c>
      <c r="J60" s="29">
        <v>1.2213327438853279</v>
      </c>
      <c r="K60" s="29">
        <v>9.4794855242633744</v>
      </c>
      <c r="L60" s="30">
        <v>5.4065862018585396</v>
      </c>
      <c r="N60" s="18"/>
      <c r="O60" s="27">
        <v>56</v>
      </c>
      <c r="P60" s="28" t="s">
        <v>52</v>
      </c>
      <c r="Q60" s="32">
        <f t="shared" si="6"/>
        <v>9.4794855242633744</v>
      </c>
      <c r="R60" s="32">
        <f t="shared" si="2"/>
        <v>9.4800455242633745</v>
      </c>
      <c r="S60" s="33">
        <f t="shared" si="3"/>
        <v>8</v>
      </c>
      <c r="T60" s="34" t="str">
        <f t="shared" si="4"/>
        <v>Lifesaving surf</v>
      </c>
      <c r="U60" s="34">
        <f t="shared" si="5"/>
        <v>0.17857183347506445</v>
      </c>
      <c r="V60" s="34"/>
      <c r="W60" s="34"/>
    </row>
    <row r="61" spans="1:23" x14ac:dyDescent="0.35">
      <c r="A61" s="27">
        <v>57</v>
      </c>
      <c r="B61" s="28" t="s">
        <v>53</v>
      </c>
      <c r="C61" s="29">
        <v>0.39794667629458125</v>
      </c>
      <c r="D61" s="29">
        <v>0.30999376048780392</v>
      </c>
      <c r="E61" s="29">
        <v>0.227909630445987</v>
      </c>
      <c r="F61" s="29">
        <v>0.20932844936736827</v>
      </c>
      <c r="G61" s="29">
        <v>0.17307326027747072</v>
      </c>
      <c r="H61" s="29">
        <v>0</v>
      </c>
      <c r="I61" s="29">
        <v>0</v>
      </c>
      <c r="J61" s="29">
        <v>0.163321113949153</v>
      </c>
      <c r="K61" s="29">
        <v>0.14733127689170639</v>
      </c>
      <c r="L61" s="30">
        <v>0.15521742264955435</v>
      </c>
      <c r="N61" s="18"/>
      <c r="O61" s="27">
        <v>57</v>
      </c>
      <c r="P61" s="28" t="s">
        <v>53</v>
      </c>
      <c r="Q61" s="32">
        <f t="shared" si="6"/>
        <v>0.14733127689170639</v>
      </c>
      <c r="R61" s="32">
        <f t="shared" si="2"/>
        <v>0.14790127689170637</v>
      </c>
      <c r="S61" s="33">
        <f t="shared" si="3"/>
        <v>63</v>
      </c>
      <c r="T61" s="34" t="str">
        <f t="shared" si="4"/>
        <v>Archery</v>
      </c>
      <c r="U61" s="34">
        <f t="shared" si="5"/>
        <v>0.17405385845978497</v>
      </c>
      <c r="V61" s="34"/>
      <c r="W61" s="34"/>
    </row>
    <row r="62" spans="1:23" x14ac:dyDescent="0.35">
      <c r="A62" s="27">
        <v>58</v>
      </c>
      <c r="B62" s="28" t="s">
        <v>54</v>
      </c>
      <c r="C62" s="29">
        <v>1.1299140254401183</v>
      </c>
      <c r="D62" s="29">
        <v>3.4473061650436816</v>
      </c>
      <c r="E62" s="29">
        <v>3.3717967352720457</v>
      </c>
      <c r="F62" s="29">
        <v>1.9815449912818446</v>
      </c>
      <c r="G62" s="29">
        <v>0.86155716778977698</v>
      </c>
      <c r="H62" s="29">
        <v>0.40879380924658726</v>
      </c>
      <c r="I62" s="29">
        <v>0.13796007498300669</v>
      </c>
      <c r="J62" s="29">
        <v>1.7343478304987392</v>
      </c>
      <c r="K62" s="29">
        <v>1.4736410819403218</v>
      </c>
      <c r="L62" s="30">
        <v>1.6022209675138783</v>
      </c>
      <c r="N62" s="18"/>
      <c r="O62" s="27">
        <v>58</v>
      </c>
      <c r="P62" s="28" t="s">
        <v>54</v>
      </c>
      <c r="Q62" s="32">
        <f t="shared" si="6"/>
        <v>1.4736410819403218</v>
      </c>
      <c r="R62" s="32">
        <f t="shared" si="2"/>
        <v>1.4742210819403219</v>
      </c>
      <c r="S62" s="33">
        <f t="shared" si="3"/>
        <v>22</v>
      </c>
      <c r="T62" s="34" t="str">
        <f t="shared" si="4"/>
        <v>Rope skipping</v>
      </c>
      <c r="U62" s="34">
        <f t="shared" si="5"/>
        <v>0.1721783073211034</v>
      </c>
      <c r="V62" s="34"/>
      <c r="W62" s="34"/>
    </row>
    <row r="63" spans="1:23" x14ac:dyDescent="0.35">
      <c r="A63" s="27">
        <v>59</v>
      </c>
      <c r="B63" s="28" t="s">
        <v>55</v>
      </c>
      <c r="C63" s="29">
        <v>0.3298601133172524</v>
      </c>
      <c r="D63" s="29">
        <v>0.10214108680841535</v>
      </c>
      <c r="E63" s="29">
        <v>0.2605581956530616</v>
      </c>
      <c r="F63" s="29">
        <v>0.14486701881577624</v>
      </c>
      <c r="G63" s="29">
        <v>0.22718591596450829</v>
      </c>
      <c r="H63" s="29">
        <v>6.5180970689054402E-2</v>
      </c>
      <c r="I63" s="29">
        <v>4.7740986376551761E-2</v>
      </c>
      <c r="J63" s="29">
        <v>0.12972480124157296</v>
      </c>
      <c r="K63" s="29">
        <v>0.1721783073211034</v>
      </c>
      <c r="L63" s="30">
        <v>0.15124034931239802</v>
      </c>
      <c r="N63" s="18"/>
      <c r="O63" s="27">
        <v>59</v>
      </c>
      <c r="P63" s="28" t="s">
        <v>55</v>
      </c>
      <c r="Q63" s="32">
        <f t="shared" si="6"/>
        <v>0.1721783073211034</v>
      </c>
      <c r="R63" s="32">
        <f t="shared" si="2"/>
        <v>0.1727683073211034</v>
      </c>
      <c r="S63" s="33">
        <f t="shared" si="3"/>
        <v>58</v>
      </c>
      <c r="T63" s="34" t="str">
        <f t="shared" si="4"/>
        <v>Paddle sports</v>
      </c>
      <c r="U63" s="34">
        <f t="shared" si="5"/>
        <v>0.17193810238840088</v>
      </c>
      <c r="V63" s="34"/>
      <c r="W63" s="34"/>
    </row>
    <row r="64" spans="1:23" x14ac:dyDescent="0.35">
      <c r="A64" s="27">
        <v>60</v>
      </c>
      <c r="B64" s="28" t="s">
        <v>56</v>
      </c>
      <c r="C64" s="29">
        <v>0.5035560409720764</v>
      </c>
      <c r="D64" s="29">
        <v>1.1144825558050666</v>
      </c>
      <c r="E64" s="29">
        <v>0.61982386350769636</v>
      </c>
      <c r="F64" s="29">
        <v>0.64628714770488238</v>
      </c>
      <c r="G64" s="29">
        <v>0.90124054017617139</v>
      </c>
      <c r="H64" s="29">
        <v>0.66270324056757812</v>
      </c>
      <c r="I64" s="29">
        <v>0.47116247077073997</v>
      </c>
      <c r="J64" s="29">
        <v>0.86262337574420467</v>
      </c>
      <c r="K64" s="29">
        <v>0.52560829613411275</v>
      </c>
      <c r="L64" s="30">
        <v>0.69182325072366979</v>
      </c>
      <c r="N64" s="18"/>
      <c r="O64" s="27">
        <v>60</v>
      </c>
      <c r="P64" s="28" t="s">
        <v>56</v>
      </c>
      <c r="Q64" s="32">
        <f t="shared" si="6"/>
        <v>0.52560829613411275</v>
      </c>
      <c r="R64" s="32">
        <f t="shared" si="2"/>
        <v>0.5262082961341128</v>
      </c>
      <c r="S64" s="33">
        <f t="shared" si="3"/>
        <v>38</v>
      </c>
      <c r="T64" s="34" t="str">
        <f t="shared" si="4"/>
        <v>Muay Thai</v>
      </c>
      <c r="U64" s="34">
        <f t="shared" si="5"/>
        <v>0.16271373186050223</v>
      </c>
      <c r="V64" s="34"/>
      <c r="W64" s="34"/>
    </row>
    <row r="65" spans="1:23" x14ac:dyDescent="0.35">
      <c r="A65" s="27">
        <v>61</v>
      </c>
      <c r="B65" s="28" t="s">
        <v>57</v>
      </c>
      <c r="C65" s="29">
        <v>7.1896985627411079</v>
      </c>
      <c r="D65" s="29">
        <v>2.325223755354263</v>
      </c>
      <c r="E65" s="29">
        <v>0.99582036676565266</v>
      </c>
      <c r="F65" s="29">
        <v>0.80459489267241269</v>
      </c>
      <c r="G65" s="29">
        <v>0.19418426164354446</v>
      </c>
      <c r="H65" s="29">
        <v>0.15382903457754016</v>
      </c>
      <c r="I65" s="29">
        <v>0</v>
      </c>
      <c r="J65" s="29">
        <v>1.5718761537867447</v>
      </c>
      <c r="K65" s="29">
        <v>0.33370466777631186</v>
      </c>
      <c r="L65" s="30">
        <v>0.9443676017892666</v>
      </c>
      <c r="N65" s="18"/>
      <c r="O65" s="27">
        <v>61</v>
      </c>
      <c r="P65" s="28" t="s">
        <v>57</v>
      </c>
      <c r="Q65" s="32">
        <f t="shared" si="6"/>
        <v>0.33370466777631186</v>
      </c>
      <c r="R65" s="32">
        <f t="shared" si="2"/>
        <v>0.33431466777631186</v>
      </c>
      <c r="S65" s="33">
        <f t="shared" si="3"/>
        <v>44</v>
      </c>
      <c r="T65" s="34" t="str">
        <f t="shared" si="4"/>
        <v>Handball</v>
      </c>
      <c r="U65" s="34">
        <f t="shared" si="5"/>
        <v>0.15674819766031525</v>
      </c>
      <c r="V65" s="34"/>
      <c r="W65" s="34"/>
    </row>
    <row r="66" spans="1:23" x14ac:dyDescent="0.35">
      <c r="A66" s="27">
        <v>62</v>
      </c>
      <c r="B66" s="28" t="s">
        <v>58</v>
      </c>
      <c r="C66" s="29">
        <v>3.3892988580367414</v>
      </c>
      <c r="D66" s="29">
        <v>1.9534153175424909</v>
      </c>
      <c r="E66" s="29">
        <v>0.9064016732496587</v>
      </c>
      <c r="F66" s="29">
        <v>0.44988371215656192</v>
      </c>
      <c r="G66" s="29">
        <v>0.28073459452040539</v>
      </c>
      <c r="H66" s="29">
        <v>0.24864547501259388</v>
      </c>
      <c r="I66" s="29">
        <v>1.5319034677045028E-2</v>
      </c>
      <c r="J66" s="29">
        <v>1.1102996189793974</v>
      </c>
      <c r="K66" s="29">
        <v>0.27842503475240282</v>
      </c>
      <c r="L66" s="30">
        <v>0.68870340093550408</v>
      </c>
      <c r="N66" s="18"/>
      <c r="O66" s="27">
        <v>62</v>
      </c>
      <c r="P66" s="28" t="s">
        <v>58</v>
      </c>
      <c r="Q66" s="32">
        <f t="shared" si="6"/>
        <v>0.27842503475240282</v>
      </c>
      <c r="R66" s="32">
        <f t="shared" si="2"/>
        <v>0.27904503475240283</v>
      </c>
      <c r="S66" s="33">
        <f t="shared" si="3"/>
        <v>49</v>
      </c>
      <c r="T66" s="34" t="str">
        <f t="shared" si="4"/>
        <v>Taekwondo</v>
      </c>
      <c r="U66" s="34">
        <f t="shared" si="5"/>
        <v>0.15479355152062405</v>
      </c>
      <c r="V66" s="34"/>
      <c r="W66" s="34"/>
    </row>
    <row r="67" spans="1:23" x14ac:dyDescent="0.35">
      <c r="A67" s="27">
        <v>63</v>
      </c>
      <c r="B67" s="28" t="s">
        <v>59</v>
      </c>
      <c r="C67" s="29">
        <v>0.9002842038455463</v>
      </c>
      <c r="D67" s="29">
        <v>0.47736075220364438</v>
      </c>
      <c r="E67" s="29">
        <v>0.67228282277460805</v>
      </c>
      <c r="F67" s="29">
        <v>0.83612065078578213</v>
      </c>
      <c r="G67" s="29">
        <v>0.97168680660190754</v>
      </c>
      <c r="H67" s="29">
        <v>1.5884250097551593</v>
      </c>
      <c r="I67" s="29">
        <v>0.90439240995126591</v>
      </c>
      <c r="J67" s="29">
        <v>1.3004447575244522</v>
      </c>
      <c r="K67" s="29">
        <v>0.52371295336117196</v>
      </c>
      <c r="L67" s="30">
        <v>0.9067950448409684</v>
      </c>
      <c r="N67" s="18"/>
      <c r="O67" s="27">
        <v>63</v>
      </c>
      <c r="P67" s="28" t="s">
        <v>59</v>
      </c>
      <c r="Q67" s="32">
        <f t="shared" si="6"/>
        <v>0.52371295336117196</v>
      </c>
      <c r="R67" s="32">
        <f t="shared" si="2"/>
        <v>0.52434295336117198</v>
      </c>
      <c r="S67" s="33">
        <f t="shared" si="3"/>
        <v>39</v>
      </c>
      <c r="T67" s="34" t="str">
        <f t="shared" si="4"/>
        <v>Powerlifting</v>
      </c>
      <c r="U67" s="34">
        <f t="shared" si="5"/>
        <v>0.14733127689170639</v>
      </c>
      <c r="V67" s="34"/>
      <c r="W67" s="34"/>
    </row>
    <row r="68" spans="1:23" x14ac:dyDescent="0.35">
      <c r="A68" s="27">
        <v>64</v>
      </c>
      <c r="B68" s="28" t="s">
        <v>85</v>
      </c>
      <c r="C68" s="29">
        <v>0</v>
      </c>
      <c r="D68" s="29">
        <v>0</v>
      </c>
      <c r="E68" s="29">
        <v>2.7360761278368555E-2</v>
      </c>
      <c r="F68" s="29">
        <v>0.17523827032971676</v>
      </c>
      <c r="G68" s="29">
        <v>0.10679138429731154</v>
      </c>
      <c r="H68" s="29">
        <v>6.4197404977303377E-2</v>
      </c>
      <c r="I68" s="29">
        <v>4.6570142958220782E-2</v>
      </c>
      <c r="J68" s="29">
        <v>5.2719942096840292E-2</v>
      </c>
      <c r="K68" s="29">
        <v>8.4619017772869967E-2</v>
      </c>
      <c r="L68" s="30">
        <v>6.8886477196126825E-2</v>
      </c>
      <c r="N68" s="18"/>
      <c r="O68" s="27">
        <v>64</v>
      </c>
      <c r="P68" s="28" t="s">
        <v>85</v>
      </c>
      <c r="Q68" s="32">
        <f t="shared" si="6"/>
        <v>8.4619017772869967E-2</v>
      </c>
      <c r="R68" s="32">
        <f t="shared" si="2"/>
        <v>8.5259017772869969E-2</v>
      </c>
      <c r="S68" s="33">
        <f t="shared" si="3"/>
        <v>72</v>
      </c>
      <c r="T68" s="34" t="str">
        <f t="shared" si="4"/>
        <v>Flying disc</v>
      </c>
      <c r="U68" s="34">
        <f t="shared" si="5"/>
        <v>0.13976306707925606</v>
      </c>
      <c r="V68" s="34"/>
      <c r="W68" s="34"/>
    </row>
    <row r="69" spans="1:23" x14ac:dyDescent="0.35">
      <c r="A69" s="27">
        <v>65</v>
      </c>
      <c r="B69" s="28" t="s">
        <v>60</v>
      </c>
      <c r="C69" s="29">
        <v>0</v>
      </c>
      <c r="D69" s="29">
        <v>0.44866036067752124</v>
      </c>
      <c r="E69" s="29">
        <v>0.19947754073950086</v>
      </c>
      <c r="F69" s="29">
        <v>0.55456696461735033</v>
      </c>
      <c r="G69" s="29">
        <v>0.71200414179815941</v>
      </c>
      <c r="H69" s="29">
        <v>0.48335555754178644</v>
      </c>
      <c r="I69" s="29">
        <v>0.51534739936091123</v>
      </c>
      <c r="J69" s="29">
        <v>0.69035137035883964</v>
      </c>
      <c r="K69" s="29">
        <v>0.23298983821889524</v>
      </c>
      <c r="L69" s="30">
        <v>0.45855934799751508</v>
      </c>
      <c r="N69" s="18"/>
      <c r="O69" s="27">
        <v>65</v>
      </c>
      <c r="P69" s="28" t="s">
        <v>60</v>
      </c>
      <c r="Q69" s="32">
        <f t="shared" ref="Q69:Q93" si="7">VLOOKUP($O69,$A$5:$L$93,2+$Q$3)</f>
        <v>0.23298983821889524</v>
      </c>
      <c r="R69" s="32">
        <f t="shared" si="2"/>
        <v>0.23363983821889525</v>
      </c>
      <c r="S69" s="33">
        <f t="shared" si="3"/>
        <v>52</v>
      </c>
      <c r="T69" s="34" t="str">
        <f t="shared" si="4"/>
        <v>Physical culture</v>
      </c>
      <c r="U69" s="34">
        <f t="shared" si="5"/>
        <v>0.1357469409168767</v>
      </c>
      <c r="V69" s="34"/>
      <c r="W69" s="34"/>
    </row>
    <row r="70" spans="1:23" x14ac:dyDescent="0.35">
      <c r="A70" s="27">
        <v>66</v>
      </c>
      <c r="B70" s="28" t="s">
        <v>61</v>
      </c>
      <c r="C70" s="29">
        <v>0</v>
      </c>
      <c r="D70" s="29">
        <v>0.13252502147751891</v>
      </c>
      <c r="E70" s="29">
        <v>0.19383304843333621</v>
      </c>
      <c r="F70" s="29">
        <v>0.38303344509057058</v>
      </c>
      <c r="G70" s="29">
        <v>0.19609261003844539</v>
      </c>
      <c r="H70" s="29">
        <v>0.25941991629246547</v>
      </c>
      <c r="I70" s="29">
        <v>0.20358503866075356</v>
      </c>
      <c r="J70" s="29">
        <v>0.43788589576085107</v>
      </c>
      <c r="K70" s="29">
        <v>1.1174024667637094E-2</v>
      </c>
      <c r="L70" s="30">
        <v>0.22162720189234991</v>
      </c>
      <c r="N70" s="18"/>
      <c r="O70" s="27">
        <v>66</v>
      </c>
      <c r="P70" s="28" t="s">
        <v>61</v>
      </c>
      <c r="Q70" s="32">
        <f t="shared" si="7"/>
        <v>1.1174024667637094E-2</v>
      </c>
      <c r="R70" s="32">
        <f t="shared" ref="R70:R93" si="8">Q70+0.00001*O70</f>
        <v>1.1834024667637095E-2</v>
      </c>
      <c r="S70" s="33">
        <f t="shared" ref="S70:S93" si="9">RANK(R70,R$5:R$93)</f>
        <v>85</v>
      </c>
      <c r="T70" s="34" t="str">
        <f t="shared" ref="T70:T93" si="10">VLOOKUP(MATCH(O70,S$5:S$93,0),$O$5:$Q$93,2)</f>
        <v>Dragon boat racing</v>
      </c>
      <c r="U70" s="34">
        <f t="shared" ref="U70:U93" si="11">VLOOKUP(MATCH(O70,S$5:S$93,0),$O$5:$Q$93,3)</f>
        <v>0.12999246296776984</v>
      </c>
      <c r="V70" s="34"/>
      <c r="W70" s="34"/>
    </row>
    <row r="71" spans="1:23" x14ac:dyDescent="0.35">
      <c r="A71" s="27">
        <v>67</v>
      </c>
      <c r="B71" s="28" t="s">
        <v>62</v>
      </c>
      <c r="C71" s="29">
        <v>1.8415599061540839</v>
      </c>
      <c r="D71" s="29">
        <v>2.2425980125742502</v>
      </c>
      <c r="E71" s="29">
        <v>1.6043530322731658</v>
      </c>
      <c r="F71" s="29">
        <v>2.1286941885468353</v>
      </c>
      <c r="G71" s="29">
        <v>0.64329339545539255</v>
      </c>
      <c r="H71" s="29">
        <v>0.69754660234739108</v>
      </c>
      <c r="I71" s="29">
        <v>2.4321902133935459E-2</v>
      </c>
      <c r="J71" s="29">
        <v>1.2933874674389938</v>
      </c>
      <c r="K71" s="29">
        <v>1.0729472978342924</v>
      </c>
      <c r="L71" s="30">
        <v>1.1816678121298279</v>
      </c>
      <c r="N71" s="18"/>
      <c r="O71" s="27">
        <v>67</v>
      </c>
      <c r="P71" s="28" t="s">
        <v>62</v>
      </c>
      <c r="Q71" s="32">
        <f t="shared" si="7"/>
        <v>1.0729472978342924</v>
      </c>
      <c r="R71" s="32">
        <f t="shared" si="8"/>
        <v>1.0736172978342924</v>
      </c>
      <c r="S71" s="33">
        <f t="shared" si="9"/>
        <v>29</v>
      </c>
      <c r="T71" s="34" t="str">
        <f t="shared" si="10"/>
        <v>Water polo</v>
      </c>
      <c r="U71" s="34">
        <f t="shared" si="11"/>
        <v>0.11329373024692017</v>
      </c>
      <c r="V71" s="34"/>
      <c r="W71" s="34"/>
    </row>
    <row r="72" spans="1:23" x14ac:dyDescent="0.35">
      <c r="A72" s="27">
        <v>68</v>
      </c>
      <c r="B72" s="28" t="s">
        <v>63</v>
      </c>
      <c r="C72" s="29">
        <v>1.8859194859803055</v>
      </c>
      <c r="D72" s="29">
        <v>1.6014948967430154</v>
      </c>
      <c r="E72" s="29">
        <v>1.8572062503254938</v>
      </c>
      <c r="F72" s="29">
        <v>1.6810120602973031</v>
      </c>
      <c r="G72" s="29">
        <v>1.8152239690412735</v>
      </c>
      <c r="H72" s="29">
        <v>1.7574633706505638</v>
      </c>
      <c r="I72" s="29">
        <v>0.71013326534261401</v>
      </c>
      <c r="J72" s="29">
        <v>1.7613521496245412</v>
      </c>
      <c r="K72" s="29">
        <v>1.33691421532445</v>
      </c>
      <c r="L72" s="30">
        <v>1.5462458928784499</v>
      </c>
      <c r="N72" s="18"/>
      <c r="O72" s="27">
        <v>68</v>
      </c>
      <c r="P72" s="28" t="s">
        <v>63</v>
      </c>
      <c r="Q72" s="32">
        <f t="shared" si="7"/>
        <v>1.33691421532445</v>
      </c>
      <c r="R72" s="32">
        <f t="shared" si="8"/>
        <v>1.33759421532445</v>
      </c>
      <c r="S72" s="33">
        <f t="shared" si="9"/>
        <v>25</v>
      </c>
      <c r="T72" s="34" t="str">
        <f t="shared" si="10"/>
        <v>Dodgeball</v>
      </c>
      <c r="U72" s="34">
        <f t="shared" si="11"/>
        <v>0.10718043928187368</v>
      </c>
      <c r="V72" s="34"/>
      <c r="W72" s="34"/>
    </row>
    <row r="73" spans="1:23" x14ac:dyDescent="0.35">
      <c r="A73" s="27">
        <v>69</v>
      </c>
      <c r="B73" s="28" t="s">
        <v>64</v>
      </c>
      <c r="C73" s="29">
        <v>0.74269507043145611</v>
      </c>
      <c r="D73" s="29">
        <v>0.12158260904893373</v>
      </c>
      <c r="E73" s="29">
        <v>0.20137420265612946</v>
      </c>
      <c r="F73" s="29">
        <v>0.3359732882269002</v>
      </c>
      <c r="G73" s="29">
        <v>0.34090803846070727</v>
      </c>
      <c r="H73" s="29">
        <v>0.10552309926768659</v>
      </c>
      <c r="I73" s="29">
        <v>7.7330492489757499E-2</v>
      </c>
      <c r="J73" s="29">
        <v>0.20999174217994879</v>
      </c>
      <c r="K73" s="29">
        <v>0.23256332557617918</v>
      </c>
      <c r="L73" s="30">
        <v>0.22143107976225498</v>
      </c>
      <c r="N73" s="18"/>
      <c r="O73" s="27">
        <v>69</v>
      </c>
      <c r="P73" s="28" t="s">
        <v>64</v>
      </c>
      <c r="Q73" s="32">
        <f t="shared" si="7"/>
        <v>0.23256332557617918</v>
      </c>
      <c r="R73" s="32">
        <f t="shared" si="8"/>
        <v>0.23325332557617917</v>
      </c>
      <c r="S73" s="33">
        <f t="shared" si="9"/>
        <v>53</v>
      </c>
      <c r="T73" s="34" t="str">
        <f t="shared" si="10"/>
        <v>Calisthenics</v>
      </c>
      <c r="U73" s="34">
        <f t="shared" si="11"/>
        <v>0.1064103732926695</v>
      </c>
      <c r="V73" s="34"/>
      <c r="W73" s="34"/>
    </row>
    <row r="74" spans="1:23" x14ac:dyDescent="0.35">
      <c r="A74" s="27">
        <v>70</v>
      </c>
      <c r="B74" s="28" t="s">
        <v>65</v>
      </c>
      <c r="C74" s="29">
        <v>0.14019637639944152</v>
      </c>
      <c r="D74" s="29">
        <v>1.2701632595756567</v>
      </c>
      <c r="E74" s="29">
        <v>1.3389602475913591</v>
      </c>
      <c r="F74" s="29">
        <v>0.33833979786570872</v>
      </c>
      <c r="G74" s="29">
        <v>0.24602972509070636</v>
      </c>
      <c r="H74" s="29">
        <v>7.3945277211142968E-2</v>
      </c>
      <c r="I74" s="29">
        <v>0</v>
      </c>
      <c r="J74" s="29">
        <v>0.55326699078974861</v>
      </c>
      <c r="K74" s="29">
        <v>0.44534861953619431</v>
      </c>
      <c r="L74" s="30">
        <v>0.49857367759009913</v>
      </c>
      <c r="N74" s="18"/>
      <c r="O74" s="27">
        <v>70</v>
      </c>
      <c r="P74" s="28" t="s">
        <v>65</v>
      </c>
      <c r="Q74" s="32">
        <f t="shared" si="7"/>
        <v>0.44534861953619431</v>
      </c>
      <c r="R74" s="32">
        <f t="shared" si="8"/>
        <v>0.44604861953619429</v>
      </c>
      <c r="S74" s="33">
        <f t="shared" si="9"/>
        <v>42</v>
      </c>
      <c r="T74" s="34" t="str">
        <f t="shared" si="10"/>
        <v>Baseball</v>
      </c>
      <c r="U74" s="34">
        <f t="shared" si="11"/>
        <v>9.3847785066983658E-2</v>
      </c>
      <c r="V74" s="34"/>
      <c r="W74" s="34"/>
    </row>
    <row r="75" spans="1:23" x14ac:dyDescent="0.35">
      <c r="A75" s="27">
        <v>71</v>
      </c>
      <c r="B75" s="28" t="s">
        <v>66</v>
      </c>
      <c r="C75" s="29">
        <v>0.39452165091869745</v>
      </c>
      <c r="D75" s="29">
        <v>1.3741897238540501</v>
      </c>
      <c r="E75" s="29">
        <v>1.2133180382506179</v>
      </c>
      <c r="F75" s="29">
        <v>0.66769689224663398</v>
      </c>
      <c r="G75" s="29">
        <v>0.93605532890994725</v>
      </c>
      <c r="H75" s="29">
        <v>0.79075212890641722</v>
      </c>
      <c r="I75" s="29">
        <v>0.17685117420739577</v>
      </c>
      <c r="J75" s="29">
        <v>1.288772312126518</v>
      </c>
      <c r="K75" s="29">
        <v>0.30840237509462887</v>
      </c>
      <c r="L75" s="30">
        <v>0.79191826035783097</v>
      </c>
      <c r="N75" s="18"/>
      <c r="O75" s="27">
        <v>71</v>
      </c>
      <c r="P75" s="28" t="s">
        <v>66</v>
      </c>
      <c r="Q75" s="32">
        <f t="shared" si="7"/>
        <v>0.30840237509462887</v>
      </c>
      <c r="R75" s="32">
        <f t="shared" si="8"/>
        <v>0.30911237509462886</v>
      </c>
      <c r="S75" s="33">
        <f t="shared" si="9"/>
        <v>46</v>
      </c>
      <c r="T75" s="34" t="str">
        <f t="shared" si="10"/>
        <v>Ice hockey</v>
      </c>
      <c r="U75" s="34">
        <f t="shared" si="11"/>
        <v>8.552869036883852E-2</v>
      </c>
      <c r="V75" s="34"/>
      <c r="W75" s="34"/>
    </row>
    <row r="76" spans="1:23" x14ac:dyDescent="0.35">
      <c r="A76" s="27">
        <v>72</v>
      </c>
      <c r="B76" s="28" t="s">
        <v>67</v>
      </c>
      <c r="C76" s="29">
        <v>1.4168593018264599</v>
      </c>
      <c r="D76" s="29">
        <v>3.0028141394698267</v>
      </c>
      <c r="E76" s="29">
        <v>3.7788676885361259</v>
      </c>
      <c r="F76" s="29">
        <v>4.4736203395715606</v>
      </c>
      <c r="G76" s="29">
        <v>4.777017396091515</v>
      </c>
      <c r="H76" s="29">
        <v>4.1080946979954218</v>
      </c>
      <c r="I76" s="29">
        <v>1.2256317428944907</v>
      </c>
      <c r="J76" s="29">
        <v>4.2845255225147536</v>
      </c>
      <c r="K76" s="29">
        <v>2.4984109924761726</v>
      </c>
      <c r="L76" s="30">
        <v>3.3793180006895249</v>
      </c>
      <c r="N76" s="18"/>
      <c r="O76" s="27">
        <v>72</v>
      </c>
      <c r="P76" s="28" t="s">
        <v>67</v>
      </c>
      <c r="Q76" s="32">
        <f t="shared" si="7"/>
        <v>2.4984109924761726</v>
      </c>
      <c r="R76" s="32">
        <f t="shared" si="8"/>
        <v>2.4991309924761724</v>
      </c>
      <c r="S76" s="33">
        <f t="shared" si="9"/>
        <v>15</v>
      </c>
      <c r="T76" s="34" t="str">
        <f t="shared" si="10"/>
        <v>Scootering</v>
      </c>
      <c r="U76" s="34">
        <f t="shared" si="11"/>
        <v>8.4619017772869967E-2</v>
      </c>
      <c r="V76" s="34"/>
      <c r="W76" s="34"/>
    </row>
    <row r="77" spans="1:23" x14ac:dyDescent="0.35">
      <c r="A77" s="27">
        <v>73</v>
      </c>
      <c r="B77" s="28" t="s">
        <v>68</v>
      </c>
      <c r="C77" s="29">
        <v>17.599089860819848</v>
      </c>
      <c r="D77" s="29">
        <v>14.613962254371543</v>
      </c>
      <c r="E77" s="29">
        <v>19.450327816377836</v>
      </c>
      <c r="F77" s="29">
        <v>19.747446032581077</v>
      </c>
      <c r="G77" s="29">
        <v>21.409045004632581</v>
      </c>
      <c r="H77" s="29">
        <v>19.425450091260529</v>
      </c>
      <c r="I77" s="29">
        <v>13.703048334704926</v>
      </c>
      <c r="J77" s="29">
        <v>15.736470685876377</v>
      </c>
      <c r="K77" s="29">
        <v>20.202127382249088</v>
      </c>
      <c r="L77" s="30">
        <v>17.999677195572346</v>
      </c>
      <c r="N77" s="18"/>
      <c r="O77" s="27">
        <v>73</v>
      </c>
      <c r="P77" s="28" t="s">
        <v>68</v>
      </c>
      <c r="Q77" s="32">
        <f t="shared" si="7"/>
        <v>20.202127382249088</v>
      </c>
      <c r="R77" s="32">
        <f t="shared" si="8"/>
        <v>20.202857382249089</v>
      </c>
      <c r="S77" s="33">
        <f t="shared" si="9"/>
        <v>3</v>
      </c>
      <c r="T77" s="34" t="str">
        <f t="shared" si="10"/>
        <v>Mixed martial arts</v>
      </c>
      <c r="U77" s="34">
        <f t="shared" si="11"/>
        <v>8.4694223283582462E-2</v>
      </c>
      <c r="V77" s="34"/>
      <c r="W77" s="34"/>
    </row>
    <row r="78" spans="1:23" x14ac:dyDescent="0.35">
      <c r="A78" s="27">
        <v>74</v>
      </c>
      <c r="B78" s="28" t="s">
        <v>69</v>
      </c>
      <c r="C78" s="29">
        <v>0.13499447954939997</v>
      </c>
      <c r="D78" s="29">
        <v>0.91720336145200443</v>
      </c>
      <c r="E78" s="29">
        <v>1.1460522516265033</v>
      </c>
      <c r="F78" s="29">
        <v>0.71113454188962466</v>
      </c>
      <c r="G78" s="29">
        <v>0.90716420242093687</v>
      </c>
      <c r="H78" s="29">
        <v>0.47374926285434898</v>
      </c>
      <c r="I78" s="29">
        <v>1.1638023626465699</v>
      </c>
      <c r="J78" s="29">
        <v>1.2647239638320713</v>
      </c>
      <c r="K78" s="29">
        <v>0.50207530851830218</v>
      </c>
      <c r="L78" s="30">
        <v>0.87821162787060958</v>
      </c>
      <c r="N78" s="18"/>
      <c r="O78" s="27">
        <v>74</v>
      </c>
      <c r="P78" s="28" t="s">
        <v>69</v>
      </c>
      <c r="Q78" s="32">
        <f t="shared" si="7"/>
        <v>0.50207530851830218</v>
      </c>
      <c r="R78" s="32">
        <f t="shared" si="8"/>
        <v>0.50281530851830214</v>
      </c>
      <c r="S78" s="33">
        <f t="shared" si="9"/>
        <v>40</v>
      </c>
      <c r="T78" s="34" t="str">
        <f t="shared" si="10"/>
        <v>Fencing</v>
      </c>
      <c r="U78" s="34">
        <f t="shared" si="11"/>
        <v>7.7157912915470278E-2</v>
      </c>
      <c r="V78" s="34"/>
      <c r="W78" s="34"/>
    </row>
    <row r="79" spans="1:23" x14ac:dyDescent="0.35">
      <c r="A79" s="27">
        <v>75</v>
      </c>
      <c r="B79" s="28" t="s">
        <v>70</v>
      </c>
      <c r="C79" s="29">
        <v>1.1056184918318464</v>
      </c>
      <c r="D79" s="29">
        <v>0.40172856237589133</v>
      </c>
      <c r="E79" s="29">
        <v>9.3111327931264129E-2</v>
      </c>
      <c r="F79" s="29">
        <v>0.12313206103268198</v>
      </c>
      <c r="G79" s="29">
        <v>0.14623627828522437</v>
      </c>
      <c r="H79" s="29">
        <v>7.234036274149018E-2</v>
      </c>
      <c r="I79" s="29">
        <v>2.3546400248102669E-2</v>
      </c>
      <c r="J79" s="29">
        <v>0.18141001339412963</v>
      </c>
      <c r="K79" s="29">
        <v>0.15479355152062405</v>
      </c>
      <c r="L79" s="30">
        <v>0.16792072080562401</v>
      </c>
      <c r="N79" s="18"/>
      <c r="O79" s="27">
        <v>75</v>
      </c>
      <c r="P79" s="28" t="s">
        <v>70</v>
      </c>
      <c r="Q79" s="32">
        <f t="shared" si="7"/>
        <v>0.15479355152062405</v>
      </c>
      <c r="R79" s="32">
        <f t="shared" si="8"/>
        <v>0.15554355152062405</v>
      </c>
      <c r="S79" s="33">
        <f t="shared" si="9"/>
        <v>62</v>
      </c>
      <c r="T79" s="34" t="str">
        <f t="shared" si="10"/>
        <v>Jet skiing</v>
      </c>
      <c r="U79" s="34">
        <f t="shared" si="11"/>
        <v>7.3372428353722138E-2</v>
      </c>
      <c r="V79" s="34"/>
      <c r="W79" s="34"/>
    </row>
    <row r="80" spans="1:23" x14ac:dyDescent="0.35">
      <c r="A80" s="27">
        <v>76</v>
      </c>
      <c r="B80" s="28" t="s">
        <v>71</v>
      </c>
      <c r="C80" s="29">
        <v>4.623682209262082</v>
      </c>
      <c r="D80" s="29">
        <v>4.9526240743529097</v>
      </c>
      <c r="E80" s="29">
        <v>5.8523302265281476</v>
      </c>
      <c r="F80" s="29">
        <v>6.1135962943286009</v>
      </c>
      <c r="G80" s="29">
        <v>6.9691577883307252</v>
      </c>
      <c r="H80" s="29">
        <v>5.8178427532455119</v>
      </c>
      <c r="I80" s="29">
        <v>3.8444922303076292</v>
      </c>
      <c r="J80" s="29">
        <v>6.3738307239102694</v>
      </c>
      <c r="K80" s="29">
        <v>4.6404626097628148</v>
      </c>
      <c r="L80" s="30">
        <v>5.4953552238064844</v>
      </c>
      <c r="N80" s="18"/>
      <c r="O80" s="27">
        <v>76</v>
      </c>
      <c r="P80" s="28" t="s">
        <v>71</v>
      </c>
      <c r="Q80" s="32">
        <f t="shared" si="7"/>
        <v>4.6404626097628148</v>
      </c>
      <c r="R80" s="32">
        <f t="shared" si="8"/>
        <v>4.6412226097628144</v>
      </c>
      <c r="S80" s="33">
        <f t="shared" si="9"/>
        <v>11</v>
      </c>
      <c r="T80" s="34" t="str">
        <f t="shared" si="10"/>
        <v>Air sports</v>
      </c>
      <c r="U80" s="34">
        <f t="shared" si="11"/>
        <v>6.2992305119703551E-2</v>
      </c>
      <c r="V80" s="34"/>
      <c r="W80" s="34"/>
    </row>
    <row r="81" spans="1:23" x14ac:dyDescent="0.35">
      <c r="A81" s="27">
        <v>77</v>
      </c>
      <c r="B81" s="28" t="s">
        <v>72</v>
      </c>
      <c r="C81" s="29">
        <v>0.20868989328825982</v>
      </c>
      <c r="D81" s="29">
        <v>0.98418462098823245</v>
      </c>
      <c r="E81" s="29">
        <v>0.40109763167337098</v>
      </c>
      <c r="F81" s="29">
        <v>0.66353557051763212</v>
      </c>
      <c r="G81" s="29">
        <v>0.84155130061787908</v>
      </c>
      <c r="H81" s="29">
        <v>0.8181058026279785</v>
      </c>
      <c r="I81" s="29">
        <v>0.65189207224558088</v>
      </c>
      <c r="J81" s="29">
        <v>0.72983856890780285</v>
      </c>
      <c r="K81" s="29">
        <v>0.62393679022024306</v>
      </c>
      <c r="L81" s="30">
        <v>0.67616727010224498</v>
      </c>
      <c r="N81" s="18"/>
      <c r="O81" s="27">
        <v>77</v>
      </c>
      <c r="P81" s="28" t="s">
        <v>72</v>
      </c>
      <c r="Q81" s="32">
        <f t="shared" si="7"/>
        <v>0.62393679022024306</v>
      </c>
      <c r="R81" s="32">
        <f t="shared" si="8"/>
        <v>0.62470679022024311</v>
      </c>
      <c r="S81" s="33">
        <f t="shared" si="9"/>
        <v>37</v>
      </c>
      <c r="T81" s="34" t="str">
        <f t="shared" si="10"/>
        <v>Darts</v>
      </c>
      <c r="U81" s="34">
        <f t="shared" si="11"/>
        <v>5.8905214093320259E-2</v>
      </c>
      <c r="V81" s="34"/>
      <c r="W81" s="34"/>
    </row>
    <row r="82" spans="1:23" x14ac:dyDescent="0.35">
      <c r="A82" s="27">
        <v>78</v>
      </c>
      <c r="B82" s="28" t="s">
        <v>73</v>
      </c>
      <c r="C82" s="29">
        <v>3.9237594372787767</v>
      </c>
      <c r="D82" s="29">
        <v>2.5538985927966791</v>
      </c>
      <c r="E82" s="29">
        <v>2.449023719032168</v>
      </c>
      <c r="F82" s="29">
        <v>1.5816461012240119</v>
      </c>
      <c r="G82" s="29">
        <v>1.6202970700498889</v>
      </c>
      <c r="H82" s="29">
        <v>0.39578105128851743</v>
      </c>
      <c r="I82" s="29">
        <v>2.2885421019693073E-2</v>
      </c>
      <c r="J82" s="29">
        <v>1.9307000299322752</v>
      </c>
      <c r="K82" s="29">
        <v>1.0359994125175509</v>
      </c>
      <c r="L82" s="30">
        <v>1.4772634137215619</v>
      </c>
      <c r="N82" s="18"/>
      <c r="O82" s="27">
        <v>78</v>
      </c>
      <c r="P82" s="28" t="s">
        <v>73</v>
      </c>
      <c r="Q82" s="32">
        <f t="shared" si="7"/>
        <v>1.0359994125175509</v>
      </c>
      <c r="R82" s="32">
        <f t="shared" si="8"/>
        <v>1.0367794125175509</v>
      </c>
      <c r="S82" s="33">
        <f t="shared" si="9"/>
        <v>30</v>
      </c>
      <c r="T82" s="34" t="str">
        <f t="shared" si="10"/>
        <v>Billiards/Snooker/Pool</v>
      </c>
      <c r="U82" s="34">
        <f t="shared" si="11"/>
        <v>4.9696649203233495E-2</v>
      </c>
      <c r="V82" s="34"/>
      <c r="W82" s="34"/>
    </row>
    <row r="83" spans="1:23" x14ac:dyDescent="0.35">
      <c r="A83" s="27">
        <v>79</v>
      </c>
      <c r="B83" s="28" t="s">
        <v>74</v>
      </c>
      <c r="C83" s="29">
        <v>0</v>
      </c>
      <c r="D83" s="29">
        <v>0.29485190211725171</v>
      </c>
      <c r="E83" s="29">
        <v>0.9027759158243307</v>
      </c>
      <c r="F83" s="29">
        <v>0.83068891374580878</v>
      </c>
      <c r="G83" s="29">
        <v>0.39233367076894315</v>
      </c>
      <c r="H83" s="29">
        <v>0.19923659598665147</v>
      </c>
      <c r="I83" s="29">
        <v>3.0260617293640237E-2</v>
      </c>
      <c r="J83" s="29">
        <v>0.57653402726611769</v>
      </c>
      <c r="K83" s="29">
        <v>0.29075860780977947</v>
      </c>
      <c r="L83" s="30">
        <v>0.43170229621298672</v>
      </c>
      <c r="N83" s="18"/>
      <c r="O83" s="27">
        <v>79</v>
      </c>
      <c r="P83" s="28" t="s">
        <v>74</v>
      </c>
      <c r="Q83" s="32">
        <f t="shared" si="7"/>
        <v>0.29075860780977947</v>
      </c>
      <c r="R83" s="32">
        <f t="shared" si="8"/>
        <v>0.29154860780977948</v>
      </c>
      <c r="S83" s="33">
        <f t="shared" si="9"/>
        <v>47</v>
      </c>
      <c r="T83" s="34" t="str">
        <f t="shared" si="10"/>
        <v>Motor sport</v>
      </c>
      <c r="U83" s="34">
        <f t="shared" si="11"/>
        <v>4.4402743819191973E-2</v>
      </c>
      <c r="V83" s="34"/>
      <c r="W83" s="34"/>
    </row>
    <row r="84" spans="1:23" x14ac:dyDescent="0.35">
      <c r="A84" s="27">
        <v>80</v>
      </c>
      <c r="B84" s="28" t="s">
        <v>75</v>
      </c>
      <c r="C84" s="29">
        <v>0.93577506275753752</v>
      </c>
      <c r="D84" s="29">
        <v>0.69875828692800912</v>
      </c>
      <c r="E84" s="29">
        <v>0.97337394306536518</v>
      </c>
      <c r="F84" s="29">
        <v>1.0658607049766256</v>
      </c>
      <c r="G84" s="29">
        <v>1.4567915680963841</v>
      </c>
      <c r="H84" s="29">
        <v>0.99622742537681197</v>
      </c>
      <c r="I84" s="29">
        <v>0.4371356693453608</v>
      </c>
      <c r="J84" s="29">
        <v>0.99002534520333507</v>
      </c>
      <c r="K84" s="29">
        <v>0.8579496177018735</v>
      </c>
      <c r="L84" s="30">
        <v>0.92308902058686193</v>
      </c>
      <c r="N84" s="18"/>
      <c r="O84" s="27">
        <v>80</v>
      </c>
      <c r="P84" s="28" t="s">
        <v>75</v>
      </c>
      <c r="Q84" s="32">
        <f t="shared" si="7"/>
        <v>0.8579496177018735</v>
      </c>
      <c r="R84" s="32">
        <f t="shared" si="8"/>
        <v>0.85874961770187352</v>
      </c>
      <c r="S84" s="33">
        <f t="shared" si="9"/>
        <v>33</v>
      </c>
      <c r="T84" s="34" t="str">
        <f t="shared" si="10"/>
        <v>BMX</v>
      </c>
      <c r="U84" s="34">
        <f t="shared" si="11"/>
        <v>3.8288616467510153E-2</v>
      </c>
      <c r="V84" s="34"/>
      <c r="W84" s="34"/>
    </row>
    <row r="85" spans="1:23" x14ac:dyDescent="0.35">
      <c r="A85" s="27">
        <v>81</v>
      </c>
      <c r="B85" s="28" t="s">
        <v>76</v>
      </c>
      <c r="C85" s="29">
        <v>18.994904488702044</v>
      </c>
      <c r="D85" s="29">
        <v>11.814975298035453</v>
      </c>
      <c r="E85" s="29">
        <v>7.867105686961108</v>
      </c>
      <c r="F85" s="29">
        <v>7.8783043535358397</v>
      </c>
      <c r="G85" s="29">
        <v>5.084093126414083</v>
      </c>
      <c r="H85" s="29">
        <v>2.6545963276706845</v>
      </c>
      <c r="I85" s="29">
        <v>1.0810906892731902</v>
      </c>
      <c r="J85" s="29">
        <v>6.4486060885683054</v>
      </c>
      <c r="K85" s="29">
        <v>6.1068754280667301</v>
      </c>
      <c r="L85" s="30">
        <v>6.2754160948014226</v>
      </c>
      <c r="N85" s="18"/>
      <c r="O85" s="27">
        <v>81</v>
      </c>
      <c r="P85" s="28" t="s">
        <v>76</v>
      </c>
      <c r="Q85" s="32">
        <f t="shared" si="7"/>
        <v>6.1068754280667301</v>
      </c>
      <c r="R85" s="32">
        <f t="shared" si="8"/>
        <v>6.1076854280667305</v>
      </c>
      <c r="S85" s="33">
        <f t="shared" si="9"/>
        <v>9</v>
      </c>
      <c r="T85" s="34" t="str">
        <f t="shared" si="10"/>
        <v>Kitesurfing/kiteboarding</v>
      </c>
      <c r="U85" s="34">
        <f t="shared" si="11"/>
        <v>3.1849380816617485E-2</v>
      </c>
      <c r="V85" s="34"/>
      <c r="W85" s="34"/>
    </row>
    <row r="86" spans="1:23" x14ac:dyDescent="0.35">
      <c r="A86" s="27">
        <v>82</v>
      </c>
      <c r="B86" s="28" t="s">
        <v>77</v>
      </c>
      <c r="C86" s="29">
        <v>13.254569391598034</v>
      </c>
      <c r="D86" s="29">
        <v>4.3652405463620303</v>
      </c>
      <c r="E86" s="29">
        <v>2.2026655600125919</v>
      </c>
      <c r="F86" s="29">
        <v>1.2619330419281589</v>
      </c>
      <c r="G86" s="29">
        <v>0.5408732350717651</v>
      </c>
      <c r="H86" s="29">
        <v>0.20498857796783718</v>
      </c>
      <c r="I86" s="29">
        <v>2.1210947342249063E-2</v>
      </c>
      <c r="J86" s="29">
        <v>1.6713354923940149</v>
      </c>
      <c r="K86" s="29">
        <v>1.927863226257293</v>
      </c>
      <c r="L86" s="30">
        <v>1.8013444197861475</v>
      </c>
      <c r="N86" s="18"/>
      <c r="O86" s="27">
        <v>82</v>
      </c>
      <c r="P86" s="28" t="s">
        <v>137</v>
      </c>
      <c r="Q86" s="32">
        <f t="shared" si="7"/>
        <v>1.927863226257293</v>
      </c>
      <c r="R86" s="32">
        <f t="shared" si="8"/>
        <v>1.928683226257293</v>
      </c>
      <c r="S86" s="33">
        <f t="shared" si="9"/>
        <v>17</v>
      </c>
      <c r="T86" s="34" t="str">
        <f t="shared" si="10"/>
        <v>Lacrosse</v>
      </c>
      <c r="U86" s="34">
        <f t="shared" si="11"/>
        <v>2.3155809187039356E-2</v>
      </c>
      <c r="V86" s="34"/>
      <c r="W86" s="34"/>
    </row>
    <row r="87" spans="1:23" x14ac:dyDescent="0.35">
      <c r="A87" s="27">
        <v>83</v>
      </c>
      <c r="B87" s="28" t="s">
        <v>78</v>
      </c>
      <c r="C87" s="29">
        <v>14.901585023425643</v>
      </c>
      <c r="D87" s="29">
        <v>19.29032317254341</v>
      </c>
      <c r="E87" s="29">
        <v>30.919335150904974</v>
      </c>
      <c r="F87" s="29">
        <v>38.6401519284599</v>
      </c>
      <c r="G87" s="29">
        <v>52.430265018212744</v>
      </c>
      <c r="H87" s="29">
        <v>58.524872931085994</v>
      </c>
      <c r="I87" s="29">
        <v>58.369353247431242</v>
      </c>
      <c r="J87" s="29">
        <v>33.863206202984919</v>
      </c>
      <c r="K87" s="29">
        <v>51.615759974937383</v>
      </c>
      <c r="L87" s="30">
        <v>42.860246950215618</v>
      </c>
      <c r="N87" s="18"/>
      <c r="O87" s="27">
        <v>83</v>
      </c>
      <c r="P87" s="28" t="s">
        <v>78</v>
      </c>
      <c r="Q87" s="32">
        <f t="shared" si="7"/>
        <v>51.615759974937383</v>
      </c>
      <c r="R87" s="32">
        <f t="shared" si="8"/>
        <v>51.616589974937384</v>
      </c>
      <c r="S87" s="33">
        <f t="shared" si="9"/>
        <v>1</v>
      </c>
      <c r="T87" s="34" t="str">
        <f t="shared" si="10"/>
        <v>Body building</v>
      </c>
      <c r="U87" s="34">
        <f t="shared" si="11"/>
        <v>1.891667890726054E-2</v>
      </c>
      <c r="V87" s="34"/>
      <c r="W87" s="34"/>
    </row>
    <row r="88" spans="1:23" x14ac:dyDescent="0.35">
      <c r="A88" s="27">
        <v>84</v>
      </c>
      <c r="B88" s="28" t="s">
        <v>79</v>
      </c>
      <c r="C88" s="29">
        <v>0.30983746517408534</v>
      </c>
      <c r="D88" s="29">
        <v>0.28078778673359933</v>
      </c>
      <c r="E88" s="29">
        <v>0.16120454613828153</v>
      </c>
      <c r="F88" s="29">
        <v>0.15819710449433666</v>
      </c>
      <c r="G88" s="29">
        <v>9.8156016826752901E-2</v>
      </c>
      <c r="H88" s="29">
        <v>7.8495127829577141E-2</v>
      </c>
      <c r="I88" s="29">
        <v>0</v>
      </c>
      <c r="J88" s="29">
        <v>0.14052846880047135</v>
      </c>
      <c r="K88" s="29">
        <v>0.11329373024692017</v>
      </c>
      <c r="L88" s="30">
        <v>0.12672583197119391</v>
      </c>
      <c r="N88" s="18"/>
      <c r="O88" s="27">
        <v>84</v>
      </c>
      <c r="P88" s="28" t="s">
        <v>79</v>
      </c>
      <c r="Q88" s="32">
        <f t="shared" si="7"/>
        <v>0.11329373024692017</v>
      </c>
      <c r="R88" s="32">
        <f t="shared" si="8"/>
        <v>0.11413373024692017</v>
      </c>
      <c r="S88" s="33">
        <f t="shared" si="9"/>
        <v>67</v>
      </c>
      <c r="T88" s="34" t="str">
        <f t="shared" si="10"/>
        <v>Paintball</v>
      </c>
      <c r="U88" s="34">
        <f t="shared" si="11"/>
        <v>1.7480214105376451E-2</v>
      </c>
      <c r="V88" s="34"/>
      <c r="W88" s="34"/>
    </row>
    <row r="89" spans="1:23" x14ac:dyDescent="0.35">
      <c r="A89" s="27">
        <v>85</v>
      </c>
      <c r="B89" s="28" t="s">
        <v>80</v>
      </c>
      <c r="C89" s="29">
        <v>0.17484298562468537</v>
      </c>
      <c r="D89" s="29">
        <v>0.95159053555356254</v>
      </c>
      <c r="E89" s="29">
        <v>0.62971484214095996</v>
      </c>
      <c r="F89" s="29">
        <v>0.43188558100852825</v>
      </c>
      <c r="G89" s="29">
        <v>1.0734983739241732</v>
      </c>
      <c r="H89" s="29">
        <v>0.30681064451923862</v>
      </c>
      <c r="I89" s="29">
        <v>0.14811384018277948</v>
      </c>
      <c r="J89" s="29">
        <v>0.800463737723347</v>
      </c>
      <c r="K89" s="29">
        <v>0.27863821211418338</v>
      </c>
      <c r="L89" s="30">
        <v>0.53600119463456997</v>
      </c>
      <c r="N89" s="18"/>
      <c r="O89" s="27">
        <v>85</v>
      </c>
      <c r="P89" s="28" t="s">
        <v>80</v>
      </c>
      <c r="Q89" s="32">
        <f t="shared" si="7"/>
        <v>0.27863821211418338</v>
      </c>
      <c r="R89" s="32">
        <f t="shared" si="8"/>
        <v>0.2794882121141834</v>
      </c>
      <c r="S89" s="33">
        <f t="shared" si="9"/>
        <v>48</v>
      </c>
      <c r="T89" s="34" t="str">
        <f t="shared" si="10"/>
        <v>Shooting sports</v>
      </c>
      <c r="U89" s="34">
        <f t="shared" si="11"/>
        <v>1.1174024667637094E-2</v>
      </c>
      <c r="V89" s="34"/>
      <c r="W89" s="34"/>
    </row>
    <row r="90" spans="1:23" x14ac:dyDescent="0.35">
      <c r="A90" s="27">
        <v>86</v>
      </c>
      <c r="B90" s="28" t="s">
        <v>81</v>
      </c>
      <c r="C90" s="29">
        <v>2.5493230162524672</v>
      </c>
      <c r="D90" s="29">
        <v>3.7132601950770852</v>
      </c>
      <c r="E90" s="29">
        <v>3.6857198384721888</v>
      </c>
      <c r="F90" s="29">
        <v>3.0692013372225988</v>
      </c>
      <c r="G90" s="29">
        <v>1.4542243214353001</v>
      </c>
      <c r="H90" s="29">
        <v>1.2960459244383762</v>
      </c>
      <c r="I90" s="29">
        <v>0.62416867428197009</v>
      </c>
      <c r="J90" s="29">
        <v>3.0893384503443979</v>
      </c>
      <c r="K90" s="29">
        <v>1.4243531286348059</v>
      </c>
      <c r="L90" s="30">
        <v>2.245519528549071</v>
      </c>
      <c r="N90" s="18"/>
      <c r="O90" s="27">
        <v>86</v>
      </c>
      <c r="P90" s="28" t="s">
        <v>81</v>
      </c>
      <c r="Q90" s="32">
        <f t="shared" si="7"/>
        <v>1.4243531286348059</v>
      </c>
      <c r="R90" s="32">
        <f t="shared" si="8"/>
        <v>1.425213128634806</v>
      </c>
      <c r="S90" s="33">
        <f t="shared" si="9"/>
        <v>23</v>
      </c>
      <c r="T90" s="34" t="str">
        <f t="shared" si="10"/>
        <v>Wrestling</v>
      </c>
      <c r="U90" s="34">
        <f t="shared" si="11"/>
        <v>0</v>
      </c>
      <c r="V90" s="34"/>
      <c r="W90" s="34"/>
    </row>
    <row r="91" spans="1:23" x14ac:dyDescent="0.35">
      <c r="A91" s="27">
        <v>87</v>
      </c>
      <c r="B91" s="28" t="s">
        <v>82</v>
      </c>
      <c r="C91" s="29">
        <v>0</v>
      </c>
      <c r="D91" s="29">
        <v>0</v>
      </c>
      <c r="E91" s="29">
        <v>3.6075939576813897E-2</v>
      </c>
      <c r="F91" s="29">
        <v>0.12862679357583129</v>
      </c>
      <c r="G91" s="29">
        <v>4.9277408042681742E-2</v>
      </c>
      <c r="H91" s="29">
        <v>0.16494707950190185</v>
      </c>
      <c r="I91" s="29">
        <v>0.13851100573646649</v>
      </c>
      <c r="J91" s="29">
        <v>0.17574628825814756</v>
      </c>
      <c r="K91" s="29">
        <v>0</v>
      </c>
      <c r="L91" s="30">
        <v>8.667760907288613E-2</v>
      </c>
      <c r="N91" s="18"/>
      <c r="O91" s="27">
        <v>87</v>
      </c>
      <c r="P91" s="28" t="s">
        <v>82</v>
      </c>
      <c r="Q91" s="32">
        <f t="shared" si="7"/>
        <v>0</v>
      </c>
      <c r="R91" s="32">
        <f t="shared" si="8"/>
        <v>8.7000000000000011E-4</v>
      </c>
      <c r="S91" s="33">
        <f t="shared" si="9"/>
        <v>87</v>
      </c>
      <c r="T91" s="34" t="str">
        <f t="shared" si="10"/>
        <v>Wood chopping</v>
      </c>
      <c r="U91" s="34">
        <f t="shared" si="11"/>
        <v>0</v>
      </c>
      <c r="V91" s="34"/>
      <c r="W91" s="34"/>
    </row>
    <row r="92" spans="1:23" x14ac:dyDescent="0.35">
      <c r="A92" s="27">
        <v>88</v>
      </c>
      <c r="B92" s="28" t="s">
        <v>83</v>
      </c>
      <c r="C92" s="29">
        <v>0.3088857930825053</v>
      </c>
      <c r="D92" s="29">
        <v>0.12724563921141538</v>
      </c>
      <c r="E92" s="29">
        <v>6.8945557493515469E-2</v>
      </c>
      <c r="F92" s="29">
        <v>6.4137775378163023E-2</v>
      </c>
      <c r="G92" s="29">
        <v>0</v>
      </c>
      <c r="H92" s="29">
        <v>0</v>
      </c>
      <c r="I92" s="29">
        <v>0</v>
      </c>
      <c r="J92" s="29">
        <v>0.10390225722268424</v>
      </c>
      <c r="K92" s="29">
        <v>0</v>
      </c>
      <c r="L92" s="30">
        <v>5.1244321132459345E-2</v>
      </c>
      <c r="N92" s="18"/>
      <c r="O92" s="27">
        <v>88</v>
      </c>
      <c r="P92" s="28" t="s">
        <v>83</v>
      </c>
      <c r="Q92" s="32">
        <f t="shared" si="7"/>
        <v>0</v>
      </c>
      <c r="R92" s="32">
        <f t="shared" si="8"/>
        <v>8.8000000000000003E-4</v>
      </c>
      <c r="S92" s="33">
        <f t="shared" si="9"/>
        <v>86</v>
      </c>
      <c r="T92" s="34" t="str">
        <f t="shared" si="10"/>
        <v>Judo</v>
      </c>
      <c r="U92" s="34">
        <f t="shared" si="11"/>
        <v>0</v>
      </c>
      <c r="V92" s="34"/>
      <c r="W92" s="34"/>
    </row>
    <row r="93" spans="1:23" x14ac:dyDescent="0.35">
      <c r="A93" s="27">
        <v>89</v>
      </c>
      <c r="B93" s="28" t="s">
        <v>84</v>
      </c>
      <c r="C93" s="29">
        <v>0</v>
      </c>
      <c r="D93" s="29">
        <v>2.841735579288867</v>
      </c>
      <c r="E93" s="29">
        <v>8.3402828921407774</v>
      </c>
      <c r="F93" s="29">
        <v>8.6379545484169515</v>
      </c>
      <c r="G93" s="29">
        <v>8.8326186305475769</v>
      </c>
      <c r="H93" s="29">
        <v>8.505448515147668</v>
      </c>
      <c r="I93" s="29">
        <v>3.5193431044810932</v>
      </c>
      <c r="J93" s="29">
        <v>2.0343679551216511</v>
      </c>
      <c r="K93" s="29">
        <v>10.895540991113711</v>
      </c>
      <c r="L93" s="30">
        <v>6.5252336580067141</v>
      </c>
      <c r="N93" s="18"/>
      <c r="O93" s="27">
        <v>89</v>
      </c>
      <c r="P93" s="28" t="s">
        <v>84</v>
      </c>
      <c r="Q93" s="32">
        <f t="shared" si="7"/>
        <v>10.895540991113711</v>
      </c>
      <c r="R93" s="32">
        <f t="shared" si="8"/>
        <v>10.896430991113711</v>
      </c>
      <c r="S93" s="33">
        <f t="shared" si="9"/>
        <v>6</v>
      </c>
      <c r="T93" s="34" t="str">
        <f t="shared" si="10"/>
        <v>Gridiron</v>
      </c>
      <c r="U93" s="34">
        <f t="shared" si="11"/>
        <v>0</v>
      </c>
      <c r="V93" s="34"/>
      <c r="W93" s="34"/>
    </row>
    <row r="94" spans="1:23" x14ac:dyDescent="0.35">
      <c r="B94" s="39"/>
      <c r="C94" s="40"/>
      <c r="D94" s="40"/>
      <c r="E94" s="40"/>
      <c r="F94" s="40"/>
      <c r="G94" s="40"/>
      <c r="H94" s="40"/>
      <c r="I94" s="40"/>
      <c r="J94" s="40"/>
      <c r="K94" s="40"/>
      <c r="L94" s="41"/>
      <c r="N94" s="18"/>
      <c r="O94" s="18"/>
      <c r="P94" s="18"/>
    </row>
    <row r="95" spans="1:23" x14ac:dyDescent="0.35"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41"/>
      <c r="N95" s="18"/>
      <c r="O95" s="18"/>
      <c r="P95" s="18"/>
    </row>
    <row r="96" spans="1:23" x14ac:dyDescent="0.35">
      <c r="B96" s="39"/>
      <c r="C96" s="40"/>
      <c r="D96" s="40"/>
      <c r="E96" s="40"/>
      <c r="F96" s="40"/>
      <c r="G96" s="40"/>
      <c r="H96" s="40"/>
      <c r="I96" s="40"/>
      <c r="J96" s="40"/>
      <c r="K96" s="40"/>
      <c r="L96" s="41"/>
      <c r="N96" s="18"/>
      <c r="O96" s="18"/>
      <c r="P96" s="18"/>
    </row>
    <row r="97" spans="2:16" x14ac:dyDescent="0.35"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41"/>
      <c r="N97" s="18"/>
      <c r="O97" s="18"/>
      <c r="P97" s="18"/>
    </row>
    <row r="98" spans="2:16" x14ac:dyDescent="0.35">
      <c r="B98" s="39"/>
      <c r="C98" s="40"/>
      <c r="D98" s="40"/>
      <c r="E98" s="40"/>
      <c r="F98" s="40"/>
      <c r="G98" s="40"/>
      <c r="H98" s="40"/>
      <c r="I98" s="40"/>
      <c r="J98" s="40"/>
      <c r="K98" s="40"/>
      <c r="L98" s="41"/>
      <c r="N98" s="18"/>
      <c r="O98" s="18"/>
      <c r="P98" s="18"/>
    </row>
    <row r="99" spans="2:16" x14ac:dyDescent="0.35">
      <c r="B99" s="39"/>
      <c r="C99" s="40"/>
      <c r="D99" s="40"/>
      <c r="E99" s="40"/>
      <c r="F99" s="40"/>
      <c r="G99" s="40"/>
      <c r="H99" s="40"/>
      <c r="I99" s="40"/>
      <c r="J99" s="40"/>
      <c r="K99" s="40"/>
      <c r="L99" s="41"/>
      <c r="N99" s="18"/>
      <c r="O99" s="18"/>
      <c r="P99" s="18"/>
    </row>
    <row r="100" spans="2:16" x14ac:dyDescent="0.35">
      <c r="B100" s="39"/>
      <c r="C100" s="40"/>
      <c r="D100" s="40"/>
      <c r="E100" s="40"/>
      <c r="F100" s="40"/>
      <c r="G100" s="40"/>
      <c r="H100" s="40"/>
      <c r="I100" s="40"/>
      <c r="J100" s="40"/>
      <c r="K100" s="40"/>
      <c r="L100" s="41"/>
      <c r="N100" s="18"/>
      <c r="O100" s="18"/>
      <c r="P100" s="18"/>
    </row>
    <row r="101" spans="2:16" x14ac:dyDescent="0.35">
      <c r="B101" s="39"/>
      <c r="C101" s="40"/>
      <c r="D101" s="40"/>
      <c r="E101" s="40"/>
      <c r="F101" s="40"/>
      <c r="G101" s="40"/>
      <c r="H101" s="40"/>
      <c r="I101" s="40"/>
      <c r="J101" s="40"/>
      <c r="K101" s="40"/>
      <c r="L101" s="41"/>
      <c r="N101" s="18"/>
      <c r="O101" s="18"/>
      <c r="P101" s="18"/>
    </row>
    <row r="102" spans="2:16" x14ac:dyDescent="0.35">
      <c r="B102" s="39"/>
      <c r="C102" s="40"/>
      <c r="D102" s="40"/>
      <c r="E102" s="40"/>
      <c r="F102" s="40"/>
      <c r="G102" s="40"/>
      <c r="H102" s="40"/>
      <c r="I102" s="40"/>
      <c r="J102" s="40"/>
      <c r="K102" s="40"/>
      <c r="L102" s="41"/>
      <c r="N102" s="18"/>
      <c r="O102" s="18"/>
      <c r="P102" s="18"/>
    </row>
    <row r="103" spans="2:16" x14ac:dyDescent="0.35">
      <c r="B103" s="39"/>
      <c r="C103" s="40"/>
      <c r="D103" s="40"/>
      <c r="E103" s="40"/>
      <c r="F103" s="40"/>
      <c r="G103" s="40"/>
      <c r="H103" s="40"/>
      <c r="I103" s="40"/>
      <c r="J103" s="40"/>
      <c r="K103" s="40"/>
      <c r="L103" s="41"/>
      <c r="N103" s="18"/>
      <c r="O103" s="18"/>
      <c r="P103" s="18"/>
    </row>
    <row r="104" spans="2:16" x14ac:dyDescent="0.35"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41"/>
      <c r="N104" s="18"/>
      <c r="O104" s="18"/>
      <c r="P104" s="18"/>
    </row>
    <row r="105" spans="2:16" x14ac:dyDescent="0.35">
      <c r="B105" s="39"/>
      <c r="C105" s="40"/>
      <c r="D105" s="40"/>
      <c r="E105" s="40"/>
      <c r="F105" s="40"/>
      <c r="G105" s="40"/>
      <c r="H105" s="40"/>
      <c r="I105" s="40"/>
      <c r="J105" s="40"/>
      <c r="K105" s="40"/>
      <c r="L105" s="41"/>
      <c r="N105" s="18"/>
      <c r="O105" s="18"/>
      <c r="P105" s="18"/>
    </row>
    <row r="106" spans="2:16" x14ac:dyDescent="0.35">
      <c r="B106" s="39"/>
      <c r="C106" s="40"/>
      <c r="D106" s="40"/>
      <c r="E106" s="40"/>
      <c r="F106" s="40"/>
      <c r="G106" s="40"/>
      <c r="H106" s="40"/>
      <c r="I106" s="40"/>
      <c r="J106" s="40"/>
      <c r="K106" s="40"/>
      <c r="L106" s="41"/>
      <c r="N106" s="18"/>
      <c r="O106" s="18"/>
      <c r="P106" s="18"/>
    </row>
    <row r="107" spans="2:16" x14ac:dyDescent="0.35">
      <c r="B107" s="39"/>
      <c r="C107" s="40"/>
      <c r="D107" s="40"/>
      <c r="E107" s="40"/>
      <c r="F107" s="40"/>
      <c r="G107" s="40"/>
      <c r="H107" s="40"/>
      <c r="I107" s="40"/>
      <c r="J107" s="40"/>
      <c r="K107" s="40"/>
      <c r="L107" s="41"/>
      <c r="N107" s="18"/>
      <c r="O107" s="18"/>
      <c r="P107" s="18"/>
    </row>
    <row r="108" spans="2:16" x14ac:dyDescent="0.35"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41"/>
      <c r="N108" s="18"/>
      <c r="O108" s="18"/>
      <c r="P108" s="18"/>
    </row>
    <row r="109" spans="2:16" x14ac:dyDescent="0.35">
      <c r="B109" s="39"/>
      <c r="C109" s="40"/>
      <c r="D109" s="40"/>
      <c r="E109" s="40"/>
      <c r="F109" s="40"/>
      <c r="G109" s="40"/>
      <c r="H109" s="40"/>
      <c r="I109" s="40"/>
      <c r="J109" s="40"/>
      <c r="K109" s="40"/>
      <c r="L109" s="41"/>
      <c r="N109" s="18"/>
      <c r="O109" s="18"/>
      <c r="P109" s="18"/>
    </row>
    <row r="110" spans="2:16" x14ac:dyDescent="0.35">
      <c r="B110" s="39"/>
      <c r="C110" s="40"/>
      <c r="D110" s="40"/>
      <c r="E110" s="40"/>
      <c r="F110" s="40"/>
      <c r="G110" s="40"/>
      <c r="H110" s="40"/>
      <c r="I110" s="40"/>
      <c r="J110" s="40"/>
      <c r="K110" s="40"/>
      <c r="L110" s="41"/>
      <c r="N110" s="18"/>
      <c r="O110" s="18"/>
      <c r="P110" s="18"/>
    </row>
    <row r="111" spans="2:16" x14ac:dyDescent="0.35"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1"/>
      <c r="N111" s="18"/>
      <c r="O111" s="18"/>
      <c r="P111" s="18"/>
    </row>
    <row r="112" spans="2:16" x14ac:dyDescent="0.35">
      <c r="B112" s="39"/>
      <c r="C112" s="40"/>
      <c r="D112" s="40"/>
      <c r="E112" s="40"/>
      <c r="F112" s="40"/>
      <c r="G112" s="40"/>
      <c r="H112" s="40"/>
      <c r="I112" s="40"/>
      <c r="J112" s="40"/>
      <c r="K112" s="40"/>
      <c r="L112" s="41"/>
      <c r="N112" s="18"/>
      <c r="O112" s="18"/>
      <c r="P112" s="18"/>
    </row>
    <row r="113" spans="2:16" x14ac:dyDescent="0.35">
      <c r="B113" s="39"/>
      <c r="C113" s="40"/>
      <c r="D113" s="40"/>
      <c r="E113" s="40"/>
      <c r="F113" s="40"/>
      <c r="G113" s="40"/>
      <c r="H113" s="40"/>
      <c r="I113" s="40"/>
      <c r="J113" s="40"/>
      <c r="K113" s="40"/>
      <c r="L113" s="41"/>
      <c r="N113" s="18"/>
      <c r="O113" s="18"/>
      <c r="P113" s="18"/>
    </row>
    <row r="114" spans="2:16" x14ac:dyDescent="0.35">
      <c r="B114" s="39"/>
      <c r="C114" s="40"/>
      <c r="D114" s="40"/>
      <c r="E114" s="40"/>
      <c r="F114" s="40"/>
      <c r="G114" s="40"/>
      <c r="H114" s="40"/>
      <c r="I114" s="40"/>
      <c r="J114" s="40"/>
      <c r="K114" s="40"/>
      <c r="L114" s="41"/>
      <c r="N114" s="18"/>
      <c r="O114" s="18"/>
      <c r="P114" s="18"/>
    </row>
    <row r="115" spans="2:16" x14ac:dyDescent="0.35"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41"/>
      <c r="N115" s="18"/>
      <c r="O115" s="18"/>
      <c r="P115" s="18"/>
    </row>
    <row r="116" spans="2:16" x14ac:dyDescent="0.35">
      <c r="B116" s="39"/>
      <c r="C116" s="40"/>
      <c r="D116" s="40"/>
      <c r="E116" s="40"/>
      <c r="F116" s="40"/>
      <c r="G116" s="40"/>
      <c r="H116" s="40"/>
      <c r="I116" s="40"/>
      <c r="J116" s="40"/>
      <c r="K116" s="40"/>
      <c r="L116" s="41"/>
      <c r="N116" s="18"/>
      <c r="O116" s="18"/>
      <c r="P116" s="18"/>
    </row>
    <row r="117" spans="2:16" x14ac:dyDescent="0.35"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41"/>
      <c r="N117" s="18"/>
      <c r="O117" s="18"/>
      <c r="P117" s="18"/>
    </row>
    <row r="118" spans="2:16" x14ac:dyDescent="0.35"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41"/>
      <c r="N118" s="18"/>
      <c r="O118" s="18"/>
      <c r="P118" s="18"/>
    </row>
    <row r="119" spans="2:16" x14ac:dyDescent="0.35">
      <c r="B119" s="39"/>
      <c r="C119" s="40"/>
      <c r="D119" s="40"/>
      <c r="E119" s="40"/>
      <c r="F119" s="40"/>
      <c r="G119" s="40"/>
      <c r="H119" s="40"/>
      <c r="I119" s="40"/>
      <c r="J119" s="40"/>
      <c r="K119" s="40"/>
      <c r="L119" s="41"/>
      <c r="N119" s="18"/>
      <c r="O119" s="18"/>
      <c r="P119" s="18"/>
    </row>
    <row r="120" spans="2:16" x14ac:dyDescent="0.35"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41"/>
      <c r="N120" s="18"/>
      <c r="O120" s="18"/>
      <c r="P120" s="18"/>
    </row>
    <row r="121" spans="2:16" x14ac:dyDescent="0.35"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41"/>
      <c r="N121" s="18"/>
      <c r="O121" s="18"/>
      <c r="P121" s="18"/>
    </row>
    <row r="122" spans="2:16" x14ac:dyDescent="0.35"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41"/>
      <c r="N122" s="18"/>
      <c r="O122" s="18"/>
      <c r="P122" s="18"/>
    </row>
    <row r="123" spans="2:16" x14ac:dyDescent="0.35"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41"/>
      <c r="N123" s="18"/>
      <c r="O123" s="18"/>
      <c r="P123" s="18"/>
    </row>
    <row r="124" spans="2:16" x14ac:dyDescent="0.35"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41"/>
      <c r="N124" s="18"/>
      <c r="O124" s="18"/>
      <c r="P124" s="18"/>
    </row>
    <row r="125" spans="2:16" x14ac:dyDescent="0.35">
      <c r="B125" s="39"/>
      <c r="C125" s="40"/>
      <c r="D125" s="40"/>
      <c r="E125" s="40"/>
      <c r="F125" s="40"/>
      <c r="G125" s="40"/>
      <c r="H125" s="40"/>
      <c r="I125" s="40"/>
      <c r="J125" s="40"/>
      <c r="K125" s="40"/>
      <c r="L125" s="41"/>
      <c r="N125" s="18"/>
      <c r="O125" s="18"/>
      <c r="P125" s="18"/>
    </row>
    <row r="126" spans="2:16" x14ac:dyDescent="0.35"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41"/>
      <c r="N126" s="18"/>
      <c r="O126" s="18"/>
      <c r="P126" s="18"/>
    </row>
    <row r="127" spans="2:16" x14ac:dyDescent="0.35">
      <c r="B127" s="39"/>
      <c r="C127" s="40"/>
      <c r="D127" s="40"/>
      <c r="E127" s="40"/>
      <c r="F127" s="40"/>
      <c r="G127" s="40"/>
      <c r="H127" s="40"/>
      <c r="I127" s="40"/>
      <c r="J127" s="40"/>
      <c r="K127" s="40"/>
      <c r="L127" s="41"/>
      <c r="N127" s="18"/>
      <c r="O127" s="18"/>
      <c r="P127" s="18"/>
    </row>
    <row r="128" spans="2:16" x14ac:dyDescent="0.35">
      <c r="B128" s="39"/>
      <c r="C128" s="40"/>
      <c r="D128" s="40"/>
      <c r="E128" s="40"/>
      <c r="F128" s="40"/>
      <c r="G128" s="40"/>
      <c r="H128" s="40"/>
      <c r="I128" s="40"/>
      <c r="J128" s="40"/>
      <c r="K128" s="40"/>
      <c r="L128" s="41"/>
      <c r="N128" s="18"/>
      <c r="O128" s="18"/>
      <c r="P128" s="18"/>
    </row>
    <row r="129" spans="2:16" x14ac:dyDescent="0.35">
      <c r="B129" s="39"/>
      <c r="C129" s="40"/>
      <c r="D129" s="40"/>
      <c r="E129" s="40"/>
      <c r="F129" s="40"/>
      <c r="G129" s="40"/>
      <c r="H129" s="40"/>
      <c r="I129" s="40"/>
      <c r="J129" s="40"/>
      <c r="K129" s="40"/>
      <c r="L129" s="41"/>
      <c r="N129" s="18"/>
      <c r="O129" s="18"/>
      <c r="P129" s="18"/>
    </row>
    <row r="130" spans="2:16" x14ac:dyDescent="0.35">
      <c r="B130" s="39"/>
      <c r="C130" s="40"/>
      <c r="D130" s="40"/>
      <c r="E130" s="40"/>
      <c r="F130" s="40"/>
      <c r="G130" s="40"/>
      <c r="H130" s="40"/>
      <c r="I130" s="40"/>
      <c r="J130" s="40"/>
      <c r="K130" s="40"/>
      <c r="L130" s="41"/>
      <c r="N130" s="18"/>
      <c r="O130" s="18"/>
      <c r="P130" s="18"/>
    </row>
    <row r="131" spans="2:16" x14ac:dyDescent="0.35">
      <c r="B131" s="39"/>
      <c r="C131" s="40"/>
      <c r="D131" s="40"/>
      <c r="E131" s="40"/>
      <c r="F131" s="40"/>
      <c r="G131" s="40"/>
      <c r="H131" s="40"/>
      <c r="I131" s="40"/>
      <c r="J131" s="40"/>
      <c r="K131" s="40"/>
      <c r="L131" s="41"/>
      <c r="N131" s="18"/>
      <c r="O131" s="18"/>
      <c r="P131" s="18"/>
    </row>
    <row r="132" spans="2:16" x14ac:dyDescent="0.35">
      <c r="B132" s="39"/>
      <c r="C132" s="40"/>
      <c r="D132" s="40"/>
      <c r="E132" s="40"/>
      <c r="F132" s="40"/>
      <c r="G132" s="40"/>
      <c r="H132" s="40"/>
      <c r="I132" s="40"/>
      <c r="J132" s="40"/>
      <c r="K132" s="40"/>
      <c r="L132" s="41"/>
      <c r="N132" s="18"/>
      <c r="O132" s="18"/>
      <c r="P132" s="18"/>
    </row>
    <row r="133" spans="2:16" x14ac:dyDescent="0.35">
      <c r="B133" s="39"/>
      <c r="C133" s="40"/>
      <c r="D133" s="40"/>
      <c r="E133" s="40"/>
      <c r="F133" s="40"/>
      <c r="G133" s="40"/>
      <c r="H133" s="40"/>
      <c r="I133" s="40"/>
      <c r="J133" s="40"/>
      <c r="K133" s="40"/>
      <c r="L133" s="41"/>
      <c r="N133" s="18"/>
      <c r="O133" s="18"/>
      <c r="P133" s="18"/>
    </row>
    <row r="134" spans="2:16" x14ac:dyDescent="0.35">
      <c r="B134" s="39"/>
      <c r="C134" s="40"/>
      <c r="D134" s="40"/>
      <c r="E134" s="40"/>
      <c r="F134" s="40"/>
      <c r="G134" s="40"/>
      <c r="H134" s="40"/>
      <c r="I134" s="40"/>
      <c r="J134" s="40"/>
      <c r="K134" s="40"/>
      <c r="L134" s="41"/>
      <c r="N134" s="18"/>
      <c r="O134" s="18"/>
      <c r="P134" s="18"/>
    </row>
    <row r="135" spans="2:16" x14ac:dyDescent="0.35">
      <c r="B135" s="39"/>
      <c r="C135" s="40"/>
      <c r="D135" s="40"/>
      <c r="E135" s="40"/>
      <c r="F135" s="40"/>
      <c r="G135" s="40"/>
      <c r="H135" s="40"/>
      <c r="I135" s="40"/>
      <c r="J135" s="40"/>
      <c r="K135" s="40"/>
      <c r="L135" s="41"/>
      <c r="N135" s="18"/>
      <c r="O135" s="18"/>
      <c r="P135" s="18"/>
    </row>
    <row r="136" spans="2:16" x14ac:dyDescent="0.35">
      <c r="B136" s="39"/>
      <c r="C136" s="40"/>
      <c r="D136" s="40"/>
      <c r="E136" s="40"/>
      <c r="F136" s="40"/>
      <c r="G136" s="40"/>
      <c r="H136" s="40"/>
      <c r="I136" s="40"/>
      <c r="J136" s="40"/>
      <c r="K136" s="40"/>
      <c r="L136" s="41"/>
      <c r="N136" s="18"/>
      <c r="O136" s="18"/>
      <c r="P136" s="18"/>
    </row>
    <row r="137" spans="2:16" x14ac:dyDescent="0.35">
      <c r="B137" s="39"/>
      <c r="C137" s="40"/>
      <c r="D137" s="40"/>
      <c r="E137" s="40"/>
      <c r="F137" s="40"/>
      <c r="G137" s="40"/>
      <c r="H137" s="40"/>
      <c r="I137" s="40"/>
      <c r="J137" s="40"/>
      <c r="K137" s="40"/>
      <c r="L137" s="41"/>
      <c r="N137" s="18"/>
      <c r="O137" s="18"/>
      <c r="P137" s="18"/>
    </row>
  </sheetData>
  <sheetProtection sheet="1" objects="1" scenarios="1"/>
  <sortState xmlns:xlrd2="http://schemas.microsoft.com/office/spreadsheetml/2017/richdata2" ref="B5:L93">
    <sortCondition ref="B5:B93"/>
  </sortState>
  <mergeCells count="2">
    <mergeCell ref="W5:W21"/>
    <mergeCell ref="M1:AE1"/>
  </mergeCells>
  <pageMargins left="0.39370078740157483" right="0.39370078740157483" top="0.39370078740157483" bottom="0.39370078740157483" header="0" footer="0.31496062992125984"/>
  <pageSetup scale="5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15</xdr:col>
                    <xdr:colOff>1587500</xdr:colOff>
                    <xdr:row>1</xdr:row>
                    <xdr:rowOff>190500</xdr:rowOff>
                  </from>
                  <to>
                    <xdr:col>17</xdr:col>
                    <xdr:colOff>571500</xdr:colOff>
                    <xdr:row>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25</xdr:col>
                    <xdr:colOff>596900</xdr:colOff>
                    <xdr:row>1</xdr:row>
                    <xdr:rowOff>190500</xdr:rowOff>
                  </from>
                  <to>
                    <xdr:col>29</xdr:col>
                    <xdr:colOff>50800</xdr:colOff>
                    <xdr:row>3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7C820-6CB2-43E7-BFCC-0FDAAF477FE6}">
  <sheetPr>
    <tabColor theme="7" tint="0.39997558519241921"/>
    <pageSetUpPr fitToPage="1"/>
  </sheetPr>
  <dimension ref="A1:AF62"/>
  <sheetViews>
    <sheetView showGridLines="0" showRowColHeaders="0" topLeftCell="P1" zoomScale="75" zoomScaleNormal="75" workbookViewId="0">
      <pane xSplit="17" ySplit="1" topLeftCell="AG2" activePane="bottomRight" state="frozen"/>
      <selection activeCell="P1" sqref="P1"/>
      <selection pane="topRight" activeCell="AG1" sqref="AG1"/>
      <selection pane="bottomLeft" activeCell="P2" sqref="P2"/>
      <selection pane="bottomRight" activeCell="AE18" sqref="AE18"/>
    </sheetView>
  </sheetViews>
  <sheetFormatPr defaultRowHeight="14.5" x14ac:dyDescent="0.35"/>
  <cols>
    <col min="2" max="2" width="25.453125" customWidth="1"/>
  </cols>
  <sheetData>
    <row r="1" spans="1:32" ht="27.5" customHeight="1" x14ac:dyDescent="0.5">
      <c r="B1" s="7" t="s">
        <v>107</v>
      </c>
      <c r="P1" s="51" t="s">
        <v>141</v>
      </c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3" spans="1:32" ht="15.5" x14ac:dyDescent="0.35">
      <c r="B3" s="3"/>
      <c r="C3" s="4" t="s">
        <v>100</v>
      </c>
      <c r="D3" s="4" t="s">
        <v>101</v>
      </c>
      <c r="E3" s="4" t="s">
        <v>102</v>
      </c>
      <c r="F3" s="4" t="s">
        <v>106</v>
      </c>
      <c r="G3" s="4" t="s">
        <v>103</v>
      </c>
      <c r="H3" s="4" t="s">
        <v>104</v>
      </c>
      <c r="I3" s="4" t="s">
        <v>105</v>
      </c>
      <c r="Q3" s="7" t="s">
        <v>142</v>
      </c>
    </row>
    <row r="4" spans="1:32" x14ac:dyDescent="0.35">
      <c r="A4" s="3">
        <v>1</v>
      </c>
      <c r="B4" s="5" t="s">
        <v>127</v>
      </c>
      <c r="C4" s="6">
        <v>43.377022472771607</v>
      </c>
      <c r="D4" s="6">
        <v>43.848019232538306</v>
      </c>
      <c r="E4" s="6">
        <v>43.494019373125987</v>
      </c>
      <c r="F4" s="6">
        <v>45.71473586005861</v>
      </c>
      <c r="G4" s="6">
        <v>46.468500302139937</v>
      </c>
      <c r="H4" s="6">
        <v>46.616457442601792</v>
      </c>
      <c r="I4" s="6">
        <v>42.860246950215618</v>
      </c>
    </row>
    <row r="5" spans="1:32" x14ac:dyDescent="0.35">
      <c r="A5" s="3">
        <v>2</v>
      </c>
      <c r="B5" s="5" t="s">
        <v>25</v>
      </c>
      <c r="C5" s="6">
        <v>33.166736899437353</v>
      </c>
      <c r="D5" s="6">
        <v>34.311015131864281</v>
      </c>
      <c r="E5" s="6">
        <v>35.727541142566082</v>
      </c>
      <c r="F5" s="6">
        <v>37.342316954476907</v>
      </c>
      <c r="G5" s="6">
        <v>37.455251497219585</v>
      </c>
      <c r="H5" s="6">
        <v>37.12145064006549</v>
      </c>
      <c r="I5" s="6">
        <v>38.00478673729824</v>
      </c>
      <c r="V5" s="12">
        <v>12</v>
      </c>
    </row>
    <row r="6" spans="1:32" x14ac:dyDescent="0.35">
      <c r="A6" s="3">
        <v>3</v>
      </c>
      <c r="B6" s="5" t="s">
        <v>68</v>
      </c>
      <c r="C6" s="6">
        <v>15.082426438226232</v>
      </c>
      <c r="D6" s="6">
        <v>14.551226896448174</v>
      </c>
      <c r="E6" s="6">
        <v>15.226837410673721</v>
      </c>
      <c r="F6" s="6">
        <v>16.66692748203613</v>
      </c>
      <c r="G6" s="6">
        <v>17.458132381167186</v>
      </c>
      <c r="H6" s="6">
        <v>16.419875351201632</v>
      </c>
      <c r="I6" s="6">
        <v>17.999677195572346</v>
      </c>
    </row>
    <row r="7" spans="1:32" x14ac:dyDescent="0.35">
      <c r="A7" s="3">
        <v>4</v>
      </c>
      <c r="B7" s="5" t="s">
        <v>136</v>
      </c>
      <c r="C7" s="6">
        <v>15.166052353556521</v>
      </c>
      <c r="D7" s="6">
        <v>15.161358735424226</v>
      </c>
      <c r="E7" s="6">
        <v>15.967332725357778</v>
      </c>
      <c r="F7" s="6">
        <v>17.109585578806875</v>
      </c>
      <c r="G7" s="6">
        <v>20.693426737291752</v>
      </c>
      <c r="H7" s="6">
        <v>18.275112386854364</v>
      </c>
      <c r="I7" s="6">
        <v>16.98305326102993</v>
      </c>
      <c r="K7" s="1"/>
      <c r="L7" s="1"/>
      <c r="M7" s="1"/>
      <c r="N7" s="1"/>
      <c r="V7" s="12">
        <v>8</v>
      </c>
    </row>
    <row r="8" spans="1:32" x14ac:dyDescent="0.35">
      <c r="A8" s="3">
        <v>5</v>
      </c>
      <c r="B8" s="5" t="s">
        <v>17</v>
      </c>
      <c r="C8" s="6">
        <v>11.445948509400722</v>
      </c>
      <c r="D8" s="6">
        <v>11.431740433234648</v>
      </c>
      <c r="E8" s="6">
        <v>11.485600106256735</v>
      </c>
      <c r="F8" s="6">
        <v>12.466752558304274</v>
      </c>
      <c r="G8" s="6">
        <v>15.028108912967644</v>
      </c>
      <c r="H8" s="6">
        <v>13.635853084409</v>
      </c>
      <c r="I8" s="6">
        <v>12.818623788576247</v>
      </c>
      <c r="K8" s="1"/>
      <c r="L8" s="1"/>
      <c r="M8" s="1"/>
      <c r="N8" s="1"/>
    </row>
    <row r="9" spans="1:32" ht="15.5" x14ac:dyDescent="0.35">
      <c r="A9" s="3">
        <v>6</v>
      </c>
      <c r="B9" s="5" t="s">
        <v>11</v>
      </c>
      <c r="C9" s="6">
        <v>6.2752798828716454</v>
      </c>
      <c r="D9" s="6">
        <v>5.3145308326225233</v>
      </c>
      <c r="E9" s="6">
        <v>5.6606834372476706</v>
      </c>
      <c r="F9" s="6">
        <v>7.3822635553661557</v>
      </c>
      <c r="G9" s="6">
        <v>9.7939466539893285</v>
      </c>
      <c r="H9" s="6">
        <v>8.8425903346054611</v>
      </c>
      <c r="I9" s="6">
        <v>9.9957915195958957</v>
      </c>
      <c r="K9" s="1"/>
      <c r="L9" s="1"/>
      <c r="M9" s="11" t="str" cm="1">
        <f t="array" ref="M9">INDEX(B4:B18,V5)</f>
        <v>Pilates</v>
      </c>
      <c r="N9" s="11" t="str" cm="1">
        <f t="array" ref="N9">INDEX(B4:B18,V7)</f>
        <v>Virtual based physical activity</v>
      </c>
      <c r="Z9" s="7" t="s">
        <v>122</v>
      </c>
      <c r="AA9" s="3"/>
      <c r="AC9" s="15"/>
    </row>
    <row r="10" spans="1:32" x14ac:dyDescent="0.35">
      <c r="A10" s="3">
        <v>7</v>
      </c>
      <c r="B10" s="5" t="s">
        <v>84</v>
      </c>
      <c r="C10" s="6">
        <v>4.539208359493708</v>
      </c>
      <c r="D10" s="6">
        <v>4.8347518338184523</v>
      </c>
      <c r="E10" s="6">
        <v>5.3391661065556484</v>
      </c>
      <c r="F10" s="6">
        <v>6.4992189602534705</v>
      </c>
      <c r="G10" s="6">
        <v>6.9094724167357331</v>
      </c>
      <c r="H10" s="6">
        <v>6.9600360257303135</v>
      </c>
      <c r="I10" s="6">
        <v>6.5252336580067141</v>
      </c>
      <c r="K10" s="13">
        <v>1</v>
      </c>
      <c r="L10" s="4" t="s">
        <v>100</v>
      </c>
      <c r="M10" s="14">
        <f t="shared" ref="M10:M16" si="0">VLOOKUP($V$5,$A$4:$I$18,2+$K10)</f>
        <v>2.7784953331449964</v>
      </c>
      <c r="N10" s="14">
        <f t="shared" ref="N10:N16" si="1">VLOOKUP($V$7,$A$4:$I$18,2+$K10)</f>
        <v>2.4446983318854667E-2</v>
      </c>
      <c r="Z10" s="9" t="s">
        <v>123</v>
      </c>
      <c r="AA10" s="46"/>
      <c r="AB10" s="46"/>
      <c r="AC10" s="47">
        <v>73</v>
      </c>
    </row>
    <row r="11" spans="1:32" x14ac:dyDescent="0.35">
      <c r="A11" s="3">
        <v>8</v>
      </c>
      <c r="B11" s="5" t="s">
        <v>76</v>
      </c>
      <c r="C11" s="6">
        <v>2.4446983318854667E-2</v>
      </c>
      <c r="D11" s="6">
        <v>3.5178464483680096E-2</v>
      </c>
      <c r="E11" s="6">
        <v>6.287113928805961E-2</v>
      </c>
      <c r="F11" s="6">
        <v>0.13142280986772989</v>
      </c>
      <c r="G11" s="6">
        <v>2.6158033041831223</v>
      </c>
      <c r="H11" s="6">
        <v>4.9524089962115099</v>
      </c>
      <c r="I11" s="6">
        <v>6.2754160948014226</v>
      </c>
      <c r="K11" s="13">
        <v>2</v>
      </c>
      <c r="L11" s="4" t="s">
        <v>101</v>
      </c>
      <c r="M11" s="14">
        <f t="shared" si="0"/>
        <v>3.0677480690154542</v>
      </c>
      <c r="N11" s="14">
        <f t="shared" si="1"/>
        <v>3.5178464483680096E-2</v>
      </c>
      <c r="Z11" s="9" t="s">
        <v>117</v>
      </c>
      <c r="AA11" s="46"/>
      <c r="AB11" s="46"/>
      <c r="AC11" s="47">
        <v>60</v>
      </c>
    </row>
    <row r="12" spans="1:32" x14ac:dyDescent="0.35">
      <c r="A12" s="3">
        <v>9</v>
      </c>
      <c r="B12" s="5" t="s">
        <v>27</v>
      </c>
      <c r="C12" s="6">
        <v>5.6625037278139194</v>
      </c>
      <c r="D12" s="6">
        <v>5.0770979863653558</v>
      </c>
      <c r="E12" s="6">
        <v>5.2580096912466425</v>
      </c>
      <c r="F12" s="6">
        <v>5.2999631083017222</v>
      </c>
      <c r="G12" s="6">
        <v>5.6842917937358548</v>
      </c>
      <c r="H12" s="6">
        <v>5.8390383049478078</v>
      </c>
      <c r="I12" s="6">
        <v>6.235457562933262</v>
      </c>
      <c r="K12" s="13">
        <v>3</v>
      </c>
      <c r="L12" s="4" t="s">
        <v>102</v>
      </c>
      <c r="M12" s="14">
        <f t="shared" si="0"/>
        <v>3.2929351067646633</v>
      </c>
      <c r="N12" s="14">
        <f t="shared" si="1"/>
        <v>6.287113928805961E-2</v>
      </c>
      <c r="O12" s="1"/>
      <c r="P12" s="1"/>
      <c r="Q12" s="1"/>
      <c r="Z12" s="9" t="s">
        <v>120</v>
      </c>
      <c r="AA12" s="46"/>
      <c r="AB12" s="46"/>
      <c r="AC12" s="47">
        <v>34</v>
      </c>
    </row>
    <row r="13" spans="1:32" x14ac:dyDescent="0.35">
      <c r="A13" s="3">
        <v>10</v>
      </c>
      <c r="B13" s="5" t="s">
        <v>28</v>
      </c>
      <c r="C13" s="6">
        <v>5.0250500486769818</v>
      </c>
      <c r="D13" s="6">
        <v>4.6628560780981019</v>
      </c>
      <c r="E13" s="6">
        <v>4.4466979015433026</v>
      </c>
      <c r="F13" s="6">
        <v>4.7721266013538743</v>
      </c>
      <c r="G13" s="6">
        <v>5.6766254286171467</v>
      </c>
      <c r="H13" s="6">
        <v>5.6837856573726357</v>
      </c>
      <c r="I13" s="6">
        <v>5.8347823802253469</v>
      </c>
      <c r="K13" s="13">
        <v>4</v>
      </c>
      <c r="L13" s="4" t="s">
        <v>106</v>
      </c>
      <c r="M13" s="14">
        <f t="shared" si="0"/>
        <v>3.7618954618647602</v>
      </c>
      <c r="N13" s="14">
        <f t="shared" si="1"/>
        <v>0.13142280986772989</v>
      </c>
      <c r="O13" s="1"/>
      <c r="P13" s="1"/>
      <c r="Q13" s="1"/>
      <c r="Z13" s="9" t="s">
        <v>121</v>
      </c>
      <c r="AA13" s="46"/>
      <c r="AB13" s="46"/>
      <c r="AC13" s="47">
        <v>70</v>
      </c>
    </row>
    <row r="14" spans="1:32" x14ac:dyDescent="0.35">
      <c r="A14" s="3">
        <v>11</v>
      </c>
      <c r="B14" s="5" t="s">
        <v>71</v>
      </c>
      <c r="C14" s="6">
        <v>4.6405954204923248</v>
      </c>
      <c r="D14" s="6">
        <v>4.2062817060923932</v>
      </c>
      <c r="E14" s="6">
        <v>4.453030930645868</v>
      </c>
      <c r="F14" s="6">
        <v>4.282593038611064</v>
      </c>
      <c r="G14" s="6">
        <v>5.7890342718935912</v>
      </c>
      <c r="H14" s="6">
        <v>5.6953253053848387</v>
      </c>
      <c r="I14" s="6">
        <v>5.4953552238064844</v>
      </c>
      <c r="K14" s="13">
        <v>5</v>
      </c>
      <c r="L14" s="4" t="s">
        <v>103</v>
      </c>
      <c r="M14" s="14">
        <f t="shared" si="0"/>
        <v>4.2810678912536284</v>
      </c>
      <c r="N14" s="14">
        <f t="shared" si="1"/>
        <v>2.6158033041831223</v>
      </c>
      <c r="O14" s="1"/>
      <c r="P14" s="1"/>
      <c r="Q14" s="1"/>
    </row>
    <row r="15" spans="1:32" x14ac:dyDescent="0.35">
      <c r="A15" s="3">
        <v>12</v>
      </c>
      <c r="B15" s="5" t="s">
        <v>52</v>
      </c>
      <c r="C15" s="6">
        <v>2.7784953331449964</v>
      </c>
      <c r="D15" s="6">
        <v>3.0677480690154542</v>
      </c>
      <c r="E15" s="6">
        <v>3.2929351067646633</v>
      </c>
      <c r="F15" s="6">
        <v>3.7618954618647602</v>
      </c>
      <c r="G15" s="6">
        <v>4.2810678912536284</v>
      </c>
      <c r="H15" s="6">
        <v>4.8007954744437047</v>
      </c>
      <c r="I15" s="6">
        <v>5.4065862018585396</v>
      </c>
      <c r="K15" s="13">
        <v>6</v>
      </c>
      <c r="L15" s="4" t="s">
        <v>104</v>
      </c>
      <c r="M15" s="14">
        <f t="shared" si="0"/>
        <v>4.8007954744437047</v>
      </c>
      <c r="N15" s="14">
        <f t="shared" si="1"/>
        <v>4.9524089962115099</v>
      </c>
      <c r="O15" s="1"/>
      <c r="P15" s="1"/>
      <c r="Q15" s="1"/>
    </row>
    <row r="16" spans="1:32" x14ac:dyDescent="0.35">
      <c r="A16" s="3">
        <v>13</v>
      </c>
      <c r="B16" s="5" t="s">
        <v>5</v>
      </c>
      <c r="C16" s="6">
        <v>3.6302344037728482</v>
      </c>
      <c r="D16" s="6">
        <v>3.3843714363510005</v>
      </c>
      <c r="E16" s="6">
        <v>3.6551553162290316</v>
      </c>
      <c r="F16" s="6">
        <v>3.9812702284915487</v>
      </c>
      <c r="G16" s="6">
        <v>4.6653721334038458</v>
      </c>
      <c r="H16" s="6">
        <v>4.6158696304011952</v>
      </c>
      <c r="I16" s="6">
        <v>5.0658750103075771</v>
      </c>
      <c r="K16" s="13">
        <v>7</v>
      </c>
      <c r="L16" s="4" t="s">
        <v>105</v>
      </c>
      <c r="M16" s="14">
        <f t="shared" si="0"/>
        <v>5.4065862018585396</v>
      </c>
      <c r="N16" s="14">
        <f t="shared" si="1"/>
        <v>6.2754160948014226</v>
      </c>
      <c r="O16" s="1"/>
      <c r="P16" s="1"/>
      <c r="Q16" s="1"/>
    </row>
    <row r="17" spans="1:26" x14ac:dyDescent="0.35">
      <c r="A17" s="3">
        <v>14</v>
      </c>
      <c r="B17" s="5" t="s">
        <v>67</v>
      </c>
      <c r="C17" s="6">
        <v>2.5372502665236225</v>
      </c>
      <c r="D17" s="6">
        <v>2.4079313519908068</v>
      </c>
      <c r="E17" s="6">
        <v>2.3004454728607056</v>
      </c>
      <c r="F17" s="6">
        <v>2.6898610524252118</v>
      </c>
      <c r="G17" s="6">
        <v>3.1808001389947207</v>
      </c>
      <c r="H17" s="6">
        <v>3.2500949803176007</v>
      </c>
      <c r="I17" s="6">
        <v>3.3793180006895249</v>
      </c>
      <c r="K17" s="1"/>
      <c r="L17" s="1"/>
      <c r="M17" s="1"/>
      <c r="N17" s="1"/>
      <c r="O17" s="1"/>
      <c r="P17" s="1"/>
      <c r="Q17" s="1"/>
    </row>
    <row r="18" spans="1:26" x14ac:dyDescent="0.35">
      <c r="A18" s="3">
        <v>15</v>
      </c>
      <c r="B18" s="5" t="s">
        <v>48</v>
      </c>
      <c r="C18" s="6">
        <v>3.1185253105151567</v>
      </c>
      <c r="D18" s="6">
        <v>2.6841773964514934</v>
      </c>
      <c r="E18" s="6">
        <v>2.9844767047616982</v>
      </c>
      <c r="F18" s="6">
        <v>2.9829475448689293</v>
      </c>
      <c r="G18" s="6">
        <v>2.8022257774696961</v>
      </c>
      <c r="H18" s="6">
        <v>3.0569422893277602</v>
      </c>
      <c r="I18" s="6">
        <v>3.206737250986806</v>
      </c>
      <c r="K18" s="1"/>
      <c r="L18" s="1"/>
      <c r="M18" s="1"/>
      <c r="N18" s="1"/>
      <c r="O18" s="1"/>
      <c r="P18" s="1"/>
      <c r="Q18" s="1"/>
    </row>
    <row r="22" spans="1:26" ht="15.5" x14ac:dyDescent="0.35">
      <c r="B22" s="7" t="s">
        <v>109</v>
      </c>
      <c r="C22" s="3"/>
    </row>
    <row r="23" spans="1:26" x14ac:dyDescent="0.35">
      <c r="B23" s="8" t="s">
        <v>110</v>
      </c>
      <c r="C23" s="9">
        <v>82.2</v>
      </c>
    </row>
    <row r="24" spans="1:26" x14ac:dyDescent="0.35">
      <c r="B24" s="9" t="s">
        <v>111</v>
      </c>
      <c r="C24" s="9">
        <v>75.3</v>
      </c>
    </row>
    <row r="25" spans="1:26" x14ac:dyDescent="0.35">
      <c r="B25" s="9" t="s">
        <v>113</v>
      </c>
      <c r="C25" s="9">
        <v>66</v>
      </c>
    </row>
    <row r="26" spans="1:26" x14ac:dyDescent="0.35">
      <c r="B26" s="9" t="s">
        <v>112</v>
      </c>
      <c r="C26" s="9">
        <v>85.1</v>
      </c>
    </row>
    <row r="27" spans="1:26" x14ac:dyDescent="0.35">
      <c r="B27" s="9" t="s">
        <v>117</v>
      </c>
      <c r="C27" s="9">
        <v>73.599999999999994</v>
      </c>
    </row>
    <row r="28" spans="1:26" x14ac:dyDescent="0.35">
      <c r="B28" s="9" t="s">
        <v>116</v>
      </c>
      <c r="C28" s="9">
        <v>79.3</v>
      </c>
    </row>
    <row r="29" spans="1:26" x14ac:dyDescent="0.35">
      <c r="B29" s="9" t="s">
        <v>114</v>
      </c>
      <c r="C29" s="9">
        <v>69.400000000000006</v>
      </c>
    </row>
    <row r="30" spans="1:26" x14ac:dyDescent="0.35">
      <c r="B30" s="9" t="s">
        <v>115</v>
      </c>
      <c r="C30" s="9">
        <v>78.599999999999994</v>
      </c>
    </row>
    <row r="31" spans="1:26" ht="15.5" x14ac:dyDescent="0.35">
      <c r="B31" s="9" t="s">
        <v>120</v>
      </c>
      <c r="C31" s="9">
        <v>69.900000000000006</v>
      </c>
      <c r="Q31" s="7" t="s">
        <v>143</v>
      </c>
      <c r="Z31" s="7" t="s">
        <v>144</v>
      </c>
    </row>
    <row r="32" spans="1:26" x14ac:dyDescent="0.35">
      <c r="B32" s="9" t="s">
        <v>121</v>
      </c>
      <c r="C32" s="9">
        <v>87.1</v>
      </c>
    </row>
    <row r="33" spans="2:4" x14ac:dyDescent="0.35">
      <c r="B33" s="9" t="s">
        <v>118</v>
      </c>
      <c r="C33" s="9">
        <v>66.7</v>
      </c>
    </row>
    <row r="34" spans="2:4" x14ac:dyDescent="0.35">
      <c r="B34" s="9" t="s">
        <v>119</v>
      </c>
      <c r="C34" s="9">
        <v>80.8</v>
      </c>
    </row>
    <row r="35" spans="2:4" x14ac:dyDescent="0.35">
      <c r="B35" s="3"/>
      <c r="C35" s="3"/>
    </row>
    <row r="36" spans="2:4" x14ac:dyDescent="0.35">
      <c r="B36" s="3"/>
      <c r="C36" s="3"/>
    </row>
    <row r="44" spans="2:4" ht="15.5" x14ac:dyDescent="0.35">
      <c r="B44" s="7" t="s">
        <v>108</v>
      </c>
      <c r="C44" s="3"/>
      <c r="D44" s="3"/>
    </row>
    <row r="45" spans="2:4" x14ac:dyDescent="0.35">
      <c r="B45" s="3"/>
      <c r="C45" s="3"/>
      <c r="D45" s="3"/>
    </row>
    <row r="46" spans="2:4" x14ac:dyDescent="0.35">
      <c r="B46" s="2"/>
      <c r="C46" s="2" t="s">
        <v>96</v>
      </c>
      <c r="D46" s="2" t="s">
        <v>97</v>
      </c>
    </row>
    <row r="47" spans="2:4" x14ac:dyDescent="0.35">
      <c r="B47" s="10" t="s">
        <v>89</v>
      </c>
      <c r="C47" s="10">
        <v>14.7440017223685</v>
      </c>
      <c r="D47" s="10">
        <v>46.3</v>
      </c>
    </row>
    <row r="48" spans="2:4" x14ac:dyDescent="0.35">
      <c r="B48" s="10" t="s">
        <v>90</v>
      </c>
      <c r="C48" s="10">
        <v>13.422871605332897</v>
      </c>
      <c r="D48" s="10">
        <v>22.639339810685726</v>
      </c>
    </row>
    <row r="49" spans="2:20" x14ac:dyDescent="0.35">
      <c r="B49" s="10" t="s">
        <v>91</v>
      </c>
      <c r="C49" s="10">
        <v>9.6184855142151271</v>
      </c>
      <c r="D49" s="10">
        <v>23.479525132001626</v>
      </c>
    </row>
    <row r="50" spans="2:20" x14ac:dyDescent="0.35">
      <c r="B50" s="10" t="s">
        <v>92</v>
      </c>
      <c r="C50" s="10">
        <v>11.177109183548012</v>
      </c>
      <c r="D50" s="10">
        <v>26.61926948677592</v>
      </c>
    </row>
    <row r="51" spans="2:20" x14ac:dyDescent="0.35">
      <c r="B51" s="10" t="s">
        <v>93</v>
      </c>
      <c r="C51" s="10">
        <v>15.128739998511371</v>
      </c>
      <c r="D51" s="10">
        <v>37.812126707556899</v>
      </c>
      <c r="S51" s="8"/>
      <c r="T51" s="9"/>
    </row>
    <row r="52" spans="2:20" x14ac:dyDescent="0.35">
      <c r="B52" s="10" t="s">
        <v>94</v>
      </c>
      <c r="C52" s="10">
        <v>21.598485878776643</v>
      </c>
      <c r="D52" s="10">
        <v>46.399784594218509</v>
      </c>
      <c r="S52" s="9"/>
      <c r="T52" s="9"/>
    </row>
    <row r="53" spans="2:20" x14ac:dyDescent="0.35">
      <c r="B53" s="10" t="s">
        <v>95</v>
      </c>
      <c r="C53" s="10">
        <v>31.415442364654499</v>
      </c>
      <c r="D53" s="10">
        <v>48.010742331437214</v>
      </c>
      <c r="S53" s="9"/>
      <c r="T53" s="9"/>
    </row>
    <row r="54" spans="2:20" x14ac:dyDescent="0.35">
      <c r="B54" s="10" t="s">
        <v>88</v>
      </c>
      <c r="C54" s="10">
        <v>16.461646140882181</v>
      </c>
      <c r="D54" s="10">
        <v>33.834773536677567</v>
      </c>
      <c r="S54" s="9"/>
      <c r="T54" s="9"/>
    </row>
    <row r="55" spans="2:20" x14ac:dyDescent="0.35">
      <c r="S55" s="9"/>
      <c r="T55" s="9"/>
    </row>
    <row r="56" spans="2:20" x14ac:dyDescent="0.35">
      <c r="S56" s="9"/>
      <c r="T56" s="9"/>
    </row>
    <row r="57" spans="2:20" x14ac:dyDescent="0.35">
      <c r="S57" s="9"/>
      <c r="T57" s="9"/>
    </row>
    <row r="58" spans="2:20" x14ac:dyDescent="0.35">
      <c r="S58" s="9"/>
      <c r="T58" s="9"/>
    </row>
    <row r="59" spans="2:20" x14ac:dyDescent="0.35">
      <c r="S59" s="9"/>
      <c r="T59" s="9"/>
    </row>
    <row r="60" spans="2:20" x14ac:dyDescent="0.35">
      <c r="S60" s="9"/>
      <c r="T60" s="9"/>
    </row>
    <row r="61" spans="2:20" x14ac:dyDescent="0.35">
      <c r="S61" s="9"/>
      <c r="T61" s="9"/>
    </row>
    <row r="62" spans="2:20" x14ac:dyDescent="0.35">
      <c r="S62" s="9"/>
      <c r="T62" s="9"/>
    </row>
  </sheetData>
  <sheetProtection sheet="1" objects="1" scenarios="1"/>
  <sortState xmlns:xlrd2="http://schemas.microsoft.com/office/spreadsheetml/2017/richdata2" ref="B23:C34">
    <sortCondition ref="C23:C34"/>
  </sortState>
  <mergeCells count="1">
    <mergeCell ref="P1:AF1"/>
  </mergeCells>
  <pageMargins left="0.70866141732283472" right="0.70866141732283472" top="0.39370078740157483" bottom="0.39370078740157483" header="0.31496062992125984" footer="0.31496062992125984"/>
  <pageSetup scale="71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20</xdr:col>
                    <xdr:colOff>88900</xdr:colOff>
                    <xdr:row>3</xdr:row>
                    <xdr:rowOff>146050</xdr:rowOff>
                  </from>
                  <to>
                    <xdr:col>22</xdr:col>
                    <xdr:colOff>603250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20</xdr:col>
                    <xdr:colOff>88900</xdr:colOff>
                    <xdr:row>5</xdr:row>
                    <xdr:rowOff>165100</xdr:rowOff>
                  </from>
                  <to>
                    <xdr:col>22</xdr:col>
                    <xdr:colOff>603250</xdr:colOff>
                    <xdr:row>7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A10890367</value>
    </field>
    <field name="Objective-Title">
      <value order="0">2024 Participation in sport by type age and sex</value>
    </field>
    <field name="Objective-Description">
      <value order="0"/>
    </field>
    <field name="Objective-CreationStamp">
      <value order="0">2024-04-30T07:11:07Z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2024-04-30T07:11:31Z</value>
    </field>
    <field name="Objective-ModificationStamp">
      <value order="0">2024-05-08T22:05:17Z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Participation x Sport</vt:lpstr>
      <vt:lpstr>Participation x year</vt:lpstr>
      <vt:lpstr>'Participation x Sport'!Print_Area</vt:lpstr>
      <vt:lpstr>'Participation x year'!Print_Area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2023-11-20T04:58:57Z</cp:lastPrinted>
  <dcterms:created xsi:type="dcterms:W3CDTF">2023-11-18T08:54:55Z</dcterms:created>
  <dcterms:modified xsi:type="dcterms:W3CDTF">2024-04-30T08:09:14Z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A10890367</vt:lpwstr>
  </property>
  <property fmtid="{D5CDD505-2E9C-101B-9397-08002B2CF9AE}" pid="4" name="Objective-Title">
    <vt:lpwstr>2024 Participation in sport by type age and sex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2024-04-30T07:11:07Z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2024-04-30T07:11:31Z</vt:filetime>
  </property>
  <property fmtid="{D5CDD505-2E9C-101B-9397-08002B2CF9AE}" pid="10" name="Objective-ModificationStamp">
    <vt:filetime>2024-05-08T22:05:17Z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