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867cbe903d540d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67E68D0F-C202-4ED6-84E3-7E84E19555A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irthplace to Language" sheetId="2" r:id="rId1"/>
    <sheet name="Language to Birthplace" sheetId="3" r:id="rId2"/>
    <sheet name="Data" sheetId="1" state="hidden" r:id="rId3"/>
  </sheets>
  <definedNames>
    <definedName name="_xlnm.Print_Area" localSheetId="0">'Birthplace to Language'!$A$1:$I$19</definedName>
    <definedName name="_xlnm.Print_Area" localSheetId="1">'Language to Birthplace'!$K$1:$R$23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6" i="3"/>
  <c r="E6" i="3" s="1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35" i="2"/>
  <c r="E144" i="2" l="1"/>
  <c r="E163" i="2"/>
  <c r="E155" i="2"/>
  <c r="E147" i="2"/>
  <c r="E139" i="2"/>
  <c r="E131" i="2"/>
  <c r="E123" i="2"/>
  <c r="E115" i="2"/>
  <c r="E107" i="2"/>
  <c r="E99" i="2"/>
  <c r="E91" i="2"/>
  <c r="E83" i="2"/>
  <c r="E75" i="2"/>
  <c r="E67" i="2"/>
  <c r="E59" i="2"/>
  <c r="E51" i="2"/>
  <c r="E43" i="2"/>
  <c r="E170" i="2"/>
  <c r="E154" i="2"/>
  <c r="E138" i="2"/>
  <c r="E130" i="2"/>
  <c r="E122" i="2"/>
  <c r="E114" i="2"/>
  <c r="E106" i="2"/>
  <c r="E98" i="2"/>
  <c r="E90" i="2"/>
  <c r="E82" i="2"/>
  <c r="E74" i="2"/>
  <c r="E66" i="2"/>
  <c r="E58" i="2"/>
  <c r="E50" i="2"/>
  <c r="E42" i="2"/>
  <c r="E171" i="2"/>
  <c r="E41" i="2"/>
  <c r="E162" i="2"/>
  <c r="E146" i="2"/>
  <c r="E177" i="2"/>
  <c r="E169" i="2"/>
  <c r="E161" i="2"/>
  <c r="E153" i="2"/>
  <c r="E145" i="2"/>
  <c r="E136" i="2"/>
  <c r="E128" i="2"/>
  <c r="E120" i="2"/>
  <c r="E112" i="2"/>
  <c r="E104" i="2"/>
  <c r="E96" i="2"/>
  <c r="E88" i="2"/>
  <c r="E80" i="2"/>
  <c r="E72" i="2"/>
  <c r="E64" i="2"/>
  <c r="E56" i="2"/>
  <c r="E48" i="2"/>
  <c r="E40" i="2"/>
  <c r="E176" i="2"/>
  <c r="E160" i="2"/>
  <c r="E167" i="2"/>
  <c r="E151" i="2"/>
  <c r="E135" i="2"/>
  <c r="E119" i="2"/>
  <c r="E103" i="2"/>
  <c r="E95" i="2"/>
  <c r="E87" i="2"/>
  <c r="E79" i="2"/>
  <c r="E71" i="2"/>
  <c r="E63" i="2"/>
  <c r="E55" i="2"/>
  <c r="E47" i="2"/>
  <c r="E39" i="2"/>
  <c r="E168" i="2"/>
  <c r="E152" i="2"/>
  <c r="E175" i="2"/>
  <c r="E159" i="2"/>
  <c r="E143" i="2"/>
  <c r="E127" i="2"/>
  <c r="E111" i="2"/>
  <c r="E173" i="2"/>
  <c r="E165" i="2"/>
  <c r="E157" i="2"/>
  <c r="E149" i="2"/>
  <c r="E141" i="2"/>
  <c r="E133" i="2"/>
  <c r="E125" i="2"/>
  <c r="E117" i="2"/>
  <c r="E109" i="2"/>
  <c r="E101" i="2"/>
  <c r="E93" i="2"/>
  <c r="E85" i="2"/>
  <c r="E77" i="2"/>
  <c r="E69" i="2"/>
  <c r="E61" i="2"/>
  <c r="E53" i="2"/>
  <c r="E45" i="2"/>
  <c r="E37" i="2"/>
  <c r="E158" i="2"/>
  <c r="E150" i="2"/>
  <c r="E142" i="2"/>
  <c r="E134" i="2"/>
  <c r="E126" i="2"/>
  <c r="E118" i="2"/>
  <c r="E110" i="2"/>
  <c r="E102" i="2"/>
  <c r="E94" i="2"/>
  <c r="E86" i="2"/>
  <c r="E78" i="2"/>
  <c r="E70" i="2"/>
  <c r="E62" i="2"/>
  <c r="E54" i="2"/>
  <c r="E46" i="2"/>
  <c r="E38" i="2"/>
  <c r="E174" i="2"/>
  <c r="E172" i="2"/>
  <c r="E156" i="2"/>
  <c r="E140" i="2"/>
  <c r="E124" i="2"/>
  <c r="E108" i="2"/>
  <c r="E92" i="2"/>
  <c r="E76" i="2"/>
  <c r="E52" i="2"/>
  <c r="E36" i="2"/>
  <c r="G35" i="2"/>
  <c r="E166" i="2"/>
  <c r="E164" i="2"/>
  <c r="E148" i="2"/>
  <c r="E132" i="2"/>
  <c r="E116" i="2"/>
  <c r="E100" i="2"/>
  <c r="E84" i="2"/>
  <c r="E68" i="2"/>
  <c r="E60" i="2"/>
  <c r="E44" i="2"/>
  <c r="E35" i="2"/>
  <c r="E137" i="2"/>
  <c r="E129" i="2"/>
  <c r="E121" i="2"/>
  <c r="E113" i="2"/>
  <c r="E105" i="2"/>
  <c r="E97" i="2"/>
  <c r="E89" i="2"/>
  <c r="E81" i="2"/>
  <c r="E73" i="2"/>
  <c r="E65" i="2"/>
  <c r="E57" i="2"/>
  <c r="E49" i="2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9" i="2"/>
  <c r="G100" i="2"/>
  <c r="G101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9" i="2"/>
  <c r="G120" i="2"/>
  <c r="G121" i="2"/>
  <c r="G122" i="2"/>
  <c r="G123" i="2"/>
  <c r="G124" i="2"/>
  <c r="G125" i="2"/>
  <c r="G126" i="2"/>
  <c r="G127" i="2"/>
  <c r="G128" i="2"/>
  <c r="G129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1" i="2"/>
  <c r="G152" i="2"/>
  <c r="G153" i="2"/>
  <c r="G154" i="2"/>
  <c r="G155" i="2"/>
  <c r="G156" i="2"/>
  <c r="G157" i="2"/>
  <c r="G159" i="2"/>
  <c r="G160" i="2"/>
  <c r="G161" i="2"/>
  <c r="G163" i="2"/>
  <c r="G164" i="2"/>
  <c r="G165" i="2"/>
  <c r="G167" i="2"/>
  <c r="G168" i="2"/>
  <c r="G169" i="2"/>
  <c r="G170" i="2"/>
  <c r="G171" i="2"/>
  <c r="G172" i="2"/>
  <c r="G173" i="2"/>
  <c r="G174" i="2"/>
  <c r="G175" i="2"/>
  <c r="G176" i="2"/>
  <c r="G177" i="2"/>
  <c r="G36" i="2"/>
  <c r="G37" i="2"/>
  <c r="G38" i="2"/>
  <c r="G39" i="2"/>
  <c r="G40" i="2"/>
  <c r="G41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G42" i="2"/>
  <c r="G70" i="2"/>
  <c r="G98" i="2"/>
  <c r="G102" i="2"/>
  <c r="G118" i="2"/>
  <c r="G130" i="2"/>
  <c r="G150" i="2"/>
  <c r="G158" i="2"/>
  <c r="G162" i="2"/>
  <c r="G166" i="2"/>
  <c r="H150" i="2" l="1"/>
  <c r="H78" i="2"/>
  <c r="H69" i="2"/>
  <c r="H61" i="2"/>
  <c r="H53" i="2"/>
  <c r="H45" i="2"/>
  <c r="F146" i="3"/>
  <c r="F130" i="3"/>
  <c r="F154" i="3"/>
  <c r="F138" i="3"/>
  <c r="F162" i="3"/>
  <c r="H130" i="2"/>
  <c r="H44" i="2"/>
  <c r="H134" i="2"/>
  <c r="H76" i="2"/>
  <c r="H43" i="2"/>
  <c r="H149" i="2"/>
  <c r="H115" i="2"/>
  <c r="H97" i="2"/>
  <c r="H102" i="2"/>
  <c r="H83" i="2"/>
  <c r="H66" i="2"/>
  <c r="H50" i="2"/>
  <c r="H176" i="2"/>
  <c r="H157" i="2"/>
  <c r="H140" i="2"/>
  <c r="H132" i="2"/>
  <c r="H123" i="2"/>
  <c r="H106" i="2"/>
  <c r="H96" i="2"/>
  <c r="H88" i="2"/>
  <c r="H98" i="2"/>
  <c r="H82" i="2"/>
  <c r="H74" i="2"/>
  <c r="H65" i="2"/>
  <c r="H57" i="2"/>
  <c r="H49" i="2"/>
  <c r="H40" i="2"/>
  <c r="H175" i="2"/>
  <c r="H167" i="2"/>
  <c r="H156" i="2"/>
  <c r="H147" i="2"/>
  <c r="H139" i="2"/>
  <c r="H131" i="2"/>
  <c r="H122" i="2"/>
  <c r="H113" i="2"/>
  <c r="H105" i="2"/>
  <c r="H95" i="2"/>
  <c r="H87" i="2"/>
  <c r="H77" i="2"/>
  <c r="H151" i="2"/>
  <c r="H169" i="2"/>
  <c r="H75" i="2"/>
  <c r="H58" i="2"/>
  <c r="H41" i="2"/>
  <c r="H168" i="2"/>
  <c r="H148" i="2"/>
  <c r="H114" i="2"/>
  <c r="H166" i="2"/>
  <c r="H70" i="2"/>
  <c r="H81" i="2"/>
  <c r="H73" i="2"/>
  <c r="H64" i="2"/>
  <c r="H56" i="2"/>
  <c r="H48" i="2"/>
  <c r="H39" i="2"/>
  <c r="H174" i="2"/>
  <c r="H165" i="2"/>
  <c r="H155" i="2"/>
  <c r="H146" i="2"/>
  <c r="H138" i="2"/>
  <c r="H129" i="2"/>
  <c r="H121" i="2"/>
  <c r="H112" i="2"/>
  <c r="H104" i="2"/>
  <c r="H94" i="2"/>
  <c r="H86" i="2"/>
  <c r="H52" i="2"/>
  <c r="H125" i="2"/>
  <c r="H51" i="2"/>
  <c r="H133" i="2"/>
  <c r="H162" i="2"/>
  <c r="H72" i="2"/>
  <c r="H55" i="2"/>
  <c r="H38" i="2"/>
  <c r="H164" i="2"/>
  <c r="H145" i="2"/>
  <c r="H120" i="2"/>
  <c r="H85" i="2"/>
  <c r="H142" i="2"/>
  <c r="H67" i="2"/>
  <c r="H177" i="2"/>
  <c r="H141" i="2"/>
  <c r="H107" i="2"/>
  <c r="H42" i="2"/>
  <c r="H80" i="2"/>
  <c r="H63" i="2"/>
  <c r="H47" i="2"/>
  <c r="H173" i="2"/>
  <c r="H154" i="2"/>
  <c r="H137" i="2"/>
  <c r="H128" i="2"/>
  <c r="H111" i="2"/>
  <c r="H103" i="2"/>
  <c r="H93" i="2"/>
  <c r="H158" i="2"/>
  <c r="H79" i="2"/>
  <c r="H71" i="2"/>
  <c r="H62" i="2"/>
  <c r="H54" i="2"/>
  <c r="H46" i="2"/>
  <c r="H37" i="2"/>
  <c r="H172" i="2"/>
  <c r="H163" i="2"/>
  <c r="H153" i="2"/>
  <c r="H144" i="2"/>
  <c r="H136" i="2"/>
  <c r="H127" i="2"/>
  <c r="H119" i="2"/>
  <c r="H110" i="2"/>
  <c r="H101" i="2"/>
  <c r="H92" i="2"/>
  <c r="H84" i="2"/>
  <c r="H36" i="2"/>
  <c r="H171" i="2"/>
  <c r="H161" i="2"/>
  <c r="H152" i="2"/>
  <c r="H143" i="2"/>
  <c r="H135" i="2"/>
  <c r="H126" i="2"/>
  <c r="H117" i="2"/>
  <c r="H109" i="2"/>
  <c r="H100" i="2"/>
  <c r="H91" i="2"/>
  <c r="H35" i="2"/>
  <c r="H60" i="2"/>
  <c r="H160" i="2"/>
  <c r="H116" i="2"/>
  <c r="H108" i="2"/>
  <c r="H99" i="2"/>
  <c r="H90" i="2"/>
  <c r="H68" i="2"/>
  <c r="H170" i="2"/>
  <c r="H118" i="2"/>
  <c r="H59" i="2"/>
  <c r="H159" i="2"/>
  <c r="H124" i="2"/>
  <c r="H89" i="2"/>
  <c r="F122" i="3"/>
  <c r="F58" i="3"/>
  <c r="F31" i="3"/>
  <c r="F145" i="3"/>
  <c r="F113" i="3"/>
  <c r="F89" i="3"/>
  <c r="F41" i="3"/>
  <c r="F160" i="3"/>
  <c r="F152" i="3"/>
  <c r="F144" i="3"/>
  <c r="F136" i="3"/>
  <c r="F128" i="3"/>
  <c r="F120" i="3"/>
  <c r="F112" i="3"/>
  <c r="F104" i="3"/>
  <c r="F96" i="3"/>
  <c r="F88" i="3"/>
  <c r="F80" i="3"/>
  <c r="F72" i="3"/>
  <c r="F64" i="3"/>
  <c r="F56" i="3"/>
  <c r="F48" i="3"/>
  <c r="F40" i="3"/>
  <c r="F32" i="3"/>
  <c r="F29" i="3"/>
  <c r="F21" i="3"/>
  <c r="F13" i="3"/>
  <c r="F114" i="3"/>
  <c r="F74" i="3"/>
  <c r="F23" i="3"/>
  <c r="F153" i="3"/>
  <c r="F121" i="3"/>
  <c r="F81" i="3"/>
  <c r="F33" i="3"/>
  <c r="F159" i="3"/>
  <c r="F151" i="3"/>
  <c r="F143" i="3"/>
  <c r="F135" i="3"/>
  <c r="F127" i="3"/>
  <c r="F119" i="3"/>
  <c r="F111" i="3"/>
  <c r="F103" i="3"/>
  <c r="F95" i="3"/>
  <c r="F87" i="3"/>
  <c r="F79" i="3"/>
  <c r="F71" i="3"/>
  <c r="F63" i="3"/>
  <c r="F55" i="3"/>
  <c r="F47" i="3"/>
  <c r="F39" i="3"/>
  <c r="F28" i="3"/>
  <c r="F20" i="3"/>
  <c r="F12" i="3"/>
  <c r="F82" i="3"/>
  <c r="F42" i="3"/>
  <c r="F129" i="3"/>
  <c r="F73" i="3"/>
  <c r="F158" i="3"/>
  <c r="F150" i="3"/>
  <c r="F142" i="3"/>
  <c r="F134" i="3"/>
  <c r="F126" i="3"/>
  <c r="F118" i="3"/>
  <c r="F110" i="3"/>
  <c r="F102" i="3"/>
  <c r="F94" i="3"/>
  <c r="F86" i="3"/>
  <c r="F78" i="3"/>
  <c r="F70" i="3"/>
  <c r="F62" i="3"/>
  <c r="F54" i="3"/>
  <c r="F46" i="3"/>
  <c r="F38" i="3"/>
  <c r="F27" i="3"/>
  <c r="F19" i="3"/>
  <c r="F11" i="3"/>
  <c r="F106" i="3"/>
  <c r="F66" i="3"/>
  <c r="F15" i="3"/>
  <c r="F161" i="3"/>
  <c r="F97" i="3"/>
  <c r="F49" i="3"/>
  <c r="F14" i="3"/>
  <c r="F157" i="3"/>
  <c r="F149" i="3"/>
  <c r="F141" i="3"/>
  <c r="F133" i="3"/>
  <c r="F125" i="3"/>
  <c r="F117" i="3"/>
  <c r="F109" i="3"/>
  <c r="F101" i="3"/>
  <c r="F93" i="3"/>
  <c r="F85" i="3"/>
  <c r="F77" i="3"/>
  <c r="F69" i="3"/>
  <c r="F61" i="3"/>
  <c r="F53" i="3"/>
  <c r="F45" i="3"/>
  <c r="F37" i="3"/>
  <c r="F26" i="3"/>
  <c r="F18" i="3"/>
  <c r="F10" i="3"/>
  <c r="F90" i="3"/>
  <c r="F34" i="3"/>
  <c r="F137" i="3"/>
  <c r="F65" i="3"/>
  <c r="F22" i="3"/>
  <c r="F156" i="3"/>
  <c r="F148" i="3"/>
  <c r="F140" i="3"/>
  <c r="F132" i="3"/>
  <c r="F124" i="3"/>
  <c r="F116" i="3"/>
  <c r="F108" i="3"/>
  <c r="F100" i="3"/>
  <c r="F92" i="3"/>
  <c r="F84" i="3"/>
  <c r="F76" i="3"/>
  <c r="F68" i="3"/>
  <c r="F60" i="3"/>
  <c r="F52" i="3"/>
  <c r="F44" i="3"/>
  <c r="F36" i="3"/>
  <c r="F25" i="3"/>
  <c r="F17" i="3"/>
  <c r="F9" i="3"/>
  <c r="F98" i="3"/>
  <c r="F50" i="3"/>
  <c r="F7" i="3"/>
  <c r="F105" i="3"/>
  <c r="F57" i="3"/>
  <c r="F30" i="3"/>
  <c r="F163" i="3"/>
  <c r="F155" i="3"/>
  <c r="F147" i="3"/>
  <c r="F139" i="3"/>
  <c r="F131" i="3"/>
  <c r="F123" i="3"/>
  <c r="F115" i="3"/>
  <c r="F107" i="3"/>
  <c r="F99" i="3"/>
  <c r="F91" i="3"/>
  <c r="F83" i="3"/>
  <c r="F75" i="3"/>
  <c r="F67" i="3"/>
  <c r="F59" i="3"/>
  <c r="F51" i="3"/>
  <c r="F43" i="3"/>
  <c r="F35" i="3"/>
  <c r="F24" i="3"/>
  <c r="F16" i="3"/>
  <c r="F8" i="3"/>
  <c r="F6" i="3"/>
  <c r="D8" i="2" l="1"/>
  <c r="D16" i="2"/>
  <c r="C15" i="2"/>
  <c r="B13" i="2"/>
  <c r="B8" i="2"/>
  <c r="D9" i="2"/>
  <c r="D17" i="2"/>
  <c r="C16" i="2"/>
  <c r="B14" i="2"/>
  <c r="D10" i="2"/>
  <c r="C9" i="2"/>
  <c r="C17" i="2"/>
  <c r="B15" i="2"/>
  <c r="D11" i="2"/>
  <c r="C10" i="2"/>
  <c r="C8" i="2"/>
  <c r="B16" i="2"/>
  <c r="D13" i="2"/>
  <c r="B10" i="2"/>
  <c r="D12" i="2"/>
  <c r="C11" i="2"/>
  <c r="B9" i="2"/>
  <c r="B17" i="2"/>
  <c r="C12" i="2"/>
  <c r="D14" i="2"/>
  <c r="C13" i="2"/>
  <c r="B11" i="2"/>
  <c r="D15" i="2"/>
  <c r="C14" i="2"/>
  <c r="B12" i="2"/>
  <c r="H32" i="3"/>
  <c r="G11" i="3"/>
  <c r="K12" i="3" s="1"/>
  <c r="G19" i="3"/>
  <c r="G27" i="3"/>
  <c r="G35" i="3"/>
  <c r="G43" i="3"/>
  <c r="G51" i="3"/>
  <c r="G59" i="3"/>
  <c r="G67" i="3"/>
  <c r="G75" i="3"/>
  <c r="G83" i="3"/>
  <c r="G91" i="3"/>
  <c r="G99" i="3"/>
  <c r="G107" i="3"/>
  <c r="G115" i="3"/>
  <c r="G123" i="3"/>
  <c r="G131" i="3"/>
  <c r="G139" i="3"/>
  <c r="G147" i="3"/>
  <c r="G155" i="3"/>
  <c r="G163" i="3"/>
  <c r="H87" i="3"/>
  <c r="H151" i="3"/>
  <c r="H11" i="3"/>
  <c r="G32" i="3"/>
  <c r="G48" i="3"/>
  <c r="G96" i="3"/>
  <c r="G128" i="3"/>
  <c r="G160" i="3"/>
  <c r="G12" i="3"/>
  <c r="G20" i="3"/>
  <c r="G28" i="3"/>
  <c r="G36" i="3"/>
  <c r="G44" i="3"/>
  <c r="G52" i="3"/>
  <c r="G60" i="3"/>
  <c r="G68" i="3"/>
  <c r="G76" i="3"/>
  <c r="G84" i="3"/>
  <c r="G92" i="3"/>
  <c r="G100" i="3"/>
  <c r="G108" i="3"/>
  <c r="G116" i="3"/>
  <c r="G124" i="3"/>
  <c r="G132" i="3"/>
  <c r="G140" i="3"/>
  <c r="G148" i="3"/>
  <c r="G156" i="3"/>
  <c r="G6" i="3"/>
  <c r="K7" i="3" s="1"/>
  <c r="H95" i="3"/>
  <c r="H157" i="3"/>
  <c r="H19" i="3"/>
  <c r="G40" i="3"/>
  <c r="G72" i="3"/>
  <c r="G112" i="3"/>
  <c r="G152" i="3"/>
  <c r="G13" i="3"/>
  <c r="G21" i="3"/>
  <c r="G29" i="3"/>
  <c r="G37" i="3"/>
  <c r="G45" i="3"/>
  <c r="G53" i="3"/>
  <c r="G61" i="3"/>
  <c r="G69" i="3"/>
  <c r="G77" i="3"/>
  <c r="G85" i="3"/>
  <c r="G93" i="3"/>
  <c r="G101" i="3"/>
  <c r="G109" i="3"/>
  <c r="G117" i="3"/>
  <c r="G125" i="3"/>
  <c r="G133" i="3"/>
  <c r="G141" i="3"/>
  <c r="G149" i="3"/>
  <c r="G157" i="3"/>
  <c r="H6" i="3"/>
  <c r="H103" i="3"/>
  <c r="H158" i="3"/>
  <c r="G24" i="3"/>
  <c r="G64" i="3"/>
  <c r="G104" i="3"/>
  <c r="G144" i="3"/>
  <c r="H161" i="3"/>
  <c r="G14" i="3"/>
  <c r="G22" i="3"/>
  <c r="G30" i="3"/>
  <c r="G38" i="3"/>
  <c r="G46" i="3"/>
  <c r="G54" i="3"/>
  <c r="G62" i="3"/>
  <c r="G70" i="3"/>
  <c r="G78" i="3"/>
  <c r="G86" i="3"/>
  <c r="G94" i="3"/>
  <c r="G102" i="3"/>
  <c r="G110" i="3"/>
  <c r="G118" i="3"/>
  <c r="G126" i="3"/>
  <c r="G134" i="3"/>
  <c r="G142" i="3"/>
  <c r="G150" i="3"/>
  <c r="G158" i="3"/>
  <c r="H111" i="3"/>
  <c r="H159" i="3"/>
  <c r="G16" i="3"/>
  <c r="G88" i="3"/>
  <c r="G136" i="3"/>
  <c r="H127" i="3"/>
  <c r="G7" i="3"/>
  <c r="G15" i="3"/>
  <c r="K16" i="3" s="1"/>
  <c r="G23" i="3"/>
  <c r="G31" i="3"/>
  <c r="G39" i="3"/>
  <c r="G47" i="3"/>
  <c r="G55" i="3"/>
  <c r="G63" i="3"/>
  <c r="G71" i="3"/>
  <c r="G79" i="3"/>
  <c r="G87" i="3"/>
  <c r="G95" i="3"/>
  <c r="G103" i="3"/>
  <c r="G111" i="3"/>
  <c r="G119" i="3"/>
  <c r="G127" i="3"/>
  <c r="G135" i="3"/>
  <c r="G143" i="3"/>
  <c r="G151" i="3"/>
  <c r="G159" i="3"/>
  <c r="H7" i="3"/>
  <c r="H119" i="3"/>
  <c r="H160" i="3"/>
  <c r="G8" i="3"/>
  <c r="G56" i="3"/>
  <c r="G80" i="3"/>
  <c r="G120" i="3"/>
  <c r="H63" i="3"/>
  <c r="G9" i="3"/>
  <c r="K10" i="3" s="1"/>
  <c r="G17" i="3"/>
  <c r="G25" i="3"/>
  <c r="G33" i="3"/>
  <c r="G41" i="3"/>
  <c r="G49" i="3"/>
  <c r="G57" i="3"/>
  <c r="G65" i="3"/>
  <c r="G73" i="3"/>
  <c r="G81" i="3"/>
  <c r="G89" i="3"/>
  <c r="G97" i="3"/>
  <c r="G105" i="3"/>
  <c r="G113" i="3"/>
  <c r="G121" i="3"/>
  <c r="G129" i="3"/>
  <c r="G137" i="3"/>
  <c r="G145" i="3"/>
  <c r="G153" i="3"/>
  <c r="G161" i="3"/>
  <c r="H71" i="3"/>
  <c r="H135" i="3"/>
  <c r="H162" i="3"/>
  <c r="G10" i="3"/>
  <c r="K11" i="3" s="1"/>
  <c r="G18" i="3"/>
  <c r="G26" i="3"/>
  <c r="G34" i="3"/>
  <c r="G42" i="3"/>
  <c r="G50" i="3"/>
  <c r="G58" i="3"/>
  <c r="G66" i="3"/>
  <c r="G74" i="3"/>
  <c r="G82" i="3"/>
  <c r="G90" i="3"/>
  <c r="G98" i="3"/>
  <c r="G106" i="3"/>
  <c r="G114" i="3"/>
  <c r="G122" i="3"/>
  <c r="G130" i="3"/>
  <c r="G138" i="3"/>
  <c r="G146" i="3"/>
  <c r="G154" i="3"/>
  <c r="G162" i="3"/>
  <c r="H79" i="3"/>
  <c r="H143" i="3"/>
  <c r="H163" i="3"/>
  <c r="H134" i="3"/>
  <c r="H70" i="3"/>
  <c r="H25" i="3"/>
  <c r="H109" i="3"/>
  <c r="H45" i="3"/>
  <c r="H108" i="3"/>
  <c r="H44" i="3"/>
  <c r="H139" i="3"/>
  <c r="H75" i="3"/>
  <c r="H22" i="3"/>
  <c r="H106" i="3"/>
  <c r="H42" i="3"/>
  <c r="H129" i="3"/>
  <c r="H65" i="3"/>
  <c r="H152" i="3"/>
  <c r="H88" i="3"/>
  <c r="H124" i="3"/>
  <c r="H60" i="3"/>
  <c r="H91" i="3"/>
  <c r="H81" i="3"/>
  <c r="H142" i="3"/>
  <c r="H52" i="3"/>
  <c r="H50" i="3"/>
  <c r="H47" i="3"/>
  <c r="H126" i="3"/>
  <c r="H62" i="3"/>
  <c r="H17" i="3"/>
  <c r="H101" i="3"/>
  <c r="H37" i="3"/>
  <c r="H100" i="3"/>
  <c r="H36" i="3"/>
  <c r="H131" i="3"/>
  <c r="H67" i="3"/>
  <c r="H14" i="3"/>
  <c r="H98" i="3"/>
  <c r="H34" i="3"/>
  <c r="H121" i="3"/>
  <c r="H57" i="3"/>
  <c r="H144" i="3"/>
  <c r="H80" i="3"/>
  <c r="H61" i="3"/>
  <c r="H58" i="3"/>
  <c r="H39" i="3"/>
  <c r="H148" i="3"/>
  <c r="H96" i="3"/>
  <c r="H31" i="3"/>
  <c r="H118" i="3"/>
  <c r="H54" i="3"/>
  <c r="H9" i="3"/>
  <c r="H93" i="3"/>
  <c r="H29" i="3"/>
  <c r="H92" i="3"/>
  <c r="H28" i="3"/>
  <c r="H123" i="3"/>
  <c r="H59" i="3"/>
  <c r="H154" i="3"/>
  <c r="H90" i="3"/>
  <c r="H156" i="3"/>
  <c r="H113" i="3"/>
  <c r="H49" i="3"/>
  <c r="H136" i="3"/>
  <c r="H72" i="3"/>
  <c r="H125" i="3"/>
  <c r="H155" i="3"/>
  <c r="H145" i="3"/>
  <c r="H116" i="3"/>
  <c r="H114" i="3"/>
  <c r="H26" i="3"/>
  <c r="H110" i="3"/>
  <c r="H46" i="3"/>
  <c r="H149" i="3"/>
  <c r="H85" i="3"/>
  <c r="H24" i="3"/>
  <c r="H84" i="3"/>
  <c r="H140" i="3"/>
  <c r="H115" i="3"/>
  <c r="H51" i="3"/>
  <c r="H146" i="3"/>
  <c r="H82" i="3"/>
  <c r="H21" i="3"/>
  <c r="H105" i="3"/>
  <c r="H41" i="3"/>
  <c r="H128" i="3"/>
  <c r="H64" i="3"/>
  <c r="H55" i="3"/>
  <c r="H40" i="3"/>
  <c r="H78" i="3"/>
  <c r="H137" i="3"/>
  <c r="H18" i="3"/>
  <c r="H102" i="3"/>
  <c r="H38" i="3"/>
  <c r="H141" i="3"/>
  <c r="H77" i="3"/>
  <c r="H16" i="3"/>
  <c r="H76" i="3"/>
  <c r="H23" i="3"/>
  <c r="H107" i="3"/>
  <c r="H43" i="3"/>
  <c r="H138" i="3"/>
  <c r="H74" i="3"/>
  <c r="H13" i="3"/>
  <c r="H97" i="3"/>
  <c r="H33" i="3"/>
  <c r="H120" i="3"/>
  <c r="H56" i="3"/>
  <c r="H86" i="3"/>
  <c r="H122" i="3"/>
  <c r="H104" i="3"/>
  <c r="H117" i="3"/>
  <c r="H83" i="3"/>
  <c r="H73" i="3"/>
  <c r="H10" i="3"/>
  <c r="H94" i="3"/>
  <c r="H30" i="3"/>
  <c r="H133" i="3"/>
  <c r="H69" i="3"/>
  <c r="H132" i="3"/>
  <c r="H68" i="3"/>
  <c r="H15" i="3"/>
  <c r="H99" i="3"/>
  <c r="H35" i="3"/>
  <c r="H130" i="3"/>
  <c r="H66" i="3"/>
  <c r="H153" i="3"/>
  <c r="H89" i="3"/>
  <c r="H8" i="3"/>
  <c r="H112" i="3"/>
  <c r="H48" i="3"/>
  <c r="H150" i="3"/>
  <c r="H27" i="3"/>
  <c r="H20" i="3"/>
  <c r="H53" i="3"/>
  <c r="H147" i="3"/>
  <c r="H12" i="3"/>
  <c r="K13" i="3"/>
  <c r="K15" i="3"/>
  <c r="K8" i="3"/>
  <c r="K14" i="3"/>
  <c r="K9" i="3"/>
  <c r="H164" i="3" l="1"/>
  <c r="I102" i="3" s="1"/>
  <c r="L7" i="3"/>
  <c r="L10" i="3"/>
  <c r="L8" i="3"/>
  <c r="L9" i="3"/>
  <c r="L14" i="3"/>
  <c r="L11" i="3"/>
  <c r="L12" i="3"/>
  <c r="L13" i="3"/>
  <c r="L15" i="3"/>
  <c r="L16" i="3"/>
  <c r="B20" i="2"/>
  <c r="C23" i="2"/>
  <c r="B23" i="2"/>
  <c r="D23" i="2"/>
  <c r="B28" i="2"/>
  <c r="D28" i="2"/>
  <c r="C28" i="2"/>
  <c r="C29" i="2"/>
  <c r="B29" i="2"/>
  <c r="D29" i="2"/>
  <c r="C25" i="2"/>
  <c r="B25" i="2"/>
  <c r="D25" i="2"/>
  <c r="B22" i="2"/>
  <c r="D22" i="2"/>
  <c r="C22" i="2"/>
  <c r="B24" i="2"/>
  <c r="D24" i="2"/>
  <c r="C24" i="2"/>
  <c r="D20" i="2"/>
  <c r="C20" i="2"/>
  <c r="C21" i="2"/>
  <c r="B21" i="2"/>
  <c r="D21" i="2"/>
  <c r="B26" i="2"/>
  <c r="D26" i="2"/>
  <c r="C26" i="2"/>
  <c r="C27" i="2"/>
  <c r="B27" i="2"/>
  <c r="D27" i="2"/>
  <c r="I10" i="3" l="1"/>
  <c r="M11" i="3" s="1"/>
  <c r="I33" i="3"/>
  <c r="I128" i="3"/>
  <c r="I64" i="3"/>
  <c r="I22" i="3"/>
  <c r="I110" i="3"/>
  <c r="I156" i="3"/>
  <c r="I93" i="3"/>
  <c r="I73" i="3"/>
  <c r="I90" i="3"/>
  <c r="I39" i="3"/>
  <c r="I47" i="3"/>
  <c r="I83" i="3"/>
  <c r="I118" i="3"/>
  <c r="I48" i="3"/>
  <c r="I96" i="3"/>
  <c r="I134" i="3"/>
  <c r="I60" i="3"/>
  <c r="I136" i="3"/>
  <c r="I14" i="3"/>
  <c r="I116" i="3"/>
  <c r="I32" i="3"/>
  <c r="I138" i="3"/>
  <c r="I95" i="3"/>
  <c r="I141" i="3"/>
  <c r="I157" i="3"/>
  <c r="I51" i="3"/>
  <c r="I43" i="3"/>
  <c r="I86" i="3"/>
  <c r="I131" i="3"/>
  <c r="I145" i="3"/>
  <c r="I34" i="3"/>
  <c r="I146" i="3"/>
  <c r="I162" i="3"/>
  <c r="I29" i="3"/>
  <c r="I137" i="3"/>
  <c r="I40" i="3"/>
  <c r="I114" i="3"/>
  <c r="I9" i="3"/>
  <c r="M10" i="3" s="1"/>
  <c r="I25" i="3"/>
  <c r="I109" i="3"/>
  <c r="I160" i="3"/>
  <c r="I65" i="3"/>
  <c r="I94" i="3"/>
  <c r="I91" i="3"/>
  <c r="I133" i="3"/>
  <c r="I81" i="3"/>
  <c r="I69" i="3"/>
  <c r="I45" i="3"/>
  <c r="I89" i="3"/>
  <c r="I52" i="3"/>
  <c r="I36" i="3"/>
  <c r="I85" i="3"/>
  <c r="I35" i="3"/>
  <c r="I80" i="3"/>
  <c r="I37" i="3"/>
  <c r="I27" i="3"/>
  <c r="I92" i="3"/>
  <c r="I76" i="3"/>
  <c r="I26" i="3"/>
  <c r="I16" i="3"/>
  <c r="I122" i="3"/>
  <c r="I74" i="3"/>
  <c r="I117" i="3"/>
  <c r="I103" i="3"/>
  <c r="I154" i="3"/>
  <c r="I98" i="3"/>
  <c r="I20" i="3"/>
  <c r="I101" i="3"/>
  <c r="I135" i="3"/>
  <c r="I129" i="3"/>
  <c r="I147" i="3"/>
  <c r="I100" i="3"/>
  <c r="I144" i="3"/>
  <c r="I111" i="3"/>
  <c r="I150" i="3"/>
  <c r="I7" i="3"/>
  <c r="M8" i="3" s="1"/>
  <c r="I113" i="3"/>
  <c r="I66" i="3"/>
  <c r="I30" i="3"/>
  <c r="I148" i="3"/>
  <c r="I104" i="3"/>
  <c r="I63" i="3"/>
  <c r="I142" i="3"/>
  <c r="I55" i="3"/>
  <c r="I8" i="3"/>
  <c r="I19" i="3"/>
  <c r="I57" i="3"/>
  <c r="I97" i="3"/>
  <c r="I71" i="3"/>
  <c r="I59" i="3"/>
  <c r="I15" i="3"/>
  <c r="M16" i="3" s="1"/>
  <c r="I99" i="3"/>
  <c r="I75" i="3"/>
  <c r="I24" i="3"/>
  <c r="I11" i="3"/>
  <c r="M12" i="3" s="1"/>
  <c r="I6" i="3"/>
  <c r="I31" i="3"/>
  <c r="I68" i="3"/>
  <c r="I143" i="3"/>
  <c r="I125" i="3"/>
  <c r="I112" i="3"/>
  <c r="I62" i="3"/>
  <c r="I124" i="3"/>
  <c r="I105" i="3"/>
  <c r="I159" i="3"/>
  <c r="I77" i="3"/>
  <c r="I106" i="3"/>
  <c r="I140" i="3"/>
  <c r="I153" i="3"/>
  <c r="I119" i="3"/>
  <c r="I49" i="3"/>
  <c r="I53" i="3"/>
  <c r="I41" i="3"/>
  <c r="I121" i="3"/>
  <c r="I13" i="3"/>
  <c r="M14" i="3" s="1"/>
  <c r="I88" i="3"/>
  <c r="I127" i="3"/>
  <c r="I123" i="3"/>
  <c r="I12" i="3"/>
  <c r="M13" i="3" s="1"/>
  <c r="I44" i="3"/>
  <c r="I149" i="3"/>
  <c r="I87" i="3"/>
  <c r="I84" i="3"/>
  <c r="I126" i="3"/>
  <c r="I18" i="3"/>
  <c r="I70" i="3"/>
  <c r="I155" i="3"/>
  <c r="I79" i="3"/>
  <c r="I72" i="3"/>
  <c r="I54" i="3"/>
  <c r="I152" i="3"/>
  <c r="I82" i="3"/>
  <c r="I158" i="3"/>
  <c r="I130" i="3"/>
  <c r="I67" i="3"/>
  <c r="I107" i="3"/>
  <c r="I58" i="3"/>
  <c r="I17" i="3"/>
  <c r="I38" i="3"/>
  <c r="I21" i="3"/>
  <c r="I42" i="3"/>
  <c r="I115" i="3"/>
  <c r="I163" i="3"/>
  <c r="I161" i="3"/>
  <c r="I28" i="3"/>
  <c r="I132" i="3"/>
  <c r="I23" i="3"/>
  <c r="I108" i="3"/>
  <c r="I46" i="3"/>
  <c r="I120" i="3"/>
  <c r="I50" i="3"/>
  <c r="I78" i="3"/>
  <c r="I139" i="3"/>
  <c r="I151" i="3"/>
  <c r="I61" i="3"/>
  <c r="I56" i="3"/>
  <c r="M9" i="3"/>
  <c r="M15" i="3"/>
  <c r="M7" i="3" l="1"/>
  <c r="I164" i="3"/>
</calcChain>
</file>

<file path=xl/sharedStrings.xml><?xml version="1.0" encoding="utf-8"?>
<sst xmlns="http://schemas.openxmlformats.org/spreadsheetml/2006/main" count="1062" uniqueCount="316">
  <si>
    <t>BPLP Country of Birth of Person by Greater Capital City Statistical Areas (UR) and LANP Language Spoken at Home</t>
  </si>
  <si>
    <t>Counting: Persons, Place of Usual Residence</t>
  </si>
  <si>
    <t>Gaelic (Scotland)</t>
  </si>
  <si>
    <t>Irish</t>
  </si>
  <si>
    <t>Welsh</t>
  </si>
  <si>
    <t>English</t>
  </si>
  <si>
    <t>German</t>
  </si>
  <si>
    <t>Yiddish</t>
  </si>
  <si>
    <t>Dutch</t>
  </si>
  <si>
    <t>Afrikaans</t>
  </si>
  <si>
    <t>Danish</t>
  </si>
  <si>
    <t>Norwegian</t>
  </si>
  <si>
    <t>Swedish</t>
  </si>
  <si>
    <t>Estonian</t>
  </si>
  <si>
    <t>Finnish</t>
  </si>
  <si>
    <t>French</t>
  </si>
  <si>
    <t>Greek</t>
  </si>
  <si>
    <t>Catalan</t>
  </si>
  <si>
    <t>Portuguese</t>
  </si>
  <si>
    <t>Spanish</t>
  </si>
  <si>
    <t>Italian</t>
  </si>
  <si>
    <t>Maltese</t>
  </si>
  <si>
    <t>Latvian</t>
  </si>
  <si>
    <t>Lithuanian</t>
  </si>
  <si>
    <t>Hungarian</t>
  </si>
  <si>
    <t>Russian</t>
  </si>
  <si>
    <t>Ukrainian</t>
  </si>
  <si>
    <t>Bosnian</t>
  </si>
  <si>
    <t>Bulgarian</t>
  </si>
  <si>
    <t>Croatian</t>
  </si>
  <si>
    <t>Macedonian</t>
  </si>
  <si>
    <t>Serbian</t>
  </si>
  <si>
    <t>Slovene</t>
  </si>
  <si>
    <t>Serbo-Croatian/Yugoslavian, so described</t>
  </si>
  <si>
    <t>Czech</t>
  </si>
  <si>
    <t>Polish</t>
  </si>
  <si>
    <t>Slovak</t>
  </si>
  <si>
    <t>Albanian</t>
  </si>
  <si>
    <t>Romanian</t>
  </si>
  <si>
    <t>Romany</t>
  </si>
  <si>
    <t>Kurdish</t>
  </si>
  <si>
    <t>Pashto</t>
  </si>
  <si>
    <t>Dari</t>
  </si>
  <si>
    <t>Persian (excluding Dari)</t>
  </si>
  <si>
    <t>Hazaraghi</t>
  </si>
  <si>
    <t>Arabic</t>
  </si>
  <si>
    <t>Hebrew</t>
  </si>
  <si>
    <t>Assyrian Neo-Aramaic</t>
  </si>
  <si>
    <t>Chaldean Neo-Aramaic</t>
  </si>
  <si>
    <t>Turkish</t>
  </si>
  <si>
    <t>Azeri</t>
  </si>
  <si>
    <t>Uygur</t>
  </si>
  <si>
    <t>Uzbek</t>
  </si>
  <si>
    <t>Armenian</t>
  </si>
  <si>
    <t>Kannada</t>
  </si>
  <si>
    <t>Malayalam</t>
  </si>
  <si>
    <t>Tamil</t>
  </si>
  <si>
    <t>Telugu</t>
  </si>
  <si>
    <t>Tulu</t>
  </si>
  <si>
    <t>Bengali</t>
  </si>
  <si>
    <t>Gujarati</t>
  </si>
  <si>
    <t>Hindi</t>
  </si>
  <si>
    <t>Konkani</t>
  </si>
  <si>
    <t>Marathi</t>
  </si>
  <si>
    <t>Nepali</t>
  </si>
  <si>
    <t>Punjabi</t>
  </si>
  <si>
    <t>Sindhi</t>
  </si>
  <si>
    <t>Sinhalese</t>
  </si>
  <si>
    <t>Urdu</t>
  </si>
  <si>
    <t>Assamese</t>
  </si>
  <si>
    <t>Dhivehi</t>
  </si>
  <si>
    <t>Kashmiri</t>
  </si>
  <si>
    <t>Oriya</t>
  </si>
  <si>
    <t>Fijian Hindustani</t>
  </si>
  <si>
    <t>Burmese</t>
  </si>
  <si>
    <t>Chin Haka</t>
  </si>
  <si>
    <t>Karen</t>
  </si>
  <si>
    <t>Burmese and Related Languages, nec</t>
  </si>
  <si>
    <t>Hmong</t>
  </si>
  <si>
    <t>Khmer</t>
  </si>
  <si>
    <t>Vietnamese</t>
  </si>
  <si>
    <t>Lao</t>
  </si>
  <si>
    <t>Thai</t>
  </si>
  <si>
    <t>Bisaya</t>
  </si>
  <si>
    <t>Cebuano</t>
  </si>
  <si>
    <t>Indonesian</t>
  </si>
  <si>
    <t>Malay</t>
  </si>
  <si>
    <t>Tetum</t>
  </si>
  <si>
    <t>Timorese</t>
  </si>
  <si>
    <t>Tagalog</t>
  </si>
  <si>
    <t>Filipino</t>
  </si>
  <si>
    <t>Ilonggo (Hiligaynon)</t>
  </si>
  <si>
    <t>Cantonese</t>
  </si>
  <si>
    <t>Hakka</t>
  </si>
  <si>
    <t>Mandarin</t>
  </si>
  <si>
    <t>Wu</t>
  </si>
  <si>
    <t>Min Nan</t>
  </si>
  <si>
    <t>Japanese</t>
  </si>
  <si>
    <t>Korean</t>
  </si>
  <si>
    <t>Tibetan</t>
  </si>
  <si>
    <t>Mongolian</t>
  </si>
  <si>
    <t>Australian Indigenous Languages, nfd</t>
  </si>
  <si>
    <t>Yorta Yorta</t>
  </si>
  <si>
    <t>Acholi</t>
  </si>
  <si>
    <t>Akan</t>
  </si>
  <si>
    <t>Mauritian Creole</t>
  </si>
  <si>
    <t>Oromo</t>
  </si>
  <si>
    <t>Shona</t>
  </si>
  <si>
    <t>Somali</t>
  </si>
  <si>
    <t>Swahili</t>
  </si>
  <si>
    <t>Yoruba</t>
  </si>
  <si>
    <t>Zulu</t>
  </si>
  <si>
    <t>Amharic</t>
  </si>
  <si>
    <t>Dinka</t>
  </si>
  <si>
    <t>Ewe</t>
  </si>
  <si>
    <t>Harari</t>
  </si>
  <si>
    <t>Igbo</t>
  </si>
  <si>
    <t>Krio</t>
  </si>
  <si>
    <t>Luganda</t>
  </si>
  <si>
    <t>Ndebele</t>
  </si>
  <si>
    <t>Nuer</t>
  </si>
  <si>
    <t>Shilluk</t>
  </si>
  <si>
    <t>Tigre</t>
  </si>
  <si>
    <t>Tigrinya</t>
  </si>
  <si>
    <t>Tswana</t>
  </si>
  <si>
    <t>Bari</t>
  </si>
  <si>
    <t>Kinyarwanda (Rwanda)</t>
  </si>
  <si>
    <t>Kirundi (Rundi)</t>
  </si>
  <si>
    <t>Fijian</t>
  </si>
  <si>
    <t>Maori (Cook Island)</t>
  </si>
  <si>
    <t>Maori (New Zealand)</t>
  </si>
  <si>
    <t>Nauruan</t>
  </si>
  <si>
    <t>Niue</t>
  </si>
  <si>
    <t>Samoan</t>
  </si>
  <si>
    <t>Tongan</t>
  </si>
  <si>
    <t>Bislama</t>
  </si>
  <si>
    <t>Tok Pisin (Neomelanesian)</t>
  </si>
  <si>
    <t>Auslan</t>
  </si>
  <si>
    <t>Australia</t>
  </si>
  <si>
    <t>New Zealand</t>
  </si>
  <si>
    <t>New Caledonia</t>
  </si>
  <si>
    <t>Papua New Guinea</t>
  </si>
  <si>
    <t>Solomon Islands</t>
  </si>
  <si>
    <t>Vanuatu</t>
  </si>
  <si>
    <t>Kiribati</t>
  </si>
  <si>
    <t>Nauru</t>
  </si>
  <si>
    <t>Cook Islands</t>
  </si>
  <si>
    <t>Fiji</t>
  </si>
  <si>
    <t>Samoa</t>
  </si>
  <si>
    <t>Samoa, American</t>
  </si>
  <si>
    <t>Tonga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</si>
  <si>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</si>
  <si>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</si>
  <si>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</si>
  <si>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</si>
  <si>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</si>
  <si>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</si>
  <si>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</si>
  <si>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</si>
  <si>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</si>
  <si>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</si>
  <si>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</si>
  <si>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</si>
  <si>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Netherlands</t>
  </si>
  <si>
    <t>Switzerland</t>
  </si>
  <si>
    <t>Denmark</t>
  </si>
  <si>
    <t>Finland</t>
  </si>
  <si>
    <t>Norway</t>
  </si>
  <si>
    <t>Sweden</t>
  </si>
  <si>
    <t>Italy</t>
  </si>
  <si>
    <t>Malta</t>
  </si>
  <si>
    <t>Portugal</t>
  </si>
  <si>
    <t>Spain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</si>
  <si>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</si>
  <si>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</si>
  <si>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</si>
  <si>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</si>
  <si>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</si>
  <si>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</si>
  <si>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</si>
  <si>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</si>
  <si>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</si>
  <si>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</si>
  <si>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</si>
  <si>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Belarus</t>
  </si>
  <si>
    <t>Estonia</t>
  </si>
  <si>
    <t>Hungary</t>
  </si>
  <si>
    <t>Latvia</t>
  </si>
  <si>
    <t>Lithuania</t>
  </si>
  <si>
    <t>Poland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</si>
  <si>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</si>
  <si>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</si>
  <si>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</si>
  <si>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</si>
  <si>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</si>
  <si>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</si>
  <si>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</si>
  <si>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</si>
  <si>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</si>
  <si>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</si>
  <si>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</si>
  <si>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</si>
  <si>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</si>
  <si>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</si>
  <si>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</si>
  <si>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</si>
  <si>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</si>
  <si>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</si>
  <si>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</si>
  <si>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</si>
  <si>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</si>
  <si>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</si>
  <si>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United Arab Emirates</t>
  </si>
  <si>
    <t>Yemen</t>
  </si>
  <si>
    <t>Cambodia</t>
  </si>
  <si>
    <t>Laos</t>
  </si>
  <si>
    <t>Thailand</t>
  </si>
  <si>
    <t>Vietnam</t>
  </si>
  <si>
    <t>Brunei Darussalam</t>
  </si>
  <si>
    <t>Indonesia</t>
  </si>
  <si>
    <t>Malaysia</t>
  </si>
  <si>
    <t>Philippines</t>
  </si>
  <si>
    <t>Singapore</t>
  </si>
  <si>
    <t>Timor-Leste</t>
  </si>
  <si>
    <t>Mongolia</t>
  </si>
  <si>
    <t>Taiwan</t>
  </si>
  <si>
    <t>Japan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</si>
  <si>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</si>
  <si>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</si>
  <si>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</si>
  <si>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</si>
  <si>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</si>
  <si>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</si>
  <si>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</si>
  <si>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</si>
  <si>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</si>
  <si>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</si>
  <si>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</si>
  <si>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</si>
  <si>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</si>
  <si>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Uzbekistan</t>
  </si>
  <si>
    <t>Canada</t>
  </si>
  <si>
    <t>Argentina</t>
  </si>
  <si>
    <t>Brazil</t>
  </si>
  <si>
    <t>Chile</t>
  </si>
  <si>
    <t>Colombia</t>
  </si>
  <si>
    <t>Ecuador</t>
  </si>
  <si>
    <t>Guyana</t>
  </si>
  <si>
    <t>Paraguay</t>
  </si>
  <si>
    <t>Peru</t>
  </si>
  <si>
    <t>Uruguay</t>
  </si>
  <si>
    <t>Costa Rica</t>
  </si>
  <si>
    <t>El Salvador</t>
  </si>
  <si>
    <t>Guatemala</t>
  </si>
  <si>
    <t>Mexico</t>
  </si>
  <si>
    <t>Cuba</t>
  </si>
  <si>
    <t>Jamaica</t>
  </si>
  <si>
    <t>Cameroon</t>
  </si>
  <si>
    <t>Cote d'Ivoire</t>
  </si>
  <si>
    <t>Ghana</t>
  </si>
  <si>
    <t>Guinea</t>
  </si>
  <si>
    <t>Liberia</t>
  </si>
  <si>
    <t>Nigeria</t>
  </si>
  <si>
    <t>Sierra Leone</t>
  </si>
  <si>
    <t>Botswana</t>
  </si>
  <si>
    <t>Burundi</t>
  </si>
  <si>
    <t>Eritrea</t>
  </si>
  <si>
    <t>Ethiopia</t>
  </si>
  <si>
    <t>Kenya</t>
  </si>
  <si>
    <t>Malawi</t>
  </si>
  <si>
    <t>Mauritius</t>
  </si>
  <si>
    <t>Mozambique</t>
  </si>
  <si>
    <t>Namibia</t>
  </si>
  <si>
    <t>Rwanda</t>
  </si>
  <si>
    <t>Seychelles</t>
  </si>
  <si>
    <t>Somalia</t>
  </si>
  <si>
    <t>South Africa</t>
  </si>
  <si>
    <t>Tanzania</t>
  </si>
  <si>
    <t>Uganda</t>
  </si>
  <si>
    <t>Zambia</t>
  </si>
  <si>
    <t>Zimbabwe</t>
  </si>
  <si>
    <t>Adjusted no</t>
  </si>
  <si>
    <t>Rank</t>
  </si>
  <si>
    <t xml:space="preserve">Number </t>
  </si>
  <si>
    <t>Per cent</t>
  </si>
  <si>
    <t>Select birthplace, below</t>
  </si>
  <si>
    <t>Spoken Language</t>
  </si>
  <si>
    <t>Prepared by H. Brown City of Greater Dandenong hbrown@cgd.vic.gov.au</t>
  </si>
  <si>
    <t>Birthplace</t>
  </si>
  <si>
    <t>African Languages, nfd</t>
  </si>
  <si>
    <t>Burmese and Related Languages, nfd</t>
  </si>
  <si>
    <t>Rohingya</t>
  </si>
  <si>
    <t>Southern Asian Languages, nfd</t>
  </si>
  <si>
    <t>Zomi</t>
  </si>
  <si>
    <t>Bolivia</t>
  </si>
  <si>
    <t>Myanmar</t>
  </si>
  <si>
    <t>Venezuela</t>
  </si>
  <si>
    <t>French Creole, nfd</t>
  </si>
  <si>
    <t>Ilokano</t>
  </si>
  <si>
    <t>China</t>
  </si>
  <si>
    <t>Hong Kong</t>
  </si>
  <si>
    <t>USA</t>
  </si>
  <si>
    <t>North Macedonia</t>
  </si>
  <si>
    <t>South Korea</t>
  </si>
  <si>
    <t>Bosnia</t>
  </si>
  <si>
    <t>Russia</t>
  </si>
  <si>
    <t>Czechia</t>
  </si>
  <si>
    <t>Congo, Dem. Rep.</t>
  </si>
  <si>
    <t>Macau</t>
  </si>
  <si>
    <t>Congo, Rep.</t>
  </si>
  <si>
    <t>Serbo-Croatian</t>
  </si>
  <si>
    <t>Persian</t>
  </si>
  <si>
    <t>Birthplaces of Residents of Victoria, by Spoken Language</t>
  </si>
  <si>
    <t>Languages Spoken by Residents of Victoria, by Birthplace</t>
  </si>
  <si>
    <t>From the findings of the 2021 Census.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</si>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</sst>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5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7"/>
      <color theme="0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5">
    <xf numFmtId="0" fontId="0" fillId="0" borderId="0" xfId="0"/>
    <xf numFmtId="0" fontId="18" fillId="0" borderId="0" xfId="0" applyFont="1"/>
    <xf numFmtId="3" fontId="19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 textRotation="90" wrapText="1"/>
    </xf>
    <xf numFmtId="3" fontId="19" fillId="0" borderId="0" xfId="0" applyNumberFormat="1" applyFont="1" applyAlignment="1">
      <alignment horizontal="center" textRotation="90" wrapText="1"/>
    </xf>
    <xf numFmtId="3" fontId="20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2" fontId="19" fillId="0" borderId="0" xfId="0" applyNumberFormat="1" applyFont="1" applyAlignment="1" applyProtection="1">
      <alignment horizontal="center" vertical="center"/>
      <protection hidden="1"/>
    </xf>
    <xf numFmtId="0" fontId="19" fillId="0" borderId="0" xfId="0" applyFont="1" applyAlignment="1">
      <alignment vertical="center"/>
    </xf>
    <xf numFmtId="2" fontId="19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2" fontId="23" fillId="0" borderId="0" xfId="0" applyNumberFormat="1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>
      <alignment vertical="center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vertical="center"/>
      <protection locked="0" hidden="1"/>
    </xf>
    <xf numFmtId="0" fontId="24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17" fillId="0" borderId="0" xfId="0" applyFont="1"/>
    <xf numFmtId="3" fontId="23" fillId="0" borderId="0" xfId="0" applyNumberFormat="1" applyFont="1" applyAlignment="1">
      <alignment horizontal="left" wrapText="1"/>
    </xf>
    <xf numFmtId="0" fontId="25" fillId="0" borderId="0" xfId="0" applyFont="1"/>
    <xf numFmtId="0" fontId="26" fillId="0" borderId="0" xfId="0" applyFont="1"/>
    <xf numFmtId="3" fontId="27" fillId="0" borderId="0" xfId="0" applyNumberFormat="1" applyFont="1" applyAlignment="1">
      <alignment horizontal="left" wrapText="1"/>
    </xf>
    <xf numFmtId="0" fontId="28" fillId="0" borderId="10" xfId="0" applyFont="1" applyBorder="1" applyAlignment="1" applyProtection="1">
      <alignment horizontal="center" vertical="center"/>
      <protection hidden="1"/>
    </xf>
    <xf numFmtId="0" fontId="29" fillId="0" borderId="11" xfId="0" applyFont="1" applyBorder="1" applyAlignment="1" applyProtection="1">
      <alignment horizontal="left" vertical="center"/>
      <protection hidden="1"/>
    </xf>
    <xf numFmtId="3" fontId="29" fillId="0" borderId="11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31" fillId="0" borderId="0" xfId="0" applyFont="1"/>
    <xf numFmtId="0" fontId="23" fillId="0" borderId="0" xfId="0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9" fillId="34" borderId="11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wrapText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>
      <alignment vertical="center"/>
    </xf>
    <xf numFmtId="3" fontId="19" fillId="0" borderId="0" xfId="0" applyNumberFormat="1" applyFont="1" applyAlignment="1">
      <alignment horizontal="left" wrapText="1"/>
    </xf>
    <xf numFmtId="1" fontId="31" fillId="0" borderId="0" xfId="0" applyNumberFormat="1" applyFont="1"/>
    <xf numFmtId="0" fontId="23" fillId="0" borderId="0" xfId="0" applyFont="1"/>
    <xf numFmtId="4" fontId="29" fillId="36" borderId="11" xfId="0" applyNumberFormat="1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32" fillId="35" borderId="0" xfId="0" applyFont="1" applyFill="1" applyAlignment="1">
      <alignment horizontal="center" vertical="center"/>
    </xf>
    <xf numFmtId="0" fontId="25" fillId="36" borderId="0" xfId="0" applyFont="1" applyFill="1" applyAlignment="1" applyProtection="1">
      <alignment horizontal="center" vertical="center"/>
      <protection hidden="1"/>
    </xf>
    <xf numFmtId="0" fontId="32" fillId="33" borderId="0" xfId="0" applyFont="1" applyFill="1" applyAlignment="1">
      <alignment horizontal="center" vertical="center"/>
    </xf>
    <xf numFmtId="0" fontId="25" fillId="34" borderId="0" xfId="0" applyFont="1" applyFill="1" applyAlignment="1" applyProtection="1">
      <alignment horizontal="center" vertic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5b661a7aacce4e6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22663801599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'Birthplace to Language'!$B$20:$B$29</c:f>
              <c:strCache>
                <c:ptCount val="10"/>
                <c:pt idx="0">
                  <c:v>Hazaraghi</c:v>
                </c:pt>
                <c:pt idx="1">
                  <c:v>Dari</c:v>
                </c:pt>
                <c:pt idx="2">
                  <c:v>Pashto</c:v>
                </c:pt>
                <c:pt idx="3">
                  <c:v>Persian</c:v>
                </c:pt>
                <c:pt idx="4">
                  <c:v>English</c:v>
                </c:pt>
                <c:pt idx="5">
                  <c:v>Arabic</c:v>
                </c:pt>
                <c:pt idx="6">
                  <c:v>Uzbek</c:v>
                </c:pt>
                <c:pt idx="7">
                  <c:v>Urdu</c:v>
                </c:pt>
                <c:pt idx="8">
                  <c:v>Punjabi</c:v>
                </c:pt>
                <c:pt idx="9">
                  <c:v>Hindi</c:v>
                </c:pt>
              </c:strCache>
            </c:strRef>
          </c:cat>
          <c:val>
            <c:numRef>
              <c:f>'Birthplace to Language'!$D$20:$D$29</c:f>
              <c:numCache>
                <c:formatCode>General</c:formatCode>
                <c:ptCount val="10"/>
                <c:pt idx="0">
                  <c:v>50.844254549936316</c:v>
                </c:pt>
                <c:pt idx="1">
                  <c:v>31.227147611026663</c:v>
                </c:pt>
                <c:pt idx="2">
                  <c:v>8.8780247319337739</c:v>
                </c:pt>
                <c:pt idx="3">
                  <c:v>5.9405940594059405</c:v>
                </c:pt>
                <c:pt idx="4">
                  <c:v>2.3663777166098354</c:v>
                </c:pt>
                <c:pt idx="5">
                  <c:v>0.1807649644632513</c:v>
                </c:pt>
                <c:pt idx="6">
                  <c:v>0.1150322501129781</c:v>
                </c:pt>
                <c:pt idx="7">
                  <c:v>0.10681566081919396</c:v>
                </c:pt>
                <c:pt idx="8">
                  <c:v>9.4490776878517729E-2</c:v>
                </c:pt>
                <c:pt idx="9">
                  <c:v>4.9299535762704905E-2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71-4B04-A57D-229DF7BD2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52359168"/>
        <c:axId val="52361088"/>
      </c:barChart>
      <c:catAx>
        <c:axId val="523591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61088"/>
        <c:crosses val="autoZero"/>
        <c:auto val="1"/>
        <c:lblAlgn val="ctr"/>
        <c:lblOffset val="100"/>
        <c:noMultiLvlLbl val="0"/>
      </c:catAx>
      <c:valAx>
        <c:axId val="52361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from Selected Birthplace</a:t>
                </a:r>
              </a:p>
            </c:rich>
          </c:tx>
          <c:layout>
            <c:manualLayout>
              <c:xMode val="edge"/>
              <c:yMode val="edge"/>
              <c:x val="0.23995712472462138"/>
              <c:y val="0.9433962264150952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5916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7478525411596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'Language to Birthplace'!$K$7:$K$16</c:f>
              <c:strCache>
                <c:ptCount val="10"/>
                <c:pt idx="0">
                  <c:v>Afghanistan</c:v>
                </c:pt>
                <c:pt idx="1">
                  <c:v>Australia</c:v>
                </c:pt>
                <c:pt idx="2">
                  <c:v>Pakistan</c:v>
                </c:pt>
                <c:pt idx="3">
                  <c:v>Iran</c:v>
                </c:pt>
                <c:pt idx="4">
                  <c:v>United Arab Emirates</c:v>
                </c:pt>
                <c:pt idx="5">
                  <c:v>Indonesia</c:v>
                </c:pt>
                <c:pt idx="6">
                  <c:v>Malaysia</c:v>
                </c:pt>
                <c:pt idx="7">
                  <c:v>Zimbabwe</c:v>
                </c:pt>
                <c:pt idx="8">
                  <c:v>New Zealand</c:v>
                </c:pt>
                <c:pt idx="9">
                  <c:v>Kuwait</c:v>
                </c:pt>
              </c:strCache>
            </c:strRef>
          </c:cat>
          <c:val>
            <c:numRef>
              <c:f>'Language to Birthplace'!$M$7:$M$16</c:f>
              <c:numCache>
                <c:formatCode>#,##0.00</c:formatCode>
                <c:ptCount val="10"/>
                <c:pt idx="0">
                  <c:v>63.84976525821596</c:v>
                </c:pt>
                <c:pt idx="1">
                  <c:v>18.629727080431305</c:v>
                </c:pt>
                <c:pt idx="2">
                  <c:v>14.058711241809831</c:v>
                </c:pt>
                <c:pt idx="3">
                  <c:v>2.8891296496930301</c:v>
                </c:pt>
                <c:pt idx="4">
                  <c:v>0.17541144301707681</c:v>
                </c:pt>
                <c:pt idx="5">
                  <c:v>0.1341381623071764</c:v>
                </c:pt>
                <c:pt idx="6">
                  <c:v>9.2864881597275961E-2</c:v>
                </c:pt>
                <c:pt idx="7">
                  <c:v>4.6432440798637981E-2</c:v>
                </c:pt>
                <c:pt idx="8">
                  <c:v>2.5795800443687764E-2</c:v>
                </c:pt>
                <c:pt idx="9">
                  <c:v>2.5795800443687764E-2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1-4D70-BFCE-DC43338F9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125241600"/>
        <c:axId val="125530112"/>
      </c:barChart>
      <c:catAx>
        <c:axId val="125241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5530112"/>
        <c:crosses val="autoZero"/>
        <c:auto val="1"/>
        <c:lblAlgn val="ctr"/>
        <c:lblOffset val="100"/>
        <c:noMultiLvlLbl val="0"/>
      </c:catAx>
      <c:valAx>
        <c:axId val="1255301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who</a:t>
                </a:r>
                <a:r>
                  <a:rPr lang="en-AU" baseline="0"/>
                  <a:t> Speak Selected Language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23995721410926302"/>
              <c:y val="0.9519188439513243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524160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33" fmlaRange="$P$34:$P$191" sel="1" val="0"/>
</file>

<file path=xl/ctrlProps/ctrlProp2.xml><?xml version="1.0" encoding="utf-8"?>
<formControlPr xmlns="http://schemas.microsoft.com/office/spreadsheetml/2009/9/main" objectType="Drop" dropLines="45" dropStyle="combo" dx="16" fmlaLink="$G$3" fmlaRange="$R$4:$R$146" sel="50" val="1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45357</xdr:colOff>
      <xdr:row>2</xdr:row>
      <xdr:rowOff>43541</xdr:rowOff>
    </xdr:from>
    <xdr:to>
      <xdr:col>8</xdr:col>
      <xdr:colOff>1052286</xdr:colOff>
      <xdr:row>20</xdr:row>
      <xdr:rowOff>54427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4</xdr:row>
          <xdr:rowOff>0</xdr:rowOff>
        </xdr:from>
        <xdr:to>
          <xdr:col>3</xdr:col>
          <xdr:colOff>196850</xdr:colOff>
          <xdr:row>5</xdr:row>
          <xdr:rowOff>31750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198210</xdr:colOff>
      <xdr:row>2</xdr:row>
      <xdr:rowOff>33564</xdr:rowOff>
    </xdr:from>
    <xdr:to>
      <xdr:col>17</xdr:col>
      <xdr:colOff>1893661</xdr:colOff>
      <xdr:row>22</xdr:row>
      <xdr:rowOff>149678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</xdr:row>
          <xdr:rowOff>0</xdr:rowOff>
        </xdr:from>
        <xdr:to>
          <xdr:col>12</xdr:col>
          <xdr:colOff>127000</xdr:colOff>
          <xdr:row>4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fitToPage="1"/>
  </sheetPr>
  <dimension ref="A1:DD277"/>
  <sheetViews>
    <sheetView showGridLines="0" showRowColHeaders="0" tabSelected="1" zoomScale="105" zoomScaleNormal="10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9" sqref="C19"/>
    </sheetView>
  </sheetViews>
  <sheetFormatPr defaultColWidth="9.08984375" defaultRowHeight="14.5" x14ac:dyDescent="0.35"/>
  <cols>
    <col min="1" max="1" width="2.6328125" style="14" customWidth="1"/>
    <col min="2" max="2" width="24.6328125" style="14" customWidth="1"/>
    <col min="3" max="3" width="10.81640625" style="12" customWidth="1"/>
    <col min="4" max="4" width="10.36328125" style="12" customWidth="1"/>
    <col min="5" max="5" width="9.08984375" style="13"/>
    <col min="6" max="6" width="20.36328125" style="12" customWidth="1"/>
    <col min="7" max="7" width="11.26953125" style="8" customWidth="1"/>
    <col min="8" max="8" width="9.08984375" style="8"/>
    <col min="9" max="9" width="16.81640625" style="8" customWidth="1"/>
    <col min="10" max="11" width="5.81640625" style="8" customWidth="1"/>
    <col min="12" max="14" width="5.81640625" style="14" customWidth="1"/>
    <col min="15" max="15" width="9.08984375" style="14"/>
    <col min="16" max="16" width="10.453125" style="14" customWidth="1"/>
    <col min="17" max="16384" width="9.08984375" style="14"/>
  </cols>
  <sheetData>
    <row r="1" spans="1:108" ht="22.9" customHeight="1" x14ac:dyDescent="0.35">
      <c r="B1" s="51" t="s">
        <v>313</v>
      </c>
      <c r="C1" s="51"/>
      <c r="D1" s="51"/>
      <c r="E1" s="51"/>
      <c r="F1" s="51"/>
      <c r="G1" s="51"/>
      <c r="H1" s="51"/>
      <c r="I1" s="51"/>
    </row>
    <row r="2" spans="1:108" ht="16.899999999999999" customHeight="1" x14ac:dyDescent="0.35">
      <c r="A2" s="15"/>
      <c r="B2" s="52" t="s">
        <v>314</v>
      </c>
      <c r="C2" s="52"/>
      <c r="D2" s="52"/>
      <c r="E2" s="52"/>
      <c r="F2" s="52"/>
      <c r="G2" s="52"/>
      <c r="H2" s="52"/>
      <c r="I2" s="52"/>
      <c r="J2" s="9"/>
      <c r="K2" s="9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</row>
    <row r="3" spans="1:108" x14ac:dyDescent="0.35">
      <c r="A3" s="15"/>
      <c r="B3" s="15"/>
      <c r="C3" s="10"/>
      <c r="D3" s="10"/>
      <c r="E3" s="11"/>
      <c r="F3" s="10"/>
      <c r="G3" s="9"/>
      <c r="H3" s="9"/>
      <c r="I3" s="9"/>
      <c r="J3" s="9"/>
      <c r="K3" s="9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</row>
    <row r="4" spans="1:108" x14ac:dyDescent="0.35">
      <c r="A4" s="15"/>
      <c r="B4" s="50" t="s">
        <v>285</v>
      </c>
      <c r="C4" s="10"/>
      <c r="D4" s="10"/>
      <c r="E4" s="11"/>
      <c r="F4" s="10"/>
      <c r="G4" s="9"/>
      <c r="H4" s="9"/>
      <c r="I4" s="9"/>
      <c r="J4" s="9"/>
      <c r="K4" s="9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</row>
    <row r="5" spans="1:108" x14ac:dyDescent="0.35">
      <c r="A5" s="15"/>
      <c r="B5" s="15"/>
      <c r="C5" s="10"/>
      <c r="D5" s="10"/>
      <c r="E5" s="11"/>
      <c r="F5" s="10"/>
      <c r="G5" s="9"/>
      <c r="H5" s="9"/>
      <c r="I5" s="9"/>
      <c r="J5" s="9"/>
      <c r="K5" s="9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</row>
    <row r="6" spans="1:108" ht="24.75" customHeight="1" x14ac:dyDescent="0.35">
      <c r="A6" s="15"/>
      <c r="B6" s="15"/>
      <c r="C6" s="10"/>
      <c r="D6" s="10"/>
      <c r="E6" s="11"/>
      <c r="F6" s="10"/>
      <c r="G6" s="9"/>
      <c r="H6" s="9"/>
      <c r="I6" s="9"/>
      <c r="J6" s="9"/>
      <c r="K6" s="9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</row>
    <row r="7" spans="1:108" ht="19.5" customHeight="1" x14ac:dyDescent="0.35">
      <c r="A7" s="15"/>
      <c r="B7" s="32" t="s">
        <v>286</v>
      </c>
      <c r="C7" s="32" t="s">
        <v>283</v>
      </c>
      <c r="D7" s="32" t="s">
        <v>284</v>
      </c>
      <c r="E7" s="11"/>
      <c r="F7" s="10"/>
      <c r="G7" s="9"/>
      <c r="H7" s="9"/>
      <c r="I7" s="9"/>
      <c r="J7" s="9"/>
      <c r="K7" s="9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</row>
    <row r="8" spans="1:108" ht="19.5" customHeight="1" x14ac:dyDescent="0.35">
      <c r="A8" s="15"/>
      <c r="B8" s="33" t="str">
        <f>VLOOKUP(MATCH(C35,H$35:H$177,0),C$35:H$177,4)</f>
        <v>Hazaraghi</v>
      </c>
      <c r="C8" s="34">
        <f>VLOOKUP(MATCH(C35,H$35:H$177,0),C$35:H$247,5)</f>
        <v>12376.0005</v>
      </c>
      <c r="D8" s="49">
        <f>VLOOKUP(MATCH(C35,H$35:H$177,0),C$35:H$247,3)</f>
        <v>50.844254549936316</v>
      </c>
      <c r="E8" s="11"/>
      <c r="F8" s="10"/>
      <c r="G8" s="9"/>
      <c r="H8" s="9"/>
      <c r="I8" s="9"/>
      <c r="J8" s="9"/>
      <c r="K8" s="9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</row>
    <row r="9" spans="1:108" ht="19.5" customHeight="1" x14ac:dyDescent="0.35">
      <c r="A9" s="15"/>
      <c r="B9" s="33" t="str">
        <f t="shared" ref="B9:B17" si="0">VLOOKUP(MATCH(C36,H$35:H$177,0),C$35:H$177,4)</f>
        <v>Dari</v>
      </c>
      <c r="C9" s="34">
        <f t="shared" ref="C9:C17" si="1">VLOOKUP(MATCH(C36,H$35:H$177,0),C$35:H$247,5)</f>
        <v>7601.0003100000004</v>
      </c>
      <c r="D9" s="49">
        <f t="shared" ref="D9:D17" si="2">VLOOKUP(MATCH(C36,H$35:H$177,0),C$35:H$247,3)</f>
        <v>31.227147611026663</v>
      </c>
      <c r="E9" s="11"/>
      <c r="F9" s="10"/>
      <c r="G9" s="9"/>
      <c r="H9" s="9"/>
      <c r="I9" s="9"/>
      <c r="J9" s="9"/>
      <c r="K9" s="9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</row>
    <row r="10" spans="1:108" ht="19.5" customHeight="1" x14ac:dyDescent="0.35">
      <c r="A10" s="15"/>
      <c r="B10" s="33" t="str">
        <f t="shared" si="0"/>
        <v>Pashto</v>
      </c>
      <c r="C10" s="34">
        <f t="shared" si="1"/>
        <v>2161.0009500000001</v>
      </c>
      <c r="D10" s="49">
        <f t="shared" si="2"/>
        <v>8.8780247319337739</v>
      </c>
      <c r="E10" s="11"/>
      <c r="F10" s="10"/>
      <c r="G10" s="9"/>
      <c r="H10" s="9"/>
      <c r="I10" s="9"/>
      <c r="J10" s="9"/>
      <c r="K10" s="9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</row>
    <row r="11" spans="1:108" ht="19.5" customHeight="1" x14ac:dyDescent="0.35">
      <c r="A11" s="15"/>
      <c r="B11" s="33" t="str">
        <f t="shared" si="0"/>
        <v>Persian</v>
      </c>
      <c r="C11" s="34">
        <f t="shared" si="1"/>
        <v>1446.0009600000001</v>
      </c>
      <c r="D11" s="49">
        <f t="shared" si="2"/>
        <v>5.9405940594059405</v>
      </c>
      <c r="E11" s="11"/>
      <c r="F11" s="10"/>
      <c r="G11" s="9"/>
      <c r="H11" s="9"/>
      <c r="I11" s="9"/>
      <c r="J11" s="9"/>
      <c r="K11" s="9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</row>
    <row r="12" spans="1:108" ht="19.5" customHeight="1" x14ac:dyDescent="0.35">
      <c r="A12" s="15"/>
      <c r="B12" s="33" t="str">
        <f t="shared" si="0"/>
        <v>English</v>
      </c>
      <c r="C12" s="34">
        <f t="shared" si="1"/>
        <v>576.00035000000003</v>
      </c>
      <c r="D12" s="49">
        <f t="shared" si="2"/>
        <v>2.3663777166098354</v>
      </c>
      <c r="E12" s="11"/>
      <c r="F12" s="10"/>
      <c r="G12" s="9"/>
      <c r="H12" s="9"/>
      <c r="I12" s="9"/>
      <c r="J12" s="9"/>
      <c r="K12" s="9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</row>
    <row r="13" spans="1:108" ht="19.5" customHeight="1" x14ac:dyDescent="0.35">
      <c r="A13" s="15"/>
      <c r="B13" s="33" t="str">
        <f t="shared" si="0"/>
        <v>Arabic</v>
      </c>
      <c r="C13" s="34">
        <f t="shared" si="1"/>
        <v>44.000070000000001</v>
      </c>
      <c r="D13" s="49">
        <f t="shared" si="2"/>
        <v>0.1807649644632513</v>
      </c>
      <c r="E13" s="11"/>
      <c r="F13" s="10"/>
      <c r="G13" s="9"/>
      <c r="H13" s="9"/>
      <c r="I13" s="9"/>
      <c r="J13" s="9"/>
      <c r="K13" s="9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</row>
    <row r="14" spans="1:108" ht="19.5" customHeight="1" x14ac:dyDescent="0.35">
      <c r="A14" s="15"/>
      <c r="B14" s="33" t="str">
        <f t="shared" si="0"/>
        <v>Uzbek</v>
      </c>
      <c r="C14" s="34">
        <f t="shared" si="1"/>
        <v>28.001349999999999</v>
      </c>
      <c r="D14" s="49">
        <f t="shared" si="2"/>
        <v>0.1150322501129781</v>
      </c>
      <c r="E14" s="11"/>
      <c r="F14" s="10"/>
      <c r="G14" s="9"/>
      <c r="H14" s="9"/>
      <c r="I14" s="9"/>
      <c r="J14" s="9"/>
      <c r="K14" s="9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</row>
    <row r="15" spans="1:108" ht="19.5" customHeight="1" x14ac:dyDescent="0.35">
      <c r="A15" s="15"/>
      <c r="B15" s="33" t="str">
        <f t="shared" si="0"/>
        <v>Urdu</v>
      </c>
      <c r="C15" s="34">
        <f t="shared" si="1"/>
        <v>26.001329999999999</v>
      </c>
      <c r="D15" s="49">
        <f t="shared" si="2"/>
        <v>0.10681566081919396</v>
      </c>
      <c r="E15" s="11"/>
      <c r="F15" s="10"/>
      <c r="G15" s="9"/>
      <c r="H15" s="9"/>
      <c r="I15" s="9"/>
      <c r="J15" s="9"/>
      <c r="K15" s="9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</row>
    <row r="16" spans="1:108" ht="19.5" customHeight="1" x14ac:dyDescent="0.35">
      <c r="A16" s="15"/>
      <c r="B16" s="33" t="str">
        <f t="shared" si="0"/>
        <v>Punjabi</v>
      </c>
      <c r="C16" s="34">
        <f t="shared" si="1"/>
        <v>23.000990000000002</v>
      </c>
      <c r="D16" s="49">
        <f t="shared" si="2"/>
        <v>9.4490776878517729E-2</v>
      </c>
      <c r="E16" s="11"/>
      <c r="F16" s="10"/>
      <c r="G16" s="9"/>
      <c r="H16" s="9"/>
      <c r="I16" s="9"/>
      <c r="J16" s="9"/>
      <c r="K16" s="9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</row>
    <row r="17" spans="1:108" ht="19.5" customHeight="1" x14ac:dyDescent="0.35">
      <c r="A17" s="15"/>
      <c r="B17" s="33" t="str">
        <f t="shared" si="0"/>
        <v>Hindi</v>
      </c>
      <c r="C17" s="34">
        <f t="shared" si="1"/>
        <v>12.00052</v>
      </c>
      <c r="D17" s="49">
        <f t="shared" si="2"/>
        <v>4.9299535762704905E-2</v>
      </c>
      <c r="E17" s="11"/>
      <c r="F17" s="10"/>
      <c r="G17" s="9"/>
      <c r="H17" s="9"/>
      <c r="I17" s="9"/>
      <c r="J17" s="9"/>
      <c r="K17" s="9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</row>
    <row r="18" spans="1:108" ht="19.5" customHeight="1" x14ac:dyDescent="0.35">
      <c r="A18" s="15"/>
      <c r="B18" s="15"/>
      <c r="C18" s="10"/>
      <c r="D18" s="10"/>
      <c r="E18" s="11"/>
      <c r="F18" s="10"/>
      <c r="G18" s="9"/>
      <c r="H18" s="9"/>
      <c r="I18" s="9"/>
      <c r="J18" s="9"/>
      <c r="K18" s="9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</row>
    <row r="19" spans="1:108" s="21" customFormat="1" x14ac:dyDescent="0.35">
      <c r="A19" s="16" t="s">
        <v>287</v>
      </c>
      <c r="B19" s="17"/>
      <c r="C19" s="18"/>
      <c r="D19" s="18"/>
      <c r="E19" s="19"/>
      <c r="F19" s="18"/>
      <c r="G19" s="20"/>
      <c r="H19" s="20"/>
      <c r="I19" s="20"/>
      <c r="J19" s="9"/>
      <c r="K19" s="9"/>
      <c r="L19" s="15"/>
      <c r="M19" s="15"/>
      <c r="N19" s="15"/>
      <c r="O19" s="15"/>
      <c r="P19" s="15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</row>
    <row r="20" spans="1:108" s="21" customFormat="1" x14ac:dyDescent="0.35">
      <c r="A20" s="17"/>
      <c r="B20" s="22" t="str">
        <f t="shared" ref="B20:D22" si="3">IF($C8&lt;1,"NA",B8)</f>
        <v>Hazaraghi</v>
      </c>
      <c r="C20" s="23">
        <f t="shared" si="3"/>
        <v>12376.0005</v>
      </c>
      <c r="D20" s="23">
        <f t="shared" si="3"/>
        <v>50.844254549936316</v>
      </c>
      <c r="E20" s="19"/>
      <c r="F20" s="18"/>
      <c r="G20" s="20"/>
      <c r="H20" s="20"/>
      <c r="I20" s="20"/>
      <c r="J20" s="9"/>
      <c r="K20" s="9"/>
      <c r="L20" s="15"/>
      <c r="M20" s="15"/>
      <c r="N20" s="15"/>
      <c r="O20" s="15"/>
      <c r="P20" s="15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</row>
    <row r="21" spans="1:108" s="21" customFormat="1" x14ac:dyDescent="0.35">
      <c r="A21" s="17"/>
      <c r="B21" s="22" t="str">
        <f t="shared" si="3"/>
        <v>Dari</v>
      </c>
      <c r="C21" s="23">
        <f t="shared" si="3"/>
        <v>7601.0003100000004</v>
      </c>
      <c r="D21" s="23">
        <f t="shared" si="3"/>
        <v>31.227147611026663</v>
      </c>
      <c r="E21" s="19"/>
      <c r="F21" s="18"/>
      <c r="G21" s="20"/>
      <c r="H21" s="20"/>
      <c r="I21" s="20"/>
      <c r="J21" s="9"/>
      <c r="K21" s="9"/>
      <c r="L21" s="15"/>
      <c r="M21" s="15"/>
      <c r="N21" s="15"/>
      <c r="O21" s="15"/>
      <c r="P21" s="15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</row>
    <row r="22" spans="1:108" s="21" customFormat="1" x14ac:dyDescent="0.35">
      <c r="A22" s="17"/>
      <c r="B22" s="22" t="str">
        <f t="shared" si="3"/>
        <v>Pashto</v>
      </c>
      <c r="C22" s="23">
        <f t="shared" si="3"/>
        <v>2161.0009500000001</v>
      </c>
      <c r="D22" s="23">
        <f t="shared" si="3"/>
        <v>8.8780247319337739</v>
      </c>
      <c r="E22" s="19"/>
      <c r="F22" s="18"/>
      <c r="G22" s="20"/>
      <c r="H22" s="20"/>
      <c r="I22" s="20"/>
      <c r="J22" s="9"/>
      <c r="K22" s="9"/>
      <c r="L22" s="15"/>
      <c r="M22" s="15"/>
      <c r="N22" s="15"/>
      <c r="O22" s="15"/>
      <c r="P22" s="15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</row>
    <row r="23" spans="1:108" s="21" customFormat="1" x14ac:dyDescent="0.35">
      <c r="A23" s="17"/>
      <c r="B23" s="22" t="str">
        <f t="shared" ref="B23:D23" si="4">IF($C11&lt;1,"NA",B11)</f>
        <v>Persian</v>
      </c>
      <c r="C23" s="23">
        <f t="shared" si="4"/>
        <v>1446.0009600000001</v>
      </c>
      <c r="D23" s="23">
        <f t="shared" si="4"/>
        <v>5.9405940594059405</v>
      </c>
      <c r="E23" s="19"/>
      <c r="F23" s="18"/>
      <c r="G23" s="20"/>
      <c r="H23" s="20"/>
      <c r="I23" s="20"/>
      <c r="J23" s="20"/>
      <c r="K23" s="20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</row>
    <row r="24" spans="1:108" s="21" customFormat="1" x14ac:dyDescent="0.35">
      <c r="A24" s="17"/>
      <c r="B24" s="22" t="str">
        <f t="shared" ref="B24:D24" si="5">IF($C12&lt;1,"NA",B12)</f>
        <v>English</v>
      </c>
      <c r="C24" s="23">
        <f t="shared" si="5"/>
        <v>576.00035000000003</v>
      </c>
      <c r="D24" s="23">
        <f t="shared" si="5"/>
        <v>2.3663777166098354</v>
      </c>
      <c r="E24" s="19"/>
      <c r="F24" s="18"/>
      <c r="G24" s="20"/>
      <c r="H24" s="20"/>
      <c r="I24" s="20"/>
      <c r="J24" s="20"/>
      <c r="K24" s="20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</row>
    <row r="25" spans="1:108" s="21" customFormat="1" x14ac:dyDescent="0.35">
      <c r="A25" s="17"/>
      <c r="B25" s="22" t="str">
        <f t="shared" ref="B25:D25" si="6">IF($C13&lt;1,"NA",B13)</f>
        <v>Arabic</v>
      </c>
      <c r="C25" s="23">
        <f t="shared" si="6"/>
        <v>44.000070000000001</v>
      </c>
      <c r="D25" s="23">
        <f t="shared" si="6"/>
        <v>0.1807649644632513</v>
      </c>
      <c r="E25" s="19"/>
      <c r="F25" s="18"/>
      <c r="G25" s="20"/>
      <c r="H25" s="20"/>
      <c r="I25" s="20"/>
      <c r="J25" s="20"/>
      <c r="K25" s="20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</row>
    <row r="26" spans="1:108" s="21" customFormat="1" x14ac:dyDescent="0.35">
      <c r="A26" s="17"/>
      <c r="B26" s="22" t="str">
        <f t="shared" ref="B26:D26" si="7">IF($C14&lt;1,"NA",B14)</f>
        <v>Uzbek</v>
      </c>
      <c r="C26" s="23">
        <f t="shared" si="7"/>
        <v>28.001349999999999</v>
      </c>
      <c r="D26" s="23">
        <f t="shared" si="7"/>
        <v>0.1150322501129781</v>
      </c>
      <c r="E26" s="19"/>
      <c r="F26" s="18"/>
      <c r="G26" s="20"/>
      <c r="H26" s="20"/>
      <c r="I26" s="20"/>
      <c r="J26" s="20"/>
      <c r="K26" s="20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</row>
    <row r="27" spans="1:108" s="21" customFormat="1" x14ac:dyDescent="0.35">
      <c r="A27" s="17"/>
      <c r="B27" s="22" t="str">
        <f t="shared" ref="B27:D27" si="8">IF($C15&lt;1,"NA",B15)</f>
        <v>Urdu</v>
      </c>
      <c r="C27" s="23">
        <f t="shared" si="8"/>
        <v>26.001329999999999</v>
      </c>
      <c r="D27" s="23">
        <f t="shared" si="8"/>
        <v>0.10681566081919396</v>
      </c>
      <c r="E27" s="19"/>
      <c r="F27" s="18"/>
      <c r="G27" s="20"/>
      <c r="H27" s="20"/>
      <c r="I27" s="20"/>
      <c r="J27" s="20"/>
      <c r="K27" s="20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</row>
    <row r="28" spans="1:108" s="21" customFormat="1" x14ac:dyDescent="0.35">
      <c r="A28" s="17"/>
      <c r="B28" s="22" t="str">
        <f t="shared" ref="B28:D28" si="9">IF($C16&lt;1,"NA",B16)</f>
        <v>Punjabi</v>
      </c>
      <c r="C28" s="23">
        <f t="shared" si="9"/>
        <v>23.000990000000002</v>
      </c>
      <c r="D28" s="23">
        <f t="shared" si="9"/>
        <v>9.4490776878517729E-2</v>
      </c>
      <c r="E28" s="19"/>
      <c r="F28" s="18"/>
      <c r="G28" s="20"/>
      <c r="H28" s="20"/>
      <c r="I28" s="20"/>
      <c r="J28" s="20"/>
      <c r="K28" s="20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</row>
    <row r="29" spans="1:108" s="21" customFormat="1" x14ac:dyDescent="0.35">
      <c r="A29" s="17"/>
      <c r="B29" s="22" t="str">
        <f t="shared" ref="B29:D29" si="10">IF($C17&lt;1,"NA",B17)</f>
        <v>Hindi</v>
      </c>
      <c r="C29" s="23">
        <f t="shared" si="10"/>
        <v>12.00052</v>
      </c>
      <c r="D29" s="23">
        <f t="shared" si="10"/>
        <v>4.9299535762704905E-2</v>
      </c>
      <c r="E29" s="19"/>
      <c r="F29" s="18"/>
      <c r="G29" s="20"/>
      <c r="H29" s="20"/>
      <c r="I29" s="20"/>
      <c r="J29" s="20"/>
      <c r="K29" s="20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</row>
    <row r="30" spans="1:108" s="21" customFormat="1" x14ac:dyDescent="0.35">
      <c r="A30" s="17"/>
      <c r="B30" s="17"/>
      <c r="C30" s="18"/>
      <c r="D30" s="18"/>
      <c r="E30" s="19"/>
      <c r="F30" s="18"/>
      <c r="G30" s="20"/>
      <c r="H30" s="20"/>
      <c r="I30" s="20"/>
      <c r="J30" s="20"/>
      <c r="K30" s="20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</row>
    <row r="31" spans="1:108" s="21" customFormat="1" x14ac:dyDescent="0.35">
      <c r="A31" s="17"/>
      <c r="B31" s="17"/>
      <c r="C31" s="18"/>
      <c r="D31" s="18"/>
      <c r="E31" s="19"/>
      <c r="F31" s="18"/>
      <c r="G31" s="20"/>
      <c r="H31" s="20"/>
      <c r="I31" s="20"/>
      <c r="J31" s="20"/>
      <c r="K31" s="20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</row>
    <row r="32" spans="1:108" s="21" customFormat="1" x14ac:dyDescent="0.35">
      <c r="A32" s="17"/>
      <c r="B32" s="17"/>
      <c r="C32" s="18"/>
      <c r="D32" s="18"/>
      <c r="E32" s="19"/>
      <c r="F32" s="18"/>
      <c r="G32" s="20"/>
      <c r="H32" s="20"/>
      <c r="I32" s="20"/>
      <c r="J32" s="20"/>
      <c r="K32" s="20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</row>
    <row r="33" spans="1:108" s="21" customFormat="1" x14ac:dyDescent="0.35">
      <c r="A33" s="17"/>
      <c r="B33" s="17"/>
      <c r="C33" s="18"/>
      <c r="D33" s="24">
        <v>1</v>
      </c>
      <c r="E33" s="19"/>
      <c r="F33" s="18"/>
      <c r="G33" s="20"/>
      <c r="H33" s="20"/>
      <c r="I33" s="20"/>
      <c r="J33" s="20"/>
      <c r="K33" s="20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</row>
    <row r="34" spans="1:108" s="21" customFormat="1" x14ac:dyDescent="0.35">
      <c r="A34" s="17"/>
      <c r="B34" s="17"/>
      <c r="C34" s="18"/>
      <c r="D34" s="18"/>
      <c r="E34" s="19"/>
      <c r="F34" s="18"/>
      <c r="G34" s="25" t="s">
        <v>281</v>
      </c>
      <c r="H34" s="25" t="s">
        <v>282</v>
      </c>
      <c r="I34" s="20"/>
      <c r="J34" s="20"/>
      <c r="K34" s="20"/>
      <c r="L34" s="17"/>
      <c r="M34" s="17"/>
      <c r="N34" s="17"/>
      <c r="O34" s="17"/>
      <c r="P34" s="18" t="s">
        <v>234</v>
      </c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</row>
    <row r="35" spans="1:108" s="21" customFormat="1" x14ac:dyDescent="0.35">
      <c r="A35" s="17"/>
      <c r="B35" s="18" t="s">
        <v>103</v>
      </c>
      <c r="C35" s="18">
        <v>1</v>
      </c>
      <c r="D35" s="18">
        <f>VLOOKUP($D$33+2,Data!$A$5:$EO$162,C35+2)</f>
        <v>0</v>
      </c>
      <c r="E35" s="19">
        <f>D35/SUM(D$35:D$177)*100</f>
        <v>0</v>
      </c>
      <c r="F35" s="18" t="s">
        <v>103</v>
      </c>
      <c r="G35" s="20">
        <f>D35+0.00001*C35</f>
        <v>1.0000000000000001E-5</v>
      </c>
      <c r="H35" s="20">
        <f>RANK(G35,G$35:G$177)</f>
        <v>143</v>
      </c>
      <c r="I35" s="20"/>
      <c r="J35" s="20"/>
      <c r="K35" s="20"/>
      <c r="L35" s="17"/>
      <c r="M35" s="17"/>
      <c r="N35" s="17"/>
      <c r="O35" s="17"/>
      <c r="P35" s="18" t="s">
        <v>173</v>
      </c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</row>
    <row r="36" spans="1:108" s="21" customFormat="1" x14ac:dyDescent="0.35">
      <c r="A36" s="17"/>
      <c r="B36" s="18" t="s">
        <v>289</v>
      </c>
      <c r="C36" s="18">
        <v>2</v>
      </c>
      <c r="D36" s="18">
        <f>VLOOKUP($D$33+2,Data!$A$5:$EO$162,C36+2)</f>
        <v>0</v>
      </c>
      <c r="E36" s="19">
        <f t="shared" ref="E36:E99" si="11">D36/SUM(D$35:D$177)*100</f>
        <v>0</v>
      </c>
      <c r="F36" s="18" t="s">
        <v>289</v>
      </c>
      <c r="G36" s="20">
        <f t="shared" ref="G36:G99" si="12">D36+0.00001*C36</f>
        <v>2.0000000000000002E-5</v>
      </c>
      <c r="H36" s="20">
        <f t="shared" ref="H36:H99" si="13">RANK(G36,G$35:G$177)</f>
        <v>142</v>
      </c>
      <c r="I36" s="20"/>
      <c r="J36" s="20"/>
      <c r="K36" s="20"/>
      <c r="L36" s="17"/>
      <c r="M36" s="17"/>
      <c r="N36" s="17"/>
      <c r="O36" s="17"/>
      <c r="P36" s="18" t="s">
        <v>192</v>
      </c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</row>
    <row r="37" spans="1:108" s="21" customFormat="1" x14ac:dyDescent="0.35">
      <c r="A37" s="17"/>
      <c r="B37" s="18" t="s">
        <v>9</v>
      </c>
      <c r="C37" s="18">
        <v>3</v>
      </c>
      <c r="D37" s="18">
        <f>VLOOKUP($D$33+2,Data!$A$5:$EO$162,C37+2)</f>
        <v>0</v>
      </c>
      <c r="E37" s="19">
        <f t="shared" si="11"/>
        <v>0</v>
      </c>
      <c r="F37" s="18" t="s">
        <v>9</v>
      </c>
      <c r="G37" s="20">
        <f t="shared" si="12"/>
        <v>3.0000000000000004E-5</v>
      </c>
      <c r="H37" s="20">
        <f t="shared" si="13"/>
        <v>141</v>
      </c>
      <c r="I37" s="20"/>
      <c r="J37" s="20"/>
      <c r="K37" s="20"/>
      <c r="L37" s="17"/>
      <c r="M37" s="17"/>
      <c r="N37" s="17"/>
      <c r="O37" s="17"/>
      <c r="P37" s="18" t="s">
        <v>242</v>
      </c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</row>
    <row r="38" spans="1:108" s="21" customFormat="1" x14ac:dyDescent="0.35">
      <c r="A38" s="17"/>
      <c r="B38" s="18" t="s">
        <v>104</v>
      </c>
      <c r="C38" s="18">
        <v>4</v>
      </c>
      <c r="D38" s="18">
        <f>VLOOKUP($D$33+2,Data!$A$5:$EO$162,C38+2)</f>
        <v>0</v>
      </c>
      <c r="E38" s="19">
        <f t="shared" si="11"/>
        <v>0</v>
      </c>
      <c r="F38" s="18" t="s">
        <v>104</v>
      </c>
      <c r="G38" s="20">
        <f t="shared" si="12"/>
        <v>4.0000000000000003E-5</v>
      </c>
      <c r="H38" s="20">
        <f t="shared" si="13"/>
        <v>140</v>
      </c>
      <c r="I38" s="20"/>
      <c r="J38" s="20"/>
      <c r="K38" s="20"/>
      <c r="L38" s="17"/>
      <c r="M38" s="17"/>
      <c r="N38" s="17"/>
      <c r="O38" s="17"/>
      <c r="P38" s="18" t="s">
        <v>235</v>
      </c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</row>
    <row r="39" spans="1:108" s="21" customFormat="1" x14ac:dyDescent="0.35">
      <c r="A39" s="17"/>
      <c r="B39" s="18" t="s">
        <v>37</v>
      </c>
      <c r="C39" s="18">
        <v>5</v>
      </c>
      <c r="D39" s="18">
        <f>VLOOKUP($D$33+2,Data!$A$5:$EO$162,C39+2)</f>
        <v>0</v>
      </c>
      <c r="E39" s="19">
        <f t="shared" si="11"/>
        <v>0</v>
      </c>
      <c r="F39" s="18" t="s">
        <v>37</v>
      </c>
      <c r="G39" s="20">
        <f t="shared" si="12"/>
        <v>5.0000000000000002E-5</v>
      </c>
      <c r="H39" s="20">
        <f t="shared" si="13"/>
        <v>139</v>
      </c>
      <c r="I39" s="20"/>
      <c r="J39" s="20"/>
      <c r="K39" s="20"/>
      <c r="L39" s="17"/>
      <c r="M39" s="17"/>
      <c r="N39" s="17"/>
      <c r="O39" s="17"/>
      <c r="P39" s="18" t="s">
        <v>138</v>
      </c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</row>
    <row r="40" spans="1:108" s="21" customFormat="1" x14ac:dyDescent="0.35">
      <c r="A40" s="17"/>
      <c r="B40" s="18" t="s">
        <v>112</v>
      </c>
      <c r="C40" s="18">
        <v>6</v>
      </c>
      <c r="D40" s="18">
        <f>VLOOKUP($D$33+2,Data!$A$5:$EO$162,C40+2)</f>
        <v>0</v>
      </c>
      <c r="E40" s="19">
        <f t="shared" si="11"/>
        <v>0</v>
      </c>
      <c r="F40" s="18" t="s">
        <v>112</v>
      </c>
      <c r="G40" s="20">
        <f t="shared" si="12"/>
        <v>6.0000000000000008E-5</v>
      </c>
      <c r="H40" s="20">
        <f t="shared" si="13"/>
        <v>138</v>
      </c>
      <c r="I40" s="20"/>
      <c r="J40" s="20"/>
      <c r="K40" s="20"/>
      <c r="L40" s="17"/>
      <c r="M40" s="17"/>
      <c r="N40" s="17"/>
      <c r="O40" s="17"/>
      <c r="P40" s="18" t="s">
        <v>159</v>
      </c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</row>
    <row r="41" spans="1:108" s="21" customFormat="1" x14ac:dyDescent="0.35">
      <c r="A41" s="17"/>
      <c r="B41" s="18" t="s">
        <v>45</v>
      </c>
      <c r="C41" s="18">
        <v>7</v>
      </c>
      <c r="D41" s="18">
        <f>VLOOKUP($D$33+2,Data!$A$5:$EO$162,C41+2)</f>
        <v>44</v>
      </c>
      <c r="E41" s="19">
        <f t="shared" si="11"/>
        <v>0.1807649644632513</v>
      </c>
      <c r="F41" s="18" t="s">
        <v>45</v>
      </c>
      <c r="G41" s="20">
        <f t="shared" si="12"/>
        <v>44.000070000000001</v>
      </c>
      <c r="H41" s="20">
        <f t="shared" si="13"/>
        <v>6</v>
      </c>
      <c r="I41" s="20"/>
      <c r="J41" s="20"/>
      <c r="K41" s="20"/>
      <c r="L41" s="17"/>
      <c r="M41" s="17"/>
      <c r="N41" s="17"/>
      <c r="O41" s="17"/>
      <c r="P41" s="18" t="s">
        <v>236</v>
      </c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</row>
    <row r="42" spans="1:108" s="21" customFormat="1" x14ac:dyDescent="0.35">
      <c r="A42" s="17"/>
      <c r="B42" s="18" t="s">
        <v>53</v>
      </c>
      <c r="C42" s="18">
        <v>8</v>
      </c>
      <c r="D42" s="18">
        <f>VLOOKUP($D$33+2,Data!$A$5:$EO$162,C42+2)</f>
        <v>0</v>
      </c>
      <c r="E42" s="19">
        <f t="shared" si="11"/>
        <v>0</v>
      </c>
      <c r="F42" s="18" t="s">
        <v>53</v>
      </c>
      <c r="G42" s="20">
        <f t="shared" si="12"/>
        <v>8.0000000000000007E-5</v>
      </c>
      <c r="H42" s="20">
        <f t="shared" si="13"/>
        <v>137</v>
      </c>
      <c r="I42" s="20"/>
      <c r="J42" s="20"/>
      <c r="K42" s="20"/>
      <c r="L42" s="17"/>
      <c r="M42" s="17"/>
      <c r="N42" s="17"/>
      <c r="O42" s="17"/>
      <c r="P42" s="18" t="s">
        <v>199</v>
      </c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</row>
    <row r="43" spans="1:108" s="21" customFormat="1" x14ac:dyDescent="0.35">
      <c r="A43" s="17"/>
      <c r="B43" s="18" t="s">
        <v>69</v>
      </c>
      <c r="C43" s="18">
        <v>9</v>
      </c>
      <c r="D43" s="18">
        <f>VLOOKUP($D$33+2,Data!$A$5:$EO$162,C43+2)</f>
        <v>0</v>
      </c>
      <c r="E43" s="19">
        <f t="shared" si="11"/>
        <v>0</v>
      </c>
      <c r="F43" s="18" t="s">
        <v>69</v>
      </c>
      <c r="G43" s="20">
        <f t="shared" si="12"/>
        <v>9.0000000000000006E-5</v>
      </c>
      <c r="H43" s="20">
        <f t="shared" si="13"/>
        <v>136</v>
      </c>
      <c r="I43" s="20"/>
      <c r="J43" s="20"/>
      <c r="K43" s="20"/>
      <c r="L43" s="17"/>
      <c r="M43" s="17"/>
      <c r="N43" s="17"/>
      <c r="O43" s="17"/>
      <c r="P43" s="18" t="s">
        <v>227</v>
      </c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</row>
    <row r="44" spans="1:108" s="21" customFormat="1" x14ac:dyDescent="0.35">
      <c r="A44" s="17"/>
      <c r="B44" s="18" t="s">
        <v>47</v>
      </c>
      <c r="C44" s="18">
        <v>10</v>
      </c>
      <c r="D44" s="18">
        <f>VLOOKUP($D$33+2,Data!$A$5:$EO$162,C44+2)</f>
        <v>0</v>
      </c>
      <c r="E44" s="19">
        <f t="shared" si="11"/>
        <v>0</v>
      </c>
      <c r="F44" s="18" t="s">
        <v>47</v>
      </c>
      <c r="G44" s="20">
        <f t="shared" si="12"/>
        <v>1E-4</v>
      </c>
      <c r="H44" s="20">
        <f t="shared" si="13"/>
        <v>135</v>
      </c>
      <c r="I44" s="20"/>
      <c r="J44" s="20"/>
      <c r="K44" s="20"/>
      <c r="L44" s="17"/>
      <c r="M44" s="17"/>
      <c r="N44" s="17"/>
      <c r="O44" s="17"/>
      <c r="P44" s="18" t="s">
        <v>184</v>
      </c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</row>
    <row r="45" spans="1:108" s="21" customFormat="1" x14ac:dyDescent="0.35">
      <c r="A45" s="17"/>
      <c r="B45" s="18" t="s">
        <v>137</v>
      </c>
      <c r="C45" s="18">
        <v>11</v>
      </c>
      <c r="D45" s="18">
        <f>VLOOKUP($D$33+2,Data!$A$5:$EO$162,C45+2)</f>
        <v>3</v>
      </c>
      <c r="E45" s="19">
        <f t="shared" si="11"/>
        <v>1.2324883940676226E-2</v>
      </c>
      <c r="F45" s="18" t="s">
        <v>137</v>
      </c>
      <c r="G45" s="20">
        <f t="shared" si="12"/>
        <v>3.0001099999999998</v>
      </c>
      <c r="H45" s="20">
        <f t="shared" si="13"/>
        <v>19</v>
      </c>
      <c r="I45" s="20"/>
      <c r="J45" s="20"/>
      <c r="K45" s="20"/>
      <c r="L45" s="17"/>
      <c r="M45" s="17"/>
      <c r="N45" s="17"/>
      <c r="O45" s="17"/>
      <c r="P45" s="18" t="s">
        <v>160</v>
      </c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</row>
    <row r="46" spans="1:108" s="21" customFormat="1" x14ac:dyDescent="0.35">
      <c r="A46" s="17"/>
      <c r="B46" s="18" t="s">
        <v>101</v>
      </c>
      <c r="C46" s="18">
        <v>12</v>
      </c>
      <c r="D46" s="18">
        <f>VLOOKUP($D$33+2,Data!$A$5:$EO$162,C46+2)</f>
        <v>0</v>
      </c>
      <c r="E46" s="19">
        <f t="shared" si="11"/>
        <v>0</v>
      </c>
      <c r="F46" s="18" t="s">
        <v>101</v>
      </c>
      <c r="G46" s="20">
        <f t="shared" si="12"/>
        <v>1.2000000000000002E-4</v>
      </c>
      <c r="H46" s="20">
        <f t="shared" si="13"/>
        <v>134</v>
      </c>
      <c r="I46" s="20"/>
      <c r="J46" s="20"/>
      <c r="K46" s="20"/>
      <c r="L46" s="17"/>
      <c r="M46" s="17"/>
      <c r="N46" s="17"/>
      <c r="O46" s="17"/>
      <c r="P46" s="18" t="s">
        <v>228</v>
      </c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</row>
    <row r="47" spans="1:108" s="21" customFormat="1" x14ac:dyDescent="0.35">
      <c r="A47" s="17"/>
      <c r="B47" s="18" t="s">
        <v>50</v>
      </c>
      <c r="C47" s="18">
        <v>13</v>
      </c>
      <c r="D47" s="18">
        <f>VLOOKUP($D$33+2,Data!$A$5:$EO$162,C47+2)</f>
        <v>0</v>
      </c>
      <c r="E47" s="19">
        <f t="shared" si="11"/>
        <v>0</v>
      </c>
      <c r="F47" s="18" t="s">
        <v>50</v>
      </c>
      <c r="G47" s="20">
        <f t="shared" si="12"/>
        <v>1.3000000000000002E-4</v>
      </c>
      <c r="H47" s="20">
        <f t="shared" si="13"/>
        <v>133</v>
      </c>
      <c r="I47" s="20"/>
      <c r="J47" s="20"/>
      <c r="K47" s="20"/>
      <c r="L47" s="17"/>
      <c r="M47" s="17"/>
      <c r="N47" s="17"/>
      <c r="O47" s="17"/>
      <c r="P47" s="18" t="s">
        <v>294</v>
      </c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</row>
    <row r="48" spans="1:108" s="21" customFormat="1" x14ac:dyDescent="0.35">
      <c r="A48" s="17"/>
      <c r="B48" s="18" t="s">
        <v>125</v>
      </c>
      <c r="C48" s="18">
        <v>14</v>
      </c>
      <c r="D48" s="18">
        <f>VLOOKUP($D$33+2,Data!$A$5:$EO$162,C48+2)</f>
        <v>0</v>
      </c>
      <c r="E48" s="19">
        <f t="shared" si="11"/>
        <v>0</v>
      </c>
      <c r="F48" s="18" t="s">
        <v>125</v>
      </c>
      <c r="G48" s="20">
        <f t="shared" si="12"/>
        <v>1.4000000000000001E-4</v>
      </c>
      <c r="H48" s="20">
        <f t="shared" si="13"/>
        <v>132</v>
      </c>
      <c r="I48" s="20"/>
      <c r="J48" s="20"/>
      <c r="K48" s="20"/>
      <c r="L48" s="17"/>
      <c r="M48" s="17"/>
      <c r="N48" s="17"/>
      <c r="O48" s="17"/>
      <c r="P48" s="18" t="s">
        <v>304</v>
      </c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</row>
    <row r="49" spans="1:108" s="21" customFormat="1" x14ac:dyDescent="0.35">
      <c r="A49" s="17"/>
      <c r="B49" s="18" t="s">
        <v>59</v>
      </c>
      <c r="C49" s="18">
        <v>15</v>
      </c>
      <c r="D49" s="18">
        <f>VLOOKUP($D$33+2,Data!$A$5:$EO$162,C49+2)</f>
        <v>0</v>
      </c>
      <c r="E49" s="19">
        <f t="shared" si="11"/>
        <v>0</v>
      </c>
      <c r="F49" s="18" t="s">
        <v>59</v>
      </c>
      <c r="G49" s="20">
        <f t="shared" si="12"/>
        <v>1.5000000000000001E-4</v>
      </c>
      <c r="H49" s="20">
        <f t="shared" si="13"/>
        <v>131</v>
      </c>
      <c r="I49" s="20"/>
      <c r="J49" s="20"/>
      <c r="K49" s="20"/>
      <c r="L49" s="17"/>
      <c r="M49" s="17"/>
      <c r="N49" s="17"/>
      <c r="O49" s="17"/>
      <c r="P49" s="18" t="s">
        <v>264</v>
      </c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</row>
    <row r="50" spans="1:108" s="21" customFormat="1" x14ac:dyDescent="0.35">
      <c r="A50" s="17"/>
      <c r="B50" s="18" t="s">
        <v>83</v>
      </c>
      <c r="C50" s="18">
        <v>16</v>
      </c>
      <c r="D50" s="18">
        <f>VLOOKUP($D$33+2,Data!$A$5:$EO$162,C50+2)</f>
        <v>0</v>
      </c>
      <c r="E50" s="19">
        <f t="shared" si="11"/>
        <v>0</v>
      </c>
      <c r="F50" s="18" t="s">
        <v>83</v>
      </c>
      <c r="G50" s="20">
        <f t="shared" si="12"/>
        <v>1.6000000000000001E-4</v>
      </c>
      <c r="H50" s="20">
        <f t="shared" si="13"/>
        <v>130</v>
      </c>
      <c r="I50" s="20"/>
      <c r="J50" s="20"/>
      <c r="K50" s="20"/>
      <c r="L50" s="17"/>
      <c r="M50" s="17"/>
      <c r="N50" s="17"/>
      <c r="O50" s="17"/>
      <c r="P50" s="18" t="s">
        <v>243</v>
      </c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</row>
    <row r="51" spans="1:108" s="21" customFormat="1" x14ac:dyDescent="0.35">
      <c r="A51" s="17"/>
      <c r="B51" s="18" t="s">
        <v>135</v>
      </c>
      <c r="C51" s="18">
        <v>17</v>
      </c>
      <c r="D51" s="18">
        <f>VLOOKUP($D$33+2,Data!$A$5:$EO$162,C51+2)</f>
        <v>0</v>
      </c>
      <c r="E51" s="19">
        <f t="shared" si="11"/>
        <v>0</v>
      </c>
      <c r="F51" s="18" t="s">
        <v>135</v>
      </c>
      <c r="G51" s="20">
        <f t="shared" si="12"/>
        <v>1.7000000000000001E-4</v>
      </c>
      <c r="H51" s="20">
        <f t="shared" si="13"/>
        <v>129</v>
      </c>
      <c r="I51" s="20"/>
      <c r="J51" s="20"/>
      <c r="K51" s="20"/>
      <c r="L51" s="17"/>
      <c r="M51" s="17"/>
      <c r="N51" s="17"/>
      <c r="O51" s="17"/>
      <c r="P51" s="18" t="s">
        <v>218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</row>
    <row r="52" spans="1:108" s="21" customFormat="1" x14ac:dyDescent="0.35">
      <c r="A52" s="17"/>
      <c r="B52" s="18" t="s">
        <v>27</v>
      </c>
      <c r="C52" s="18">
        <v>18</v>
      </c>
      <c r="D52" s="18">
        <f>VLOOKUP($D$33+2,Data!$A$5:$EO$162,C52+2)</f>
        <v>0</v>
      </c>
      <c r="E52" s="19">
        <f t="shared" si="11"/>
        <v>0</v>
      </c>
      <c r="F52" s="18" t="s">
        <v>27</v>
      </c>
      <c r="G52" s="20">
        <f t="shared" si="12"/>
        <v>1.8000000000000001E-4</v>
      </c>
      <c r="H52" s="20">
        <f t="shared" si="13"/>
        <v>128</v>
      </c>
      <c r="I52" s="20"/>
      <c r="J52" s="20"/>
      <c r="K52" s="20"/>
      <c r="L52" s="17"/>
      <c r="M52" s="17"/>
      <c r="N52" s="17"/>
      <c r="O52" s="17"/>
      <c r="P52" s="18" t="s">
        <v>174</v>
      </c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</row>
    <row r="53" spans="1:108" s="21" customFormat="1" x14ac:dyDescent="0.35">
      <c r="A53" s="17"/>
      <c r="B53" s="18" t="s">
        <v>28</v>
      </c>
      <c r="C53" s="18">
        <v>19</v>
      </c>
      <c r="D53" s="18">
        <f>VLOOKUP($D$33+2,Data!$A$5:$EO$162,C53+2)</f>
        <v>0</v>
      </c>
      <c r="E53" s="19">
        <f t="shared" si="11"/>
        <v>0</v>
      </c>
      <c r="F53" s="18" t="s">
        <v>28</v>
      </c>
      <c r="G53" s="20">
        <f t="shared" si="12"/>
        <v>1.9000000000000001E-4</v>
      </c>
      <c r="H53" s="20">
        <f t="shared" si="13"/>
        <v>127</v>
      </c>
      <c r="I53" s="20"/>
      <c r="J53" s="20"/>
      <c r="K53" s="20"/>
      <c r="L53" s="17"/>
      <c r="M53" s="17"/>
      <c r="N53" s="17"/>
      <c r="O53" s="17"/>
      <c r="P53" s="18" t="s">
        <v>265</v>
      </c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</row>
    <row r="54" spans="1:108" s="21" customFormat="1" x14ac:dyDescent="0.35">
      <c r="A54" s="17"/>
      <c r="B54" s="18" t="s">
        <v>74</v>
      </c>
      <c r="C54" s="18">
        <v>20</v>
      </c>
      <c r="D54" s="18">
        <f>VLOOKUP($D$33+2,Data!$A$5:$EO$162,C54+2)</f>
        <v>0</v>
      </c>
      <c r="E54" s="19">
        <f t="shared" si="11"/>
        <v>0</v>
      </c>
      <c r="F54" s="18" t="s">
        <v>74</v>
      </c>
      <c r="G54" s="20">
        <f t="shared" si="12"/>
        <v>2.0000000000000001E-4</v>
      </c>
      <c r="H54" s="20">
        <f t="shared" si="13"/>
        <v>126</v>
      </c>
      <c r="I54" s="20"/>
      <c r="J54" s="20"/>
      <c r="K54" s="20"/>
      <c r="L54" s="17"/>
      <c r="M54" s="17"/>
      <c r="N54" s="17"/>
      <c r="O54" s="17"/>
      <c r="P54" s="18" t="s">
        <v>214</v>
      </c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</row>
    <row r="55" spans="1:108" s="21" customFormat="1" x14ac:dyDescent="0.35">
      <c r="A55" s="17"/>
      <c r="B55" s="18" t="s">
        <v>77</v>
      </c>
      <c r="C55" s="18">
        <v>21</v>
      </c>
      <c r="D55" s="18">
        <f>VLOOKUP($D$33+2,Data!$A$5:$EO$162,C55+2)</f>
        <v>0</v>
      </c>
      <c r="E55" s="19">
        <f t="shared" si="11"/>
        <v>0</v>
      </c>
      <c r="F55" s="18" t="s">
        <v>77</v>
      </c>
      <c r="G55" s="20">
        <f t="shared" si="12"/>
        <v>2.1000000000000001E-4</v>
      </c>
      <c r="H55" s="20">
        <f t="shared" si="13"/>
        <v>125</v>
      </c>
      <c r="I55" s="20"/>
      <c r="J55" s="20"/>
      <c r="K55" s="20"/>
      <c r="L55" s="17"/>
      <c r="M55" s="17"/>
      <c r="N55" s="17"/>
      <c r="O55" s="17"/>
      <c r="P55" s="18" t="s">
        <v>257</v>
      </c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</row>
    <row r="56" spans="1:108" s="21" customFormat="1" x14ac:dyDescent="0.35">
      <c r="A56" s="17"/>
      <c r="B56" s="18" t="s">
        <v>290</v>
      </c>
      <c r="C56" s="18">
        <v>22</v>
      </c>
      <c r="D56" s="18">
        <f>VLOOKUP($D$33+2,Data!$A$5:$EO$162,C56+2)</f>
        <v>0</v>
      </c>
      <c r="E56" s="19">
        <f t="shared" si="11"/>
        <v>0</v>
      </c>
      <c r="F56" s="18" t="s">
        <v>290</v>
      </c>
      <c r="G56" s="20">
        <f t="shared" si="12"/>
        <v>2.2000000000000001E-4</v>
      </c>
      <c r="H56" s="20">
        <f t="shared" si="13"/>
        <v>124</v>
      </c>
      <c r="I56" s="20"/>
      <c r="J56" s="20"/>
      <c r="K56" s="20"/>
      <c r="L56" s="17"/>
      <c r="M56" s="17"/>
      <c r="N56" s="17"/>
      <c r="O56" s="17"/>
      <c r="P56" s="18" t="s">
        <v>241</v>
      </c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</row>
    <row r="57" spans="1:108" s="21" customFormat="1" x14ac:dyDescent="0.35">
      <c r="A57" s="17"/>
      <c r="B57" s="18" t="s">
        <v>92</v>
      </c>
      <c r="C57" s="18">
        <v>23</v>
      </c>
      <c r="D57" s="18">
        <f>VLOOKUP($D$33+2,Data!$A$5:$EO$162,C57+2)</f>
        <v>0</v>
      </c>
      <c r="E57" s="19">
        <f t="shared" si="11"/>
        <v>0</v>
      </c>
      <c r="F57" s="18" t="s">
        <v>92</v>
      </c>
      <c r="G57" s="20">
        <f t="shared" si="12"/>
        <v>2.3000000000000001E-4</v>
      </c>
      <c r="H57" s="20">
        <f t="shared" si="13"/>
        <v>123</v>
      </c>
      <c r="I57" s="20"/>
      <c r="J57" s="20"/>
      <c r="K57" s="20"/>
      <c r="L57" s="17"/>
      <c r="M57" s="17"/>
      <c r="N57" s="17"/>
      <c r="O57" s="17"/>
      <c r="P57" s="18" t="s">
        <v>244</v>
      </c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</row>
    <row r="58" spans="1:108" s="21" customFormat="1" x14ac:dyDescent="0.35">
      <c r="A58" s="17"/>
      <c r="B58" s="18" t="s">
        <v>17</v>
      </c>
      <c r="C58" s="18">
        <v>24</v>
      </c>
      <c r="D58" s="18">
        <f>VLOOKUP($D$33+2,Data!$A$5:$EO$162,C58+2)</f>
        <v>0</v>
      </c>
      <c r="E58" s="19">
        <f t="shared" si="11"/>
        <v>0</v>
      </c>
      <c r="F58" s="18" t="s">
        <v>17</v>
      </c>
      <c r="G58" s="20">
        <f t="shared" si="12"/>
        <v>2.4000000000000003E-4</v>
      </c>
      <c r="H58" s="20">
        <f t="shared" si="13"/>
        <v>122</v>
      </c>
      <c r="I58" s="20"/>
      <c r="J58" s="20"/>
      <c r="K58" s="20"/>
      <c r="L58" s="17"/>
      <c r="M58" s="17"/>
      <c r="N58" s="17"/>
      <c r="O58" s="17"/>
      <c r="P58" s="18" t="s">
        <v>299</v>
      </c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</row>
    <row r="59" spans="1:108" s="21" customFormat="1" x14ac:dyDescent="0.35">
      <c r="A59" s="17"/>
      <c r="B59" s="18" t="s">
        <v>84</v>
      </c>
      <c r="C59" s="18">
        <v>25</v>
      </c>
      <c r="D59" s="18">
        <f>VLOOKUP($D$33+2,Data!$A$5:$EO$162,C59+2)</f>
        <v>0</v>
      </c>
      <c r="E59" s="19">
        <f t="shared" si="11"/>
        <v>0</v>
      </c>
      <c r="F59" s="18" t="s">
        <v>84</v>
      </c>
      <c r="G59" s="20">
        <f t="shared" si="12"/>
        <v>2.5000000000000001E-4</v>
      </c>
      <c r="H59" s="20">
        <f t="shared" si="13"/>
        <v>121</v>
      </c>
      <c r="I59" s="20"/>
      <c r="J59" s="20"/>
      <c r="K59" s="20"/>
      <c r="L59" s="17"/>
      <c r="M59" s="17"/>
      <c r="N59" s="17"/>
      <c r="O59" s="17"/>
      <c r="P59" s="18" t="s">
        <v>245</v>
      </c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</row>
    <row r="60" spans="1:108" s="21" customFormat="1" x14ac:dyDescent="0.35">
      <c r="A60" s="17"/>
      <c r="B60" s="18" t="s">
        <v>48</v>
      </c>
      <c r="C60" s="18">
        <v>26</v>
      </c>
      <c r="D60" s="18">
        <f>VLOOKUP($D$33+2,Data!$A$5:$EO$162,C60+2)</f>
        <v>0</v>
      </c>
      <c r="E60" s="19">
        <f t="shared" si="11"/>
        <v>0</v>
      </c>
      <c r="F60" s="18" t="s">
        <v>48</v>
      </c>
      <c r="G60" s="20">
        <f t="shared" si="12"/>
        <v>2.6000000000000003E-4</v>
      </c>
      <c r="H60" s="20">
        <f t="shared" si="13"/>
        <v>120</v>
      </c>
      <c r="I60" s="20"/>
      <c r="J60" s="20"/>
      <c r="K60" s="20"/>
      <c r="L60" s="17"/>
      <c r="M60" s="17"/>
      <c r="N60" s="17"/>
      <c r="O60" s="17"/>
      <c r="P60" s="18" t="s">
        <v>307</v>
      </c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</row>
    <row r="61" spans="1:108" s="21" customFormat="1" x14ac:dyDescent="0.35">
      <c r="A61" s="17"/>
      <c r="B61" s="18" t="s">
        <v>75</v>
      </c>
      <c r="C61" s="18">
        <v>27</v>
      </c>
      <c r="D61" s="18">
        <f>VLOOKUP($D$33+2,Data!$A$5:$EO$162,C61+2)</f>
        <v>0</v>
      </c>
      <c r="E61" s="19">
        <f t="shared" si="11"/>
        <v>0</v>
      </c>
      <c r="F61" s="18" t="s">
        <v>75</v>
      </c>
      <c r="G61" s="20">
        <f t="shared" si="12"/>
        <v>2.7E-4</v>
      </c>
      <c r="H61" s="20">
        <f t="shared" si="13"/>
        <v>119</v>
      </c>
      <c r="I61" s="20"/>
      <c r="J61" s="20"/>
      <c r="K61" s="20"/>
      <c r="L61" s="17"/>
      <c r="M61" s="17"/>
      <c r="N61" s="17"/>
      <c r="O61" s="17"/>
      <c r="P61" s="18" t="s">
        <v>309</v>
      </c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</row>
    <row r="62" spans="1:108" s="21" customFormat="1" x14ac:dyDescent="0.35">
      <c r="A62" s="17"/>
      <c r="B62" s="18" t="s">
        <v>29</v>
      </c>
      <c r="C62" s="18">
        <v>28</v>
      </c>
      <c r="D62" s="18">
        <f>VLOOKUP($D$33+2,Data!$A$5:$EO$162,C62+2)</f>
        <v>0</v>
      </c>
      <c r="E62" s="19">
        <f t="shared" si="11"/>
        <v>0</v>
      </c>
      <c r="F62" s="18" t="s">
        <v>29</v>
      </c>
      <c r="G62" s="20">
        <f t="shared" si="12"/>
        <v>2.8000000000000003E-4</v>
      </c>
      <c r="H62" s="20">
        <f t="shared" si="13"/>
        <v>118</v>
      </c>
      <c r="I62" s="20"/>
      <c r="J62" s="20"/>
      <c r="K62" s="20"/>
      <c r="L62" s="17"/>
      <c r="M62" s="17"/>
      <c r="N62" s="17"/>
      <c r="O62" s="17"/>
      <c r="P62" s="18" t="s">
        <v>146</v>
      </c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</row>
    <row r="63" spans="1:108" s="21" customFormat="1" x14ac:dyDescent="0.35">
      <c r="A63" s="17"/>
      <c r="B63" s="18" t="s">
        <v>34</v>
      </c>
      <c r="C63" s="18">
        <v>29</v>
      </c>
      <c r="D63" s="18">
        <f>VLOOKUP($D$33+2,Data!$A$5:$EO$162,C63+2)</f>
        <v>0</v>
      </c>
      <c r="E63" s="19">
        <f t="shared" si="11"/>
        <v>0</v>
      </c>
      <c r="F63" s="18" t="s">
        <v>34</v>
      </c>
      <c r="G63" s="20">
        <f t="shared" si="12"/>
        <v>2.9E-4</v>
      </c>
      <c r="H63" s="20">
        <f t="shared" si="13"/>
        <v>117</v>
      </c>
      <c r="I63" s="20"/>
      <c r="J63" s="20"/>
      <c r="K63" s="20"/>
      <c r="L63" s="17"/>
      <c r="M63" s="17"/>
      <c r="N63" s="17"/>
      <c r="O63" s="17"/>
      <c r="P63" s="18" t="s">
        <v>251</v>
      </c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</row>
    <row r="64" spans="1:108" s="21" customFormat="1" x14ac:dyDescent="0.35">
      <c r="A64" s="17"/>
      <c r="B64" s="18" t="s">
        <v>10</v>
      </c>
      <c r="C64" s="18">
        <v>30</v>
      </c>
      <c r="D64" s="18">
        <f>VLOOKUP($D$33+2,Data!$A$5:$EO$162,C64+2)</f>
        <v>0</v>
      </c>
      <c r="E64" s="19">
        <f t="shared" si="11"/>
        <v>0</v>
      </c>
      <c r="F64" s="18" t="s">
        <v>10</v>
      </c>
      <c r="G64" s="20">
        <f t="shared" si="12"/>
        <v>3.0000000000000003E-4</v>
      </c>
      <c r="H64" s="20">
        <f t="shared" si="13"/>
        <v>116</v>
      </c>
      <c r="I64" s="20"/>
      <c r="J64" s="20"/>
      <c r="K64" s="20"/>
      <c r="L64" s="17"/>
      <c r="M64" s="17"/>
      <c r="N64" s="17"/>
      <c r="O64" s="17"/>
      <c r="P64" s="18" t="s">
        <v>258</v>
      </c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</row>
    <row r="65" spans="1:108" s="21" customFormat="1" x14ac:dyDescent="0.35">
      <c r="A65" s="17"/>
      <c r="B65" s="18" t="s">
        <v>42</v>
      </c>
      <c r="C65" s="18">
        <v>31</v>
      </c>
      <c r="D65" s="18">
        <f>VLOOKUP($D$33+2,Data!$A$5:$EO$162,C65+2)</f>
        <v>7601</v>
      </c>
      <c r="E65" s="19">
        <f t="shared" si="11"/>
        <v>31.227147611026663</v>
      </c>
      <c r="F65" s="18" t="s">
        <v>42</v>
      </c>
      <c r="G65" s="20">
        <f t="shared" si="12"/>
        <v>7601.0003100000004</v>
      </c>
      <c r="H65" s="20">
        <f t="shared" si="13"/>
        <v>2</v>
      </c>
      <c r="I65" s="20"/>
      <c r="J65" s="20"/>
      <c r="K65" s="20"/>
      <c r="L65" s="17"/>
      <c r="M65" s="17"/>
      <c r="N65" s="17"/>
      <c r="O65" s="17"/>
      <c r="P65" s="18" t="s">
        <v>175</v>
      </c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</row>
    <row r="66" spans="1:108" s="21" customFormat="1" x14ac:dyDescent="0.35">
      <c r="A66" s="17"/>
      <c r="B66" s="18" t="s">
        <v>70</v>
      </c>
      <c r="C66" s="18">
        <v>32</v>
      </c>
      <c r="D66" s="18">
        <f>VLOOKUP($D$33+2,Data!$A$5:$EO$162,C66+2)</f>
        <v>0</v>
      </c>
      <c r="E66" s="19">
        <f t="shared" si="11"/>
        <v>0</v>
      </c>
      <c r="F66" s="18" t="s">
        <v>70</v>
      </c>
      <c r="G66" s="20">
        <f t="shared" si="12"/>
        <v>3.2000000000000003E-4</v>
      </c>
      <c r="H66" s="20">
        <f t="shared" si="13"/>
        <v>115</v>
      </c>
      <c r="I66" s="20"/>
      <c r="J66" s="20"/>
      <c r="K66" s="20"/>
      <c r="L66" s="17"/>
      <c r="M66" s="17"/>
      <c r="N66" s="17"/>
      <c r="O66" s="17"/>
      <c r="P66" s="18" t="s">
        <v>255</v>
      </c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</row>
    <row r="67" spans="1:108" s="21" customFormat="1" x14ac:dyDescent="0.35">
      <c r="A67" s="17"/>
      <c r="B67" s="18" t="s">
        <v>113</v>
      </c>
      <c r="C67" s="18">
        <v>33</v>
      </c>
      <c r="D67" s="18">
        <f>VLOOKUP($D$33+2,Data!$A$5:$EO$162,C67+2)</f>
        <v>0</v>
      </c>
      <c r="E67" s="19">
        <f t="shared" si="11"/>
        <v>0</v>
      </c>
      <c r="F67" s="18" t="s">
        <v>113</v>
      </c>
      <c r="G67" s="20">
        <f t="shared" si="12"/>
        <v>3.3000000000000005E-4</v>
      </c>
      <c r="H67" s="20">
        <f t="shared" si="13"/>
        <v>114</v>
      </c>
      <c r="I67" s="20"/>
      <c r="J67" s="20"/>
      <c r="K67" s="20"/>
      <c r="L67" s="17"/>
      <c r="M67" s="17"/>
      <c r="N67" s="17"/>
      <c r="O67" s="17"/>
      <c r="P67" s="18" t="s">
        <v>176</v>
      </c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</row>
    <row r="68" spans="1:108" s="21" customFormat="1" x14ac:dyDescent="0.35">
      <c r="A68" s="17"/>
      <c r="B68" s="18" t="s">
        <v>8</v>
      </c>
      <c r="C68" s="18">
        <v>34</v>
      </c>
      <c r="D68" s="18">
        <f>VLOOKUP($D$33+2,Data!$A$5:$EO$162,C68+2)</f>
        <v>0</v>
      </c>
      <c r="E68" s="19">
        <f t="shared" si="11"/>
        <v>0</v>
      </c>
      <c r="F68" s="18" t="s">
        <v>8</v>
      </c>
      <c r="G68" s="20">
        <f t="shared" si="12"/>
        <v>3.4000000000000002E-4</v>
      </c>
      <c r="H68" s="20">
        <f t="shared" si="13"/>
        <v>113</v>
      </c>
      <c r="I68" s="20"/>
      <c r="J68" s="20"/>
      <c r="K68" s="20"/>
      <c r="L68" s="17"/>
      <c r="M68" s="17"/>
      <c r="N68" s="17"/>
      <c r="O68" s="17"/>
      <c r="P68" s="18" t="s">
        <v>306</v>
      </c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</row>
    <row r="69" spans="1:108" s="21" customFormat="1" x14ac:dyDescent="0.35">
      <c r="A69" s="17"/>
      <c r="B69" s="18" t="s">
        <v>5</v>
      </c>
      <c r="C69" s="18">
        <v>35</v>
      </c>
      <c r="D69" s="18">
        <f>VLOOKUP($D$33+2,Data!$A$5:$EO$162,C69+2)</f>
        <v>576</v>
      </c>
      <c r="E69" s="19">
        <f t="shared" si="11"/>
        <v>2.3663777166098354</v>
      </c>
      <c r="F69" s="18" t="s">
        <v>5</v>
      </c>
      <c r="G69" s="20">
        <f t="shared" si="12"/>
        <v>576.00035000000003</v>
      </c>
      <c r="H69" s="20">
        <f t="shared" si="13"/>
        <v>5</v>
      </c>
      <c r="I69" s="20"/>
      <c r="J69" s="20"/>
      <c r="K69" s="20"/>
      <c r="L69" s="17"/>
      <c r="M69" s="17"/>
      <c r="N69" s="17"/>
      <c r="O69" s="17"/>
      <c r="P69" s="18" t="s">
        <v>165</v>
      </c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</row>
    <row r="70" spans="1:108" s="21" customFormat="1" x14ac:dyDescent="0.35">
      <c r="A70" s="17"/>
      <c r="B70" s="18" t="s">
        <v>13</v>
      </c>
      <c r="C70" s="18">
        <v>36</v>
      </c>
      <c r="D70" s="18">
        <f>VLOOKUP($D$33+2,Data!$A$5:$EO$162,C70+2)</f>
        <v>0</v>
      </c>
      <c r="E70" s="19">
        <f t="shared" si="11"/>
        <v>0</v>
      </c>
      <c r="F70" s="18" t="s">
        <v>13</v>
      </c>
      <c r="G70" s="20">
        <f t="shared" si="12"/>
        <v>3.6000000000000002E-4</v>
      </c>
      <c r="H70" s="20">
        <f t="shared" si="13"/>
        <v>112</v>
      </c>
      <c r="I70" s="20"/>
      <c r="J70" s="20"/>
      <c r="K70" s="20"/>
      <c r="L70" s="17"/>
      <c r="M70" s="17"/>
      <c r="N70" s="17"/>
      <c r="O70" s="17"/>
      <c r="P70" s="18" t="s">
        <v>246</v>
      </c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</row>
    <row r="71" spans="1:108" s="21" customFormat="1" x14ac:dyDescent="0.35">
      <c r="A71" s="17"/>
      <c r="B71" s="18" t="s">
        <v>114</v>
      </c>
      <c r="C71" s="18">
        <v>37</v>
      </c>
      <c r="D71" s="18">
        <f>VLOOKUP($D$33+2,Data!$A$5:$EO$162,C71+2)</f>
        <v>0</v>
      </c>
      <c r="E71" s="19">
        <f t="shared" si="11"/>
        <v>0</v>
      </c>
      <c r="F71" s="18" t="s">
        <v>114</v>
      </c>
      <c r="G71" s="20">
        <f t="shared" si="12"/>
        <v>3.7000000000000005E-4</v>
      </c>
      <c r="H71" s="20">
        <f t="shared" si="13"/>
        <v>111</v>
      </c>
      <c r="I71" s="20"/>
      <c r="J71" s="20"/>
      <c r="K71" s="20"/>
      <c r="L71" s="17"/>
      <c r="M71" s="17"/>
      <c r="N71" s="17"/>
      <c r="O71" s="17"/>
      <c r="P71" s="18" t="s">
        <v>193</v>
      </c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</row>
    <row r="72" spans="1:108" s="21" customFormat="1" x14ac:dyDescent="0.35">
      <c r="A72" s="17"/>
      <c r="B72" s="18" t="s">
        <v>128</v>
      </c>
      <c r="C72" s="18">
        <v>38</v>
      </c>
      <c r="D72" s="18">
        <f>VLOOKUP($D$33+2,Data!$A$5:$EO$162,C72+2)</f>
        <v>0</v>
      </c>
      <c r="E72" s="19">
        <f t="shared" si="11"/>
        <v>0</v>
      </c>
      <c r="F72" s="18" t="s">
        <v>128</v>
      </c>
      <c r="G72" s="20">
        <f t="shared" si="12"/>
        <v>3.8000000000000002E-4</v>
      </c>
      <c r="H72" s="20">
        <f t="shared" si="13"/>
        <v>110</v>
      </c>
      <c r="I72" s="20"/>
      <c r="J72" s="20"/>
      <c r="K72" s="20"/>
      <c r="L72" s="17"/>
      <c r="M72" s="17"/>
      <c r="N72" s="17"/>
      <c r="O72" s="17"/>
      <c r="P72" s="18" t="s">
        <v>252</v>
      </c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</row>
    <row r="73" spans="1:108" s="21" customFormat="1" x14ac:dyDescent="0.35">
      <c r="A73" s="17"/>
      <c r="B73" s="18" t="s">
        <v>73</v>
      </c>
      <c r="C73" s="18">
        <v>39</v>
      </c>
      <c r="D73" s="18">
        <f>VLOOKUP($D$33+2,Data!$A$5:$EO$162,C73+2)</f>
        <v>0</v>
      </c>
      <c r="E73" s="19">
        <f t="shared" si="11"/>
        <v>0</v>
      </c>
      <c r="F73" s="18" t="s">
        <v>73</v>
      </c>
      <c r="G73" s="20">
        <f t="shared" si="12"/>
        <v>3.9000000000000005E-4</v>
      </c>
      <c r="H73" s="20">
        <f t="shared" si="13"/>
        <v>109</v>
      </c>
      <c r="I73" s="20"/>
      <c r="J73" s="20"/>
      <c r="K73" s="20"/>
      <c r="L73" s="17"/>
      <c r="M73" s="17"/>
      <c r="N73" s="17"/>
      <c r="O73" s="17"/>
      <c r="P73" s="18" t="s">
        <v>151</v>
      </c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</row>
    <row r="74" spans="1:108" s="21" customFormat="1" x14ac:dyDescent="0.35">
      <c r="A74" s="17"/>
      <c r="B74" s="18" t="s">
        <v>90</v>
      </c>
      <c r="C74" s="18">
        <v>40</v>
      </c>
      <c r="D74" s="18">
        <f>VLOOKUP($D$33+2,Data!$A$5:$EO$162,C74+2)</f>
        <v>0</v>
      </c>
      <c r="E74" s="19">
        <f t="shared" si="11"/>
        <v>0</v>
      </c>
      <c r="F74" s="18" t="s">
        <v>90</v>
      </c>
      <c r="G74" s="20">
        <f t="shared" si="12"/>
        <v>4.0000000000000002E-4</v>
      </c>
      <c r="H74" s="20">
        <f t="shared" si="13"/>
        <v>108</v>
      </c>
      <c r="I74" s="20"/>
      <c r="J74" s="20"/>
      <c r="K74" s="20"/>
      <c r="L74" s="17"/>
      <c r="M74" s="17"/>
      <c r="N74" s="17"/>
      <c r="O74" s="17"/>
      <c r="P74" s="18" t="s">
        <v>266</v>
      </c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</row>
    <row r="75" spans="1:108" s="21" customFormat="1" x14ac:dyDescent="0.35">
      <c r="A75" s="17"/>
      <c r="B75" s="18" t="s">
        <v>14</v>
      </c>
      <c r="C75" s="18">
        <v>41</v>
      </c>
      <c r="D75" s="18">
        <f>VLOOKUP($D$33+2,Data!$A$5:$EO$162,C75+2)</f>
        <v>0</v>
      </c>
      <c r="E75" s="19">
        <f t="shared" si="11"/>
        <v>0</v>
      </c>
      <c r="F75" s="18" t="s">
        <v>14</v>
      </c>
      <c r="G75" s="20">
        <f t="shared" si="12"/>
        <v>4.1000000000000005E-4</v>
      </c>
      <c r="H75" s="20">
        <f t="shared" si="13"/>
        <v>107</v>
      </c>
      <c r="I75" s="20"/>
      <c r="J75" s="20"/>
      <c r="K75" s="20"/>
      <c r="L75" s="17"/>
      <c r="M75" s="17"/>
      <c r="N75" s="17"/>
      <c r="O75" s="17"/>
      <c r="P75" s="18" t="s">
        <v>185</v>
      </c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</row>
    <row r="76" spans="1:108" s="21" customFormat="1" x14ac:dyDescent="0.35">
      <c r="A76" s="17"/>
      <c r="B76" s="18" t="s">
        <v>15</v>
      </c>
      <c r="C76" s="18">
        <v>42</v>
      </c>
      <c r="D76" s="18">
        <f>VLOOKUP($D$33+2,Data!$A$5:$EO$162,C76+2)</f>
        <v>9</v>
      </c>
      <c r="E76" s="19">
        <f t="shared" si="11"/>
        <v>3.6974651822028679E-2</v>
      </c>
      <c r="F76" s="18" t="s">
        <v>15</v>
      </c>
      <c r="G76" s="20">
        <f t="shared" si="12"/>
        <v>9.0004200000000001</v>
      </c>
      <c r="H76" s="20">
        <f t="shared" si="13"/>
        <v>12</v>
      </c>
      <c r="I76" s="20"/>
      <c r="J76" s="20"/>
      <c r="K76" s="20"/>
      <c r="L76" s="17"/>
      <c r="M76" s="17"/>
      <c r="N76" s="17"/>
      <c r="O76" s="17"/>
      <c r="P76" s="18" t="s">
        <v>267</v>
      </c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</row>
    <row r="77" spans="1:108" s="21" customFormat="1" x14ac:dyDescent="0.35">
      <c r="A77" s="17"/>
      <c r="B77" s="18" t="s">
        <v>297</v>
      </c>
      <c r="C77" s="18">
        <v>43</v>
      </c>
      <c r="D77" s="18">
        <f>VLOOKUP($D$33+2,Data!$A$5:$EO$162,C77+2)</f>
        <v>0</v>
      </c>
      <c r="E77" s="19">
        <f t="shared" si="11"/>
        <v>0</v>
      </c>
      <c r="F77" s="18" t="s">
        <v>297</v>
      </c>
      <c r="G77" s="20">
        <f t="shared" si="12"/>
        <v>4.3000000000000004E-4</v>
      </c>
      <c r="H77" s="20">
        <f t="shared" si="13"/>
        <v>106</v>
      </c>
      <c r="I77" s="20"/>
      <c r="J77" s="20"/>
      <c r="K77" s="20"/>
      <c r="L77" s="17"/>
      <c r="M77" s="17"/>
      <c r="N77" s="17"/>
      <c r="O77" s="17"/>
      <c r="P77" s="18" t="s">
        <v>147</v>
      </c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</row>
    <row r="78" spans="1:108" s="21" customFormat="1" x14ac:dyDescent="0.35">
      <c r="A78" s="17"/>
      <c r="B78" s="18" t="s">
        <v>2</v>
      </c>
      <c r="C78" s="18">
        <v>44</v>
      </c>
      <c r="D78" s="18">
        <f>VLOOKUP($D$33+2,Data!$A$5:$EO$162,C78+2)</f>
        <v>0</v>
      </c>
      <c r="E78" s="19">
        <f t="shared" si="11"/>
        <v>0</v>
      </c>
      <c r="F78" s="18" t="s">
        <v>2</v>
      </c>
      <c r="G78" s="20">
        <f t="shared" si="12"/>
        <v>4.4000000000000002E-4</v>
      </c>
      <c r="H78" s="20">
        <f t="shared" si="13"/>
        <v>105</v>
      </c>
      <c r="I78" s="20"/>
      <c r="J78" s="20"/>
      <c r="K78" s="20"/>
      <c r="L78" s="17"/>
      <c r="M78" s="17"/>
      <c r="N78" s="17"/>
      <c r="O78" s="17"/>
      <c r="P78" s="18" t="s">
        <v>166</v>
      </c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</row>
    <row r="79" spans="1:108" s="21" customFormat="1" x14ac:dyDescent="0.35">
      <c r="A79" s="17"/>
      <c r="B79" s="18" t="s">
        <v>6</v>
      </c>
      <c r="C79" s="18">
        <v>45</v>
      </c>
      <c r="D79" s="18">
        <f>VLOOKUP($D$33+2,Data!$A$5:$EO$162,C79+2)</f>
        <v>6</v>
      </c>
      <c r="E79" s="19">
        <f t="shared" si="11"/>
        <v>2.4649767881352452E-2</v>
      </c>
      <c r="F79" s="18" t="s">
        <v>6</v>
      </c>
      <c r="G79" s="20">
        <f t="shared" si="12"/>
        <v>6.0004499999999998</v>
      </c>
      <c r="H79" s="20">
        <f t="shared" si="13"/>
        <v>14</v>
      </c>
      <c r="I79" s="20"/>
      <c r="J79" s="20"/>
      <c r="K79" s="20"/>
      <c r="L79" s="17"/>
      <c r="M79" s="17"/>
      <c r="N79" s="17"/>
      <c r="O79" s="17"/>
      <c r="P79" s="18" t="s">
        <v>161</v>
      </c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</row>
    <row r="80" spans="1:108" s="21" customFormat="1" x14ac:dyDescent="0.35">
      <c r="A80" s="17"/>
      <c r="B80" s="18" t="s">
        <v>16</v>
      </c>
      <c r="C80" s="18">
        <v>46</v>
      </c>
      <c r="D80" s="18">
        <f>VLOOKUP($D$33+2,Data!$A$5:$EO$162,C80+2)</f>
        <v>3</v>
      </c>
      <c r="E80" s="19">
        <f t="shared" si="11"/>
        <v>1.2324883940676226E-2</v>
      </c>
      <c r="F80" s="18" t="s">
        <v>16</v>
      </c>
      <c r="G80" s="20">
        <f t="shared" si="12"/>
        <v>3.0004599999999999</v>
      </c>
      <c r="H80" s="20">
        <f t="shared" si="13"/>
        <v>18</v>
      </c>
      <c r="I80" s="20"/>
      <c r="J80" s="20"/>
      <c r="K80" s="20"/>
      <c r="L80" s="17"/>
      <c r="M80" s="17"/>
      <c r="N80" s="17"/>
      <c r="O80" s="17"/>
      <c r="P80" s="18" t="s">
        <v>200</v>
      </c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</row>
    <row r="81" spans="1:108" s="21" customFormat="1" x14ac:dyDescent="0.35">
      <c r="A81" s="17"/>
      <c r="B81" s="18" t="s">
        <v>60</v>
      </c>
      <c r="C81" s="18">
        <v>47</v>
      </c>
      <c r="D81" s="18">
        <f>VLOOKUP($D$33+2,Data!$A$5:$EO$162,C81+2)</f>
        <v>0</v>
      </c>
      <c r="E81" s="19">
        <f t="shared" si="11"/>
        <v>0</v>
      </c>
      <c r="F81" s="18" t="s">
        <v>60</v>
      </c>
      <c r="G81" s="20">
        <f t="shared" si="12"/>
        <v>4.7000000000000004E-4</v>
      </c>
      <c r="H81" s="20">
        <f t="shared" si="13"/>
        <v>104</v>
      </c>
      <c r="I81" s="20"/>
      <c r="J81" s="20"/>
      <c r="K81" s="20"/>
      <c r="L81" s="17"/>
      <c r="M81" s="17"/>
      <c r="N81" s="17"/>
      <c r="O81" s="17"/>
      <c r="P81" s="18" t="s">
        <v>237</v>
      </c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</row>
    <row r="82" spans="1:108" s="21" customFormat="1" x14ac:dyDescent="0.35">
      <c r="A82" s="17"/>
      <c r="B82" s="18" t="s">
        <v>93</v>
      </c>
      <c r="C82" s="18">
        <v>48</v>
      </c>
      <c r="D82" s="18">
        <f>VLOOKUP($D$33+2,Data!$A$5:$EO$162,C82+2)</f>
        <v>0</v>
      </c>
      <c r="E82" s="19">
        <f t="shared" si="11"/>
        <v>0</v>
      </c>
      <c r="F82" s="18" t="s">
        <v>93</v>
      </c>
      <c r="G82" s="20">
        <f t="shared" si="12"/>
        <v>4.8000000000000007E-4</v>
      </c>
      <c r="H82" s="20">
        <f t="shared" si="13"/>
        <v>103</v>
      </c>
      <c r="I82" s="20"/>
      <c r="J82" s="20"/>
      <c r="K82" s="20"/>
      <c r="L82" s="17"/>
      <c r="M82" s="17"/>
      <c r="N82" s="17"/>
      <c r="O82" s="17"/>
      <c r="P82" s="18" t="s">
        <v>162</v>
      </c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</row>
    <row r="83" spans="1:108" s="21" customFormat="1" x14ac:dyDescent="0.35">
      <c r="A83" s="17"/>
      <c r="B83" s="18" t="s">
        <v>115</v>
      </c>
      <c r="C83" s="18">
        <v>49</v>
      </c>
      <c r="D83" s="18">
        <f>VLOOKUP($D$33+2,Data!$A$5:$EO$162,C83+2)</f>
        <v>5</v>
      </c>
      <c r="E83" s="19">
        <f t="shared" si="11"/>
        <v>2.0541473234460376E-2</v>
      </c>
      <c r="F83" s="18" t="s">
        <v>115</v>
      </c>
      <c r="G83" s="20">
        <f t="shared" si="12"/>
        <v>5.0004900000000001</v>
      </c>
      <c r="H83" s="20">
        <f t="shared" si="13"/>
        <v>15</v>
      </c>
      <c r="I83" s="20"/>
      <c r="J83" s="20"/>
      <c r="K83" s="20"/>
      <c r="L83" s="17"/>
      <c r="M83" s="17"/>
      <c r="N83" s="17"/>
      <c r="O83" s="17"/>
      <c r="P83" s="18" t="s">
        <v>259</v>
      </c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</row>
    <row r="84" spans="1:108" s="21" customFormat="1" x14ac:dyDescent="0.35">
      <c r="A84" s="17"/>
      <c r="B84" s="18" t="s">
        <v>44</v>
      </c>
      <c r="C84" s="18">
        <v>50</v>
      </c>
      <c r="D84" s="18">
        <f>VLOOKUP($D$33+2,Data!$A$5:$EO$162,C84+2)</f>
        <v>12376</v>
      </c>
      <c r="E84" s="19">
        <f t="shared" si="11"/>
        <v>50.844254549936316</v>
      </c>
      <c r="F84" s="18" t="s">
        <v>44</v>
      </c>
      <c r="G84" s="20">
        <f t="shared" si="12"/>
        <v>12376.0005</v>
      </c>
      <c r="H84" s="20">
        <f t="shared" si="13"/>
        <v>1</v>
      </c>
      <c r="I84" s="20"/>
      <c r="J84" s="20"/>
      <c r="K84" s="20"/>
      <c r="L84" s="17"/>
      <c r="M84" s="17"/>
      <c r="N84" s="17"/>
      <c r="O84" s="17"/>
      <c r="P84" s="18" t="s">
        <v>177</v>
      </c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</row>
    <row r="85" spans="1:108" s="21" customFormat="1" x14ac:dyDescent="0.35">
      <c r="A85" s="17"/>
      <c r="B85" s="18" t="s">
        <v>46</v>
      </c>
      <c r="C85" s="18">
        <v>51</v>
      </c>
      <c r="D85" s="18">
        <f>VLOOKUP($D$33+2,Data!$A$5:$EO$162,C85+2)</f>
        <v>0</v>
      </c>
      <c r="E85" s="19">
        <f t="shared" si="11"/>
        <v>0</v>
      </c>
      <c r="F85" s="18" t="s">
        <v>46</v>
      </c>
      <c r="G85" s="20">
        <f t="shared" si="12"/>
        <v>5.1000000000000004E-4</v>
      </c>
      <c r="H85" s="20">
        <f t="shared" si="13"/>
        <v>102</v>
      </c>
      <c r="I85" s="20"/>
      <c r="J85" s="20"/>
      <c r="K85" s="20"/>
      <c r="L85" s="17"/>
      <c r="M85" s="17"/>
      <c r="N85" s="17"/>
      <c r="O85" s="17"/>
      <c r="P85" s="18" t="s">
        <v>253</v>
      </c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</row>
    <row r="86" spans="1:108" s="21" customFormat="1" x14ac:dyDescent="0.35">
      <c r="A86" s="17"/>
      <c r="B86" s="18" t="s">
        <v>61</v>
      </c>
      <c r="C86" s="18">
        <v>52</v>
      </c>
      <c r="D86" s="18">
        <f>VLOOKUP($D$33+2,Data!$A$5:$EO$162,C86+2)</f>
        <v>12</v>
      </c>
      <c r="E86" s="19">
        <f t="shared" si="11"/>
        <v>4.9299535762704905E-2</v>
      </c>
      <c r="F86" s="18" t="s">
        <v>61</v>
      </c>
      <c r="G86" s="20">
        <f t="shared" si="12"/>
        <v>12.00052</v>
      </c>
      <c r="H86" s="20">
        <f t="shared" si="13"/>
        <v>10</v>
      </c>
      <c r="I86" s="20"/>
      <c r="J86" s="20"/>
      <c r="K86" s="20"/>
      <c r="L86" s="17"/>
      <c r="M86" s="17"/>
      <c r="N86" s="17"/>
      <c r="O86" s="17"/>
      <c r="P86" s="18" t="s">
        <v>156</v>
      </c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</row>
    <row r="87" spans="1:108" s="21" customFormat="1" x14ac:dyDescent="0.35">
      <c r="A87" s="17"/>
      <c r="B87" s="18" t="s">
        <v>78</v>
      </c>
      <c r="C87" s="18">
        <v>53</v>
      </c>
      <c r="D87" s="18">
        <f>VLOOKUP($D$33+2,Data!$A$5:$EO$162,C87+2)</f>
        <v>0</v>
      </c>
      <c r="E87" s="19">
        <f t="shared" si="11"/>
        <v>0</v>
      </c>
      <c r="F87" s="18" t="s">
        <v>78</v>
      </c>
      <c r="G87" s="20">
        <f t="shared" si="12"/>
        <v>5.3000000000000009E-4</v>
      </c>
      <c r="H87" s="20">
        <f t="shared" si="13"/>
        <v>101</v>
      </c>
      <c r="I87" s="20"/>
      <c r="J87" s="20"/>
      <c r="K87" s="20"/>
      <c r="L87" s="17"/>
      <c r="M87" s="17"/>
      <c r="N87" s="17"/>
      <c r="O87" s="17"/>
      <c r="P87" s="18" t="s">
        <v>260</v>
      </c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</row>
    <row r="88" spans="1:108" s="21" customFormat="1" x14ac:dyDescent="0.35">
      <c r="A88" s="17"/>
      <c r="B88" s="18" t="s">
        <v>24</v>
      </c>
      <c r="C88" s="18">
        <v>54</v>
      </c>
      <c r="D88" s="18">
        <f>VLOOKUP($D$33+2,Data!$A$5:$EO$162,C88+2)</f>
        <v>0</v>
      </c>
      <c r="E88" s="19">
        <f t="shared" si="11"/>
        <v>0</v>
      </c>
      <c r="F88" s="18" t="s">
        <v>24</v>
      </c>
      <c r="G88" s="20">
        <f t="shared" si="12"/>
        <v>5.4000000000000001E-4</v>
      </c>
      <c r="H88" s="20">
        <f t="shared" si="13"/>
        <v>100</v>
      </c>
      <c r="I88" s="20"/>
      <c r="J88" s="20"/>
      <c r="K88" s="20"/>
      <c r="L88" s="17"/>
      <c r="M88" s="17"/>
      <c r="N88" s="17"/>
      <c r="O88" s="17"/>
      <c r="P88" s="18" t="s">
        <v>247</v>
      </c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</row>
    <row r="89" spans="1:108" s="21" customFormat="1" x14ac:dyDescent="0.35">
      <c r="A89" s="17"/>
      <c r="B89" s="18" t="s">
        <v>116</v>
      </c>
      <c r="C89" s="18">
        <v>55</v>
      </c>
      <c r="D89" s="18">
        <f>VLOOKUP($D$33+2,Data!$A$5:$EO$162,C89+2)</f>
        <v>0</v>
      </c>
      <c r="E89" s="19">
        <f t="shared" si="11"/>
        <v>0</v>
      </c>
      <c r="F89" s="18" t="s">
        <v>116</v>
      </c>
      <c r="G89" s="20">
        <f t="shared" si="12"/>
        <v>5.5000000000000003E-4</v>
      </c>
      <c r="H89" s="20">
        <f t="shared" si="13"/>
        <v>99</v>
      </c>
      <c r="I89" s="20"/>
      <c r="J89" s="20"/>
      <c r="K89" s="20"/>
      <c r="L89" s="17"/>
      <c r="M89" s="17"/>
      <c r="N89" s="17"/>
      <c r="O89" s="17"/>
      <c r="P89" s="18" t="s">
        <v>300</v>
      </c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</row>
    <row r="90" spans="1:108" s="21" customFormat="1" x14ac:dyDescent="0.35">
      <c r="A90" s="17"/>
      <c r="B90" s="18" t="s">
        <v>298</v>
      </c>
      <c r="C90" s="18">
        <v>56</v>
      </c>
      <c r="D90" s="18">
        <f>VLOOKUP($D$33+2,Data!$A$5:$EO$162,C90+2)</f>
        <v>0</v>
      </c>
      <c r="E90" s="19">
        <f t="shared" si="11"/>
        <v>0</v>
      </c>
      <c r="F90" s="18" t="s">
        <v>298</v>
      </c>
      <c r="G90" s="20">
        <f t="shared" si="12"/>
        <v>5.6000000000000006E-4</v>
      </c>
      <c r="H90" s="20">
        <f t="shared" si="13"/>
        <v>98</v>
      </c>
      <c r="I90" s="20"/>
      <c r="J90" s="20"/>
      <c r="K90" s="20"/>
      <c r="L90" s="17"/>
      <c r="M90" s="17"/>
      <c r="N90" s="17"/>
      <c r="O90" s="17"/>
      <c r="P90" s="18" t="s">
        <v>186</v>
      </c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</row>
    <row r="91" spans="1:108" s="21" customFormat="1" x14ac:dyDescent="0.35">
      <c r="A91" s="17"/>
      <c r="B91" s="18" t="s">
        <v>91</v>
      </c>
      <c r="C91" s="18">
        <v>57</v>
      </c>
      <c r="D91" s="18">
        <f>VLOOKUP($D$33+2,Data!$A$5:$EO$162,C91+2)</f>
        <v>0</v>
      </c>
      <c r="E91" s="19">
        <f t="shared" si="11"/>
        <v>0</v>
      </c>
      <c r="F91" s="18" t="s">
        <v>91</v>
      </c>
      <c r="G91" s="20">
        <f t="shared" si="12"/>
        <v>5.7000000000000009E-4</v>
      </c>
      <c r="H91" s="20">
        <f t="shared" si="13"/>
        <v>97</v>
      </c>
      <c r="I91" s="20"/>
      <c r="J91" s="20"/>
      <c r="K91" s="20"/>
      <c r="L91" s="17"/>
      <c r="M91" s="17"/>
      <c r="N91" s="17"/>
      <c r="O91" s="17"/>
      <c r="P91" s="18" t="s">
        <v>229</v>
      </c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</row>
    <row r="92" spans="1:108" s="21" customFormat="1" x14ac:dyDescent="0.35">
      <c r="A92" s="17"/>
      <c r="B92" s="18" t="s">
        <v>85</v>
      </c>
      <c r="C92" s="18">
        <v>58</v>
      </c>
      <c r="D92" s="18">
        <f>VLOOKUP($D$33+2,Data!$A$5:$EO$162,C92+2)</f>
        <v>3</v>
      </c>
      <c r="E92" s="19">
        <f t="shared" si="11"/>
        <v>1.2324883940676226E-2</v>
      </c>
      <c r="F92" s="18" t="s">
        <v>85</v>
      </c>
      <c r="G92" s="20">
        <f t="shared" si="12"/>
        <v>3.0005799999999998</v>
      </c>
      <c r="H92" s="20">
        <f t="shared" si="13"/>
        <v>17</v>
      </c>
      <c r="I92" s="20"/>
      <c r="J92" s="20"/>
      <c r="K92" s="20"/>
      <c r="L92" s="17"/>
      <c r="M92" s="17"/>
      <c r="N92" s="17"/>
      <c r="O92" s="17"/>
      <c r="P92" s="18" t="s">
        <v>219</v>
      </c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</row>
    <row r="93" spans="1:108" s="21" customFormat="1" x14ac:dyDescent="0.35">
      <c r="A93" s="17"/>
      <c r="B93" s="18" t="s">
        <v>3</v>
      </c>
      <c r="C93" s="18">
        <v>59</v>
      </c>
      <c r="D93" s="18">
        <f>VLOOKUP($D$33+2,Data!$A$5:$EO$162,C93+2)</f>
        <v>0</v>
      </c>
      <c r="E93" s="19">
        <f t="shared" si="11"/>
        <v>0</v>
      </c>
      <c r="F93" s="18" t="s">
        <v>3</v>
      </c>
      <c r="G93" s="20">
        <f t="shared" si="12"/>
        <v>5.9000000000000003E-4</v>
      </c>
      <c r="H93" s="20">
        <f t="shared" si="13"/>
        <v>96</v>
      </c>
      <c r="I93" s="20"/>
      <c r="J93" s="20"/>
      <c r="K93" s="20"/>
      <c r="L93" s="17"/>
      <c r="M93" s="17"/>
      <c r="N93" s="17"/>
      <c r="O93" s="17"/>
      <c r="P93" s="18" t="s">
        <v>201</v>
      </c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</row>
    <row r="94" spans="1:108" s="21" customFormat="1" x14ac:dyDescent="0.35">
      <c r="A94" s="17"/>
      <c r="B94" s="18" t="s">
        <v>20</v>
      </c>
      <c r="C94" s="18">
        <v>60</v>
      </c>
      <c r="D94" s="18">
        <f>VLOOKUP($D$33+2,Data!$A$5:$EO$162,C94+2)</f>
        <v>6</v>
      </c>
      <c r="E94" s="19">
        <f t="shared" si="11"/>
        <v>2.4649767881352452E-2</v>
      </c>
      <c r="F94" s="18" t="s">
        <v>20</v>
      </c>
      <c r="G94" s="20">
        <f t="shared" si="12"/>
        <v>6.0006000000000004</v>
      </c>
      <c r="H94" s="20">
        <f t="shared" si="13"/>
        <v>13</v>
      </c>
      <c r="I94" s="20"/>
      <c r="J94" s="20"/>
      <c r="K94" s="20"/>
      <c r="L94" s="17"/>
      <c r="M94" s="17"/>
      <c r="N94" s="17"/>
      <c r="O94" s="17"/>
      <c r="P94" s="18" t="s">
        <v>202</v>
      </c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</row>
    <row r="95" spans="1:108" s="21" customFormat="1" x14ac:dyDescent="0.35">
      <c r="A95" s="17"/>
      <c r="B95" s="18" t="s">
        <v>97</v>
      </c>
      <c r="C95" s="18">
        <v>61</v>
      </c>
      <c r="D95" s="18">
        <f>VLOOKUP($D$33+2,Data!$A$5:$EO$162,C95+2)</f>
        <v>0</v>
      </c>
      <c r="E95" s="19">
        <f t="shared" si="11"/>
        <v>0</v>
      </c>
      <c r="F95" s="18" t="s">
        <v>97</v>
      </c>
      <c r="G95" s="20">
        <f t="shared" si="12"/>
        <v>6.1000000000000008E-4</v>
      </c>
      <c r="H95" s="20">
        <f t="shared" si="13"/>
        <v>95</v>
      </c>
      <c r="I95" s="20"/>
      <c r="J95" s="20"/>
      <c r="K95" s="20"/>
      <c r="L95" s="17"/>
      <c r="M95" s="17"/>
      <c r="N95" s="17"/>
      <c r="O95" s="17"/>
      <c r="P95" s="18" t="s">
        <v>158</v>
      </c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</row>
    <row r="96" spans="1:108" s="21" customFormat="1" x14ac:dyDescent="0.35">
      <c r="A96" s="17"/>
      <c r="B96" s="18" t="s">
        <v>54</v>
      </c>
      <c r="C96" s="18">
        <v>62</v>
      </c>
      <c r="D96" s="18">
        <f>VLOOKUP($D$33+2,Data!$A$5:$EO$162,C96+2)</f>
        <v>0</v>
      </c>
      <c r="E96" s="19">
        <f t="shared" si="11"/>
        <v>0</v>
      </c>
      <c r="F96" s="18" t="s">
        <v>54</v>
      </c>
      <c r="G96" s="20">
        <f t="shared" si="12"/>
        <v>6.2E-4</v>
      </c>
      <c r="H96" s="20">
        <f t="shared" si="13"/>
        <v>94</v>
      </c>
      <c r="I96" s="20"/>
      <c r="J96" s="20"/>
      <c r="K96" s="20"/>
      <c r="L96" s="17"/>
      <c r="M96" s="17"/>
      <c r="N96" s="17"/>
      <c r="O96" s="17"/>
      <c r="P96" s="18" t="s">
        <v>152</v>
      </c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</row>
    <row r="97" spans="1:108" s="21" customFormat="1" x14ac:dyDescent="0.35">
      <c r="A97" s="17"/>
      <c r="B97" s="18" t="s">
        <v>76</v>
      </c>
      <c r="C97" s="18">
        <v>63</v>
      </c>
      <c r="D97" s="18">
        <f>VLOOKUP($D$33+2,Data!$A$5:$EO$162,C97+2)</f>
        <v>0</v>
      </c>
      <c r="E97" s="19">
        <f t="shared" si="11"/>
        <v>0</v>
      </c>
      <c r="F97" s="18" t="s">
        <v>76</v>
      </c>
      <c r="G97" s="20">
        <f t="shared" si="12"/>
        <v>6.3000000000000003E-4</v>
      </c>
      <c r="H97" s="20">
        <f t="shared" si="13"/>
        <v>93</v>
      </c>
      <c r="I97" s="20"/>
      <c r="J97" s="20"/>
      <c r="K97" s="20"/>
      <c r="L97" s="17"/>
      <c r="M97" s="17"/>
      <c r="N97" s="17"/>
      <c r="O97" s="17"/>
      <c r="P97" s="18" t="s">
        <v>203</v>
      </c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</row>
    <row r="98" spans="1:108" s="21" customFormat="1" x14ac:dyDescent="0.35">
      <c r="A98" s="17"/>
      <c r="B98" s="18" t="s">
        <v>71</v>
      </c>
      <c r="C98" s="18">
        <v>64</v>
      </c>
      <c r="D98" s="18">
        <f>VLOOKUP($D$33+2,Data!$A$5:$EO$162,C98+2)</f>
        <v>0</v>
      </c>
      <c r="E98" s="19">
        <f t="shared" si="11"/>
        <v>0</v>
      </c>
      <c r="F98" s="18" t="s">
        <v>71</v>
      </c>
      <c r="G98" s="20">
        <f t="shared" si="12"/>
        <v>6.4000000000000005E-4</v>
      </c>
      <c r="H98" s="20">
        <f t="shared" si="13"/>
        <v>92</v>
      </c>
      <c r="I98" s="20"/>
      <c r="J98" s="20"/>
      <c r="K98" s="20"/>
      <c r="L98" s="17"/>
      <c r="M98" s="17"/>
      <c r="N98" s="17"/>
      <c r="O98" s="17"/>
      <c r="P98" s="18" t="s">
        <v>169</v>
      </c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</row>
    <row r="99" spans="1:108" s="21" customFormat="1" x14ac:dyDescent="0.35">
      <c r="A99" s="17"/>
      <c r="B99" s="18" t="s">
        <v>79</v>
      </c>
      <c r="C99" s="18">
        <v>65</v>
      </c>
      <c r="D99" s="18">
        <f>VLOOKUP($D$33+2,Data!$A$5:$EO$162,C99+2)</f>
        <v>0</v>
      </c>
      <c r="E99" s="19">
        <f t="shared" si="11"/>
        <v>0</v>
      </c>
      <c r="F99" s="18" t="s">
        <v>79</v>
      </c>
      <c r="G99" s="20">
        <f t="shared" si="12"/>
        <v>6.5000000000000008E-4</v>
      </c>
      <c r="H99" s="20">
        <f t="shared" si="13"/>
        <v>91</v>
      </c>
      <c r="I99" s="20"/>
      <c r="J99" s="20"/>
      <c r="K99" s="20"/>
      <c r="L99" s="17"/>
      <c r="M99" s="17"/>
      <c r="N99" s="17"/>
      <c r="O99" s="17"/>
      <c r="P99" s="18" t="s">
        <v>256</v>
      </c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</row>
    <row r="100" spans="1:108" s="21" customFormat="1" x14ac:dyDescent="0.35">
      <c r="A100" s="17"/>
      <c r="B100" s="18" t="s">
        <v>126</v>
      </c>
      <c r="C100" s="18">
        <v>66</v>
      </c>
      <c r="D100" s="18">
        <f>VLOOKUP($D$33+2,Data!$A$5:$EO$162,C100+2)</f>
        <v>0</v>
      </c>
      <c r="E100" s="19">
        <f t="shared" ref="E100:E163" si="14">D100/SUM(D$35:D$177)*100</f>
        <v>0</v>
      </c>
      <c r="F100" s="18" t="s">
        <v>126</v>
      </c>
      <c r="G100" s="20">
        <f t="shared" ref="G100:G163" si="15">D100+0.00001*C100</f>
        <v>6.600000000000001E-4</v>
      </c>
      <c r="H100" s="20">
        <f t="shared" ref="H100:H163" si="16">RANK(G100,G$35:G$177)</f>
        <v>90</v>
      </c>
      <c r="I100" s="20"/>
      <c r="J100" s="20"/>
      <c r="K100" s="20"/>
      <c r="L100" s="17"/>
      <c r="M100" s="17"/>
      <c r="N100" s="17"/>
      <c r="O100" s="17"/>
      <c r="P100" s="18" t="s">
        <v>226</v>
      </c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</row>
    <row r="101" spans="1:108" s="21" customFormat="1" x14ac:dyDescent="0.35">
      <c r="A101" s="17"/>
      <c r="B101" s="18" t="s">
        <v>127</v>
      </c>
      <c r="C101" s="18">
        <v>67</v>
      </c>
      <c r="D101" s="18">
        <f>VLOOKUP($D$33+2,Data!$A$5:$EO$162,C101+2)</f>
        <v>0</v>
      </c>
      <c r="E101" s="19">
        <f t="shared" si="14"/>
        <v>0</v>
      </c>
      <c r="F101" s="18" t="s">
        <v>127</v>
      </c>
      <c r="G101" s="20">
        <f t="shared" si="15"/>
        <v>6.7000000000000002E-4</v>
      </c>
      <c r="H101" s="20">
        <f t="shared" si="16"/>
        <v>89</v>
      </c>
      <c r="I101" s="20"/>
      <c r="J101" s="20"/>
      <c r="K101" s="20"/>
      <c r="L101" s="17"/>
      <c r="M101" s="17"/>
      <c r="N101" s="17"/>
      <c r="O101" s="17"/>
      <c r="P101" s="18" t="s">
        <v>157</v>
      </c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</row>
    <row r="102" spans="1:108" s="21" customFormat="1" x14ac:dyDescent="0.35">
      <c r="A102" s="17"/>
      <c r="B102" s="18" t="s">
        <v>62</v>
      </c>
      <c r="C102" s="18">
        <v>68</v>
      </c>
      <c r="D102" s="18">
        <f>VLOOKUP($D$33+2,Data!$A$5:$EO$162,C102+2)</f>
        <v>0</v>
      </c>
      <c r="E102" s="19">
        <f t="shared" si="14"/>
        <v>0</v>
      </c>
      <c r="F102" s="18" t="s">
        <v>62</v>
      </c>
      <c r="G102" s="20">
        <f t="shared" si="15"/>
        <v>6.8000000000000005E-4</v>
      </c>
      <c r="H102" s="20">
        <f t="shared" si="16"/>
        <v>88</v>
      </c>
      <c r="I102" s="20"/>
      <c r="J102" s="20"/>
      <c r="K102" s="20"/>
      <c r="L102" s="17"/>
      <c r="M102" s="17"/>
      <c r="N102" s="17"/>
      <c r="O102" s="17"/>
      <c r="P102" s="18" t="s">
        <v>204</v>
      </c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</row>
    <row r="103" spans="1:108" s="21" customFormat="1" x14ac:dyDescent="0.35">
      <c r="A103" s="17"/>
      <c r="B103" s="18" t="s">
        <v>98</v>
      </c>
      <c r="C103" s="18">
        <v>69</v>
      </c>
      <c r="D103" s="18">
        <f>VLOOKUP($D$33+2,Data!$A$5:$EO$162,C103+2)</f>
        <v>0</v>
      </c>
      <c r="E103" s="19">
        <f t="shared" si="14"/>
        <v>0</v>
      </c>
      <c r="F103" s="18" t="s">
        <v>98</v>
      </c>
      <c r="G103" s="20">
        <f t="shared" si="15"/>
        <v>6.9000000000000008E-4</v>
      </c>
      <c r="H103" s="20">
        <f t="shared" si="16"/>
        <v>87</v>
      </c>
      <c r="I103" s="20"/>
      <c r="J103" s="20"/>
      <c r="K103" s="20"/>
      <c r="L103" s="17"/>
      <c r="M103" s="17"/>
      <c r="N103" s="17"/>
      <c r="O103" s="17"/>
      <c r="P103" s="18" t="s">
        <v>238</v>
      </c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</row>
    <row r="104" spans="1:108" s="21" customFormat="1" x14ac:dyDescent="0.35">
      <c r="A104" s="17"/>
      <c r="B104" s="18" t="s">
        <v>117</v>
      </c>
      <c r="C104" s="18">
        <v>70</v>
      </c>
      <c r="D104" s="18">
        <f>VLOOKUP($D$33+2,Data!$A$5:$EO$162,C104+2)</f>
        <v>0</v>
      </c>
      <c r="E104" s="19">
        <f t="shared" si="14"/>
        <v>0</v>
      </c>
      <c r="F104" s="18" t="s">
        <v>117</v>
      </c>
      <c r="G104" s="20">
        <f t="shared" si="15"/>
        <v>7.000000000000001E-4</v>
      </c>
      <c r="H104" s="20">
        <f t="shared" si="16"/>
        <v>86</v>
      </c>
      <c r="I104" s="20"/>
      <c r="J104" s="20"/>
      <c r="K104" s="20"/>
      <c r="L104" s="17"/>
      <c r="M104" s="17"/>
      <c r="N104" s="17"/>
      <c r="O104" s="17"/>
      <c r="P104" s="18" t="s">
        <v>268</v>
      </c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</row>
    <row r="105" spans="1:108" s="21" customFormat="1" x14ac:dyDescent="0.35">
      <c r="A105" s="17"/>
      <c r="B105" s="18" t="s">
        <v>40</v>
      </c>
      <c r="C105" s="18">
        <v>71</v>
      </c>
      <c r="D105" s="18">
        <f>VLOOKUP($D$33+2,Data!$A$5:$EO$162,C105+2)</f>
        <v>0</v>
      </c>
      <c r="E105" s="19">
        <f t="shared" si="14"/>
        <v>0</v>
      </c>
      <c r="F105" s="18" t="s">
        <v>40</v>
      </c>
      <c r="G105" s="20">
        <f t="shared" si="15"/>
        <v>7.1000000000000002E-4</v>
      </c>
      <c r="H105" s="20">
        <f t="shared" si="16"/>
        <v>85</v>
      </c>
      <c r="I105" s="20"/>
      <c r="J105" s="20"/>
      <c r="K105" s="20"/>
      <c r="L105" s="17"/>
      <c r="M105" s="17"/>
      <c r="N105" s="17"/>
      <c r="O105" s="17"/>
      <c r="P105" s="18" t="s">
        <v>144</v>
      </c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</row>
    <row r="106" spans="1:108" s="21" customFormat="1" x14ac:dyDescent="0.35">
      <c r="A106" s="17"/>
      <c r="B106" s="18" t="s">
        <v>81</v>
      </c>
      <c r="C106" s="18">
        <v>72</v>
      </c>
      <c r="D106" s="18">
        <f>VLOOKUP($D$33+2,Data!$A$5:$EO$162,C106+2)</f>
        <v>0</v>
      </c>
      <c r="E106" s="19">
        <f t="shared" si="14"/>
        <v>0</v>
      </c>
      <c r="F106" s="18" t="s">
        <v>81</v>
      </c>
      <c r="G106" s="20">
        <f t="shared" si="15"/>
        <v>7.2000000000000005E-4</v>
      </c>
      <c r="H106" s="20">
        <f t="shared" si="16"/>
        <v>84</v>
      </c>
      <c r="I106" s="20"/>
      <c r="J106" s="20"/>
      <c r="K106" s="20"/>
      <c r="L106" s="17"/>
      <c r="M106" s="17"/>
      <c r="N106" s="17"/>
      <c r="O106" s="17"/>
      <c r="P106" s="18" t="s">
        <v>183</v>
      </c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</row>
    <row r="107" spans="1:108" s="21" customFormat="1" x14ac:dyDescent="0.35">
      <c r="A107" s="17"/>
      <c r="B107" s="18" t="s">
        <v>22</v>
      </c>
      <c r="C107" s="18">
        <v>73</v>
      </c>
      <c r="D107" s="18">
        <f>VLOOKUP($D$33+2,Data!$A$5:$EO$162,C107+2)</f>
        <v>0</v>
      </c>
      <c r="E107" s="19">
        <f t="shared" si="14"/>
        <v>0</v>
      </c>
      <c r="F107" s="18" t="s">
        <v>22</v>
      </c>
      <c r="G107" s="20">
        <f t="shared" si="15"/>
        <v>7.3000000000000007E-4</v>
      </c>
      <c r="H107" s="20">
        <f t="shared" si="16"/>
        <v>83</v>
      </c>
      <c r="I107" s="20"/>
      <c r="J107" s="20"/>
      <c r="K107" s="20"/>
      <c r="L107" s="17"/>
      <c r="M107" s="17"/>
      <c r="N107" s="17"/>
      <c r="O107" s="17"/>
      <c r="P107" s="18" t="s">
        <v>205</v>
      </c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</row>
    <row r="108" spans="1:108" s="21" customFormat="1" x14ac:dyDescent="0.35">
      <c r="A108" s="17"/>
      <c r="B108" s="18" t="s">
        <v>23</v>
      </c>
      <c r="C108" s="18">
        <v>74</v>
      </c>
      <c r="D108" s="18">
        <f>VLOOKUP($D$33+2,Data!$A$5:$EO$162,C108+2)</f>
        <v>0</v>
      </c>
      <c r="E108" s="19">
        <f t="shared" si="14"/>
        <v>0</v>
      </c>
      <c r="F108" s="18" t="s">
        <v>23</v>
      </c>
      <c r="G108" s="20">
        <f t="shared" si="15"/>
        <v>7.400000000000001E-4</v>
      </c>
      <c r="H108" s="20">
        <f t="shared" si="16"/>
        <v>82</v>
      </c>
      <c r="I108" s="20"/>
      <c r="J108" s="20"/>
      <c r="K108" s="20"/>
      <c r="L108" s="17"/>
      <c r="M108" s="17"/>
      <c r="N108" s="17"/>
      <c r="O108" s="17"/>
      <c r="P108" s="18" t="s">
        <v>239</v>
      </c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</row>
    <row r="109" spans="1:108" s="21" customFormat="1" x14ac:dyDescent="0.35">
      <c r="A109" s="17"/>
      <c r="B109" s="18" t="s">
        <v>118</v>
      </c>
      <c r="C109" s="18">
        <v>75</v>
      </c>
      <c r="D109" s="18">
        <f>VLOOKUP($D$33+2,Data!$A$5:$EO$162,C109+2)</f>
        <v>0</v>
      </c>
      <c r="E109" s="19">
        <f t="shared" si="14"/>
        <v>0</v>
      </c>
      <c r="F109" s="18" t="s">
        <v>118</v>
      </c>
      <c r="G109" s="20">
        <f t="shared" si="15"/>
        <v>7.5000000000000002E-4</v>
      </c>
      <c r="H109" s="20">
        <f t="shared" si="16"/>
        <v>81</v>
      </c>
      <c r="I109" s="20"/>
      <c r="J109" s="20"/>
      <c r="K109" s="20"/>
      <c r="L109" s="17"/>
      <c r="M109" s="17"/>
      <c r="N109" s="17"/>
      <c r="O109" s="17"/>
      <c r="P109" s="18" t="s">
        <v>215</v>
      </c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</row>
    <row r="110" spans="1:108" s="21" customFormat="1" x14ac:dyDescent="0.35">
      <c r="A110" s="17"/>
      <c r="B110" s="18" t="s">
        <v>30</v>
      </c>
      <c r="C110" s="18">
        <v>76</v>
      </c>
      <c r="D110" s="18">
        <f>VLOOKUP($D$33+2,Data!$A$5:$EO$162,C110+2)</f>
        <v>0</v>
      </c>
      <c r="E110" s="19">
        <f t="shared" si="14"/>
        <v>0</v>
      </c>
      <c r="F110" s="18" t="s">
        <v>30</v>
      </c>
      <c r="G110" s="20">
        <f t="shared" si="15"/>
        <v>7.6000000000000004E-4</v>
      </c>
      <c r="H110" s="20">
        <f t="shared" si="16"/>
        <v>80</v>
      </c>
      <c r="I110" s="20"/>
      <c r="J110" s="20"/>
      <c r="K110" s="20"/>
      <c r="L110" s="17"/>
      <c r="M110" s="17"/>
      <c r="N110" s="17"/>
      <c r="O110" s="17"/>
      <c r="P110" s="18" t="s">
        <v>187</v>
      </c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</row>
    <row r="111" spans="1:108" s="21" customFormat="1" x14ac:dyDescent="0.35">
      <c r="A111" s="17"/>
      <c r="B111" s="18" t="s">
        <v>86</v>
      </c>
      <c r="C111" s="18">
        <v>77</v>
      </c>
      <c r="D111" s="18">
        <f>VLOOKUP($D$33+2,Data!$A$5:$EO$162,C111+2)</f>
        <v>0</v>
      </c>
      <c r="E111" s="19">
        <f t="shared" si="14"/>
        <v>0</v>
      </c>
      <c r="F111" s="18" t="s">
        <v>86</v>
      </c>
      <c r="G111" s="20">
        <f t="shared" si="15"/>
        <v>7.7000000000000007E-4</v>
      </c>
      <c r="H111" s="20">
        <f t="shared" si="16"/>
        <v>79</v>
      </c>
      <c r="I111" s="20"/>
      <c r="J111" s="20"/>
      <c r="K111" s="20"/>
      <c r="L111" s="17"/>
      <c r="M111" s="17"/>
      <c r="N111" s="17"/>
      <c r="O111" s="17"/>
      <c r="P111" s="18" t="s">
        <v>206</v>
      </c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</row>
    <row r="112" spans="1:108" s="21" customFormat="1" x14ac:dyDescent="0.35">
      <c r="A112" s="17"/>
      <c r="B112" s="18" t="s">
        <v>55</v>
      </c>
      <c r="C112" s="18">
        <v>78</v>
      </c>
      <c r="D112" s="18">
        <f>VLOOKUP($D$33+2,Data!$A$5:$EO$162,C112+2)</f>
        <v>0</v>
      </c>
      <c r="E112" s="19">
        <f t="shared" si="14"/>
        <v>0</v>
      </c>
      <c r="F112" s="18" t="s">
        <v>55</v>
      </c>
      <c r="G112" s="20">
        <f t="shared" si="15"/>
        <v>7.8000000000000009E-4</v>
      </c>
      <c r="H112" s="20">
        <f t="shared" si="16"/>
        <v>78</v>
      </c>
      <c r="I112" s="20"/>
      <c r="J112" s="20"/>
      <c r="K112" s="20"/>
      <c r="L112" s="17"/>
      <c r="M112" s="17"/>
      <c r="N112" s="17"/>
      <c r="O112" s="17"/>
      <c r="P112" s="18" t="s">
        <v>261</v>
      </c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</row>
    <row r="113" spans="1:108" s="21" customFormat="1" x14ac:dyDescent="0.35">
      <c r="A113" s="17"/>
      <c r="B113" s="18" t="s">
        <v>21</v>
      </c>
      <c r="C113" s="18">
        <v>79</v>
      </c>
      <c r="D113" s="18">
        <f>VLOOKUP($D$33+2,Data!$A$5:$EO$162,C113+2)</f>
        <v>0</v>
      </c>
      <c r="E113" s="19">
        <f t="shared" si="14"/>
        <v>0</v>
      </c>
      <c r="F113" s="18" t="s">
        <v>21</v>
      </c>
      <c r="G113" s="20">
        <f t="shared" si="15"/>
        <v>7.9000000000000001E-4</v>
      </c>
      <c r="H113" s="20">
        <f t="shared" si="16"/>
        <v>77</v>
      </c>
      <c r="I113" s="20"/>
      <c r="J113" s="20"/>
      <c r="K113" s="20"/>
      <c r="L113" s="17"/>
      <c r="M113" s="17"/>
      <c r="N113" s="17"/>
      <c r="O113" s="17"/>
      <c r="P113" s="18" t="s">
        <v>194</v>
      </c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</row>
    <row r="114" spans="1:108" s="21" customFormat="1" x14ac:dyDescent="0.35">
      <c r="A114" s="17"/>
      <c r="B114" s="18" t="s">
        <v>94</v>
      </c>
      <c r="C114" s="18">
        <v>80</v>
      </c>
      <c r="D114" s="18">
        <f>VLOOKUP($D$33+2,Data!$A$5:$EO$162,C114+2)</f>
        <v>4</v>
      </c>
      <c r="E114" s="19">
        <f t="shared" si="14"/>
        <v>1.6433178587568299E-2</v>
      </c>
      <c r="F114" s="18" t="s">
        <v>94</v>
      </c>
      <c r="G114" s="20">
        <f t="shared" si="15"/>
        <v>4.0007999999999999</v>
      </c>
      <c r="H114" s="20">
        <f t="shared" si="16"/>
        <v>16</v>
      </c>
      <c r="I114" s="20"/>
      <c r="J114" s="20"/>
      <c r="K114" s="20"/>
      <c r="L114" s="17"/>
      <c r="M114" s="17"/>
      <c r="N114" s="17"/>
      <c r="O114" s="17"/>
      <c r="P114" s="18" t="s">
        <v>188</v>
      </c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</row>
    <row r="115" spans="1:108" s="21" customFormat="1" x14ac:dyDescent="0.35">
      <c r="A115" s="17"/>
      <c r="B115" s="18" t="s">
        <v>129</v>
      </c>
      <c r="C115" s="18">
        <v>81</v>
      </c>
      <c r="D115" s="18">
        <f>VLOOKUP($D$33+2,Data!$A$5:$EO$162,C115+2)</f>
        <v>0</v>
      </c>
      <c r="E115" s="19">
        <f t="shared" si="14"/>
        <v>0</v>
      </c>
      <c r="F115" s="18" t="s">
        <v>129</v>
      </c>
      <c r="G115" s="20">
        <f t="shared" si="15"/>
        <v>8.1000000000000006E-4</v>
      </c>
      <c r="H115" s="20">
        <f t="shared" si="16"/>
        <v>76</v>
      </c>
      <c r="I115" s="20"/>
      <c r="J115" s="20"/>
      <c r="K115" s="20"/>
      <c r="L115" s="17"/>
      <c r="M115" s="17"/>
      <c r="N115" s="17"/>
      <c r="O115" s="17"/>
      <c r="P115" s="18" t="s">
        <v>308</v>
      </c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</row>
    <row r="116" spans="1:108" s="21" customFormat="1" x14ac:dyDescent="0.35">
      <c r="A116" s="17"/>
      <c r="B116" s="18" t="s">
        <v>130</v>
      </c>
      <c r="C116" s="18">
        <v>82</v>
      </c>
      <c r="D116" s="18">
        <f>VLOOKUP($D$33+2,Data!$A$5:$EO$162,C116+2)</f>
        <v>0</v>
      </c>
      <c r="E116" s="19">
        <f t="shared" si="14"/>
        <v>0</v>
      </c>
      <c r="F116" s="18" t="s">
        <v>130</v>
      </c>
      <c r="G116" s="20">
        <f t="shared" si="15"/>
        <v>8.2000000000000009E-4</v>
      </c>
      <c r="H116" s="20">
        <f t="shared" si="16"/>
        <v>75</v>
      </c>
      <c r="I116" s="20"/>
      <c r="J116" s="20"/>
      <c r="K116" s="20"/>
      <c r="L116" s="17"/>
      <c r="M116" s="17"/>
      <c r="N116" s="17"/>
      <c r="O116" s="17"/>
      <c r="P116" s="18" t="s">
        <v>269</v>
      </c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</row>
    <row r="117" spans="1:108" s="21" customFormat="1" x14ac:dyDescent="0.35">
      <c r="A117" s="17"/>
      <c r="B117" s="18" t="s">
        <v>63</v>
      </c>
      <c r="C117" s="18">
        <v>83</v>
      </c>
      <c r="D117" s="18">
        <f>VLOOKUP($D$33+2,Data!$A$5:$EO$162,C117+2)</f>
        <v>0</v>
      </c>
      <c r="E117" s="19">
        <f t="shared" si="14"/>
        <v>0</v>
      </c>
      <c r="F117" s="18" t="s">
        <v>63</v>
      </c>
      <c r="G117" s="20">
        <f t="shared" si="15"/>
        <v>8.3000000000000012E-4</v>
      </c>
      <c r="H117" s="20">
        <f t="shared" si="16"/>
        <v>74</v>
      </c>
      <c r="I117" s="20"/>
      <c r="J117" s="20"/>
      <c r="K117" s="20"/>
      <c r="L117" s="17"/>
      <c r="M117" s="17"/>
      <c r="N117" s="17"/>
      <c r="O117" s="17"/>
      <c r="P117" s="18" t="s">
        <v>220</v>
      </c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</row>
    <row r="118" spans="1:108" s="21" customFormat="1" x14ac:dyDescent="0.35">
      <c r="A118" s="17"/>
      <c r="B118" s="18" t="s">
        <v>105</v>
      </c>
      <c r="C118" s="18">
        <v>84</v>
      </c>
      <c r="D118" s="18">
        <f>VLOOKUP($D$33+2,Data!$A$5:$EO$162,C118+2)</f>
        <v>0</v>
      </c>
      <c r="E118" s="19">
        <f t="shared" si="14"/>
        <v>0</v>
      </c>
      <c r="F118" s="18" t="s">
        <v>105</v>
      </c>
      <c r="G118" s="20">
        <f t="shared" si="15"/>
        <v>8.4000000000000003E-4</v>
      </c>
      <c r="H118" s="20">
        <f t="shared" si="16"/>
        <v>73</v>
      </c>
      <c r="I118" s="20"/>
      <c r="J118" s="20"/>
      <c r="K118" s="20"/>
      <c r="L118" s="17"/>
      <c r="M118" s="17"/>
      <c r="N118" s="17"/>
      <c r="O118" s="17"/>
      <c r="P118" s="18" t="s">
        <v>230</v>
      </c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</row>
    <row r="119" spans="1:108" s="21" customFormat="1" x14ac:dyDescent="0.35">
      <c r="A119" s="17"/>
      <c r="B119" s="18" t="s">
        <v>96</v>
      </c>
      <c r="C119" s="18">
        <v>85</v>
      </c>
      <c r="D119" s="18">
        <f>VLOOKUP($D$33+2,Data!$A$5:$EO$162,C119+2)</f>
        <v>0</v>
      </c>
      <c r="E119" s="19">
        <f t="shared" si="14"/>
        <v>0</v>
      </c>
      <c r="F119" s="18" t="s">
        <v>96</v>
      </c>
      <c r="G119" s="20">
        <f t="shared" si="15"/>
        <v>8.5000000000000006E-4</v>
      </c>
      <c r="H119" s="20">
        <f t="shared" si="16"/>
        <v>72</v>
      </c>
      <c r="I119" s="20"/>
      <c r="J119" s="20"/>
      <c r="K119" s="20"/>
      <c r="L119" s="17"/>
      <c r="M119" s="17"/>
      <c r="N119" s="17"/>
      <c r="O119" s="17"/>
      <c r="P119" s="18" t="s">
        <v>170</v>
      </c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</row>
    <row r="120" spans="1:108" s="21" customFormat="1" x14ac:dyDescent="0.35">
      <c r="A120" s="17"/>
      <c r="B120" s="18" t="s">
        <v>100</v>
      </c>
      <c r="C120" s="18">
        <v>86</v>
      </c>
      <c r="D120" s="18">
        <f>VLOOKUP($D$33+2,Data!$A$5:$EO$162,C120+2)</f>
        <v>0</v>
      </c>
      <c r="E120" s="19">
        <f t="shared" si="14"/>
        <v>0</v>
      </c>
      <c r="F120" s="18" t="s">
        <v>100</v>
      </c>
      <c r="G120" s="20">
        <f t="shared" si="15"/>
        <v>8.6000000000000009E-4</v>
      </c>
      <c r="H120" s="20">
        <f t="shared" si="16"/>
        <v>71</v>
      </c>
      <c r="I120" s="20"/>
      <c r="J120" s="20"/>
      <c r="K120" s="20"/>
      <c r="L120" s="17"/>
      <c r="M120" s="17"/>
      <c r="N120" s="17"/>
      <c r="O120" s="17"/>
      <c r="P120" s="18" t="s">
        <v>270</v>
      </c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</row>
    <row r="121" spans="1:108" s="21" customFormat="1" x14ac:dyDescent="0.35">
      <c r="A121" s="17"/>
      <c r="B121" s="18" t="s">
        <v>131</v>
      </c>
      <c r="C121" s="18">
        <v>87</v>
      </c>
      <c r="D121" s="18">
        <f>VLOOKUP($D$33+2,Data!$A$5:$EO$162,C121+2)</f>
        <v>0</v>
      </c>
      <c r="E121" s="19">
        <f t="shared" si="14"/>
        <v>0</v>
      </c>
      <c r="F121" s="18" t="s">
        <v>131</v>
      </c>
      <c r="G121" s="20">
        <f t="shared" si="15"/>
        <v>8.7000000000000011E-4</v>
      </c>
      <c r="H121" s="20">
        <f t="shared" si="16"/>
        <v>70</v>
      </c>
      <c r="I121" s="20"/>
      <c r="J121" s="20"/>
      <c r="K121" s="20"/>
      <c r="L121" s="17"/>
      <c r="M121" s="17"/>
      <c r="N121" s="17"/>
      <c r="O121" s="17"/>
      <c r="P121" s="18" t="s">
        <v>254</v>
      </c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</row>
    <row r="122" spans="1:108" s="21" customFormat="1" x14ac:dyDescent="0.35">
      <c r="A122" s="17"/>
      <c r="B122" s="18" t="s">
        <v>119</v>
      </c>
      <c r="C122" s="18">
        <v>88</v>
      </c>
      <c r="D122" s="18">
        <f>VLOOKUP($D$33+2,Data!$A$5:$EO$162,C122+2)</f>
        <v>0</v>
      </c>
      <c r="E122" s="19">
        <f t="shared" si="14"/>
        <v>0</v>
      </c>
      <c r="F122" s="18" t="s">
        <v>119</v>
      </c>
      <c r="G122" s="20">
        <f t="shared" si="15"/>
        <v>8.8000000000000003E-4</v>
      </c>
      <c r="H122" s="20">
        <f t="shared" si="16"/>
        <v>69</v>
      </c>
      <c r="I122" s="20"/>
      <c r="J122" s="20"/>
      <c r="K122" s="20"/>
      <c r="L122" s="17"/>
      <c r="M122" s="17"/>
      <c r="N122" s="17"/>
      <c r="O122" s="17"/>
      <c r="P122" s="18" t="s">
        <v>178</v>
      </c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</row>
    <row r="123" spans="1:108" s="21" customFormat="1" x14ac:dyDescent="0.35">
      <c r="A123" s="17"/>
      <c r="B123" s="18" t="s">
        <v>64</v>
      </c>
      <c r="C123" s="18">
        <v>89</v>
      </c>
      <c r="D123" s="18">
        <f>VLOOKUP($D$33+2,Data!$A$5:$EO$162,C123+2)</f>
        <v>0</v>
      </c>
      <c r="E123" s="19">
        <f t="shared" si="14"/>
        <v>0</v>
      </c>
      <c r="F123" s="18" t="s">
        <v>64</v>
      </c>
      <c r="G123" s="20">
        <f t="shared" si="15"/>
        <v>8.9000000000000006E-4</v>
      </c>
      <c r="H123" s="20">
        <f t="shared" si="16"/>
        <v>68</v>
      </c>
      <c r="I123" s="20"/>
      <c r="J123" s="20"/>
      <c r="K123" s="20"/>
      <c r="L123" s="17"/>
      <c r="M123" s="17"/>
      <c r="N123" s="17"/>
      <c r="O123" s="17"/>
      <c r="P123" s="18" t="s">
        <v>224</v>
      </c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</row>
    <row r="124" spans="1:108" s="21" customFormat="1" x14ac:dyDescent="0.35">
      <c r="A124" s="17"/>
      <c r="B124" s="18" t="s">
        <v>132</v>
      </c>
      <c r="C124" s="18">
        <v>90</v>
      </c>
      <c r="D124" s="18">
        <f>VLOOKUP($D$33+2,Data!$A$5:$EO$162,C124+2)</f>
        <v>0</v>
      </c>
      <c r="E124" s="19">
        <f t="shared" si="14"/>
        <v>0</v>
      </c>
      <c r="F124" s="18" t="s">
        <v>132</v>
      </c>
      <c r="G124" s="20">
        <f t="shared" si="15"/>
        <v>9.0000000000000008E-4</v>
      </c>
      <c r="H124" s="20">
        <f t="shared" si="16"/>
        <v>67</v>
      </c>
      <c r="I124" s="20"/>
      <c r="J124" s="20"/>
      <c r="K124" s="20"/>
      <c r="L124" s="17"/>
      <c r="M124" s="17"/>
      <c r="N124" s="17"/>
      <c r="O124" s="17"/>
      <c r="P124" s="18" t="s">
        <v>181</v>
      </c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</row>
    <row r="125" spans="1:108" s="21" customFormat="1" x14ac:dyDescent="0.35">
      <c r="A125" s="17"/>
      <c r="B125" s="18" t="s">
        <v>11</v>
      </c>
      <c r="C125" s="18">
        <v>91</v>
      </c>
      <c r="D125" s="18">
        <f>VLOOKUP($D$33+2,Data!$A$5:$EO$162,C125+2)</f>
        <v>0</v>
      </c>
      <c r="E125" s="19">
        <f t="shared" si="14"/>
        <v>0</v>
      </c>
      <c r="F125" s="18" t="s">
        <v>11</v>
      </c>
      <c r="G125" s="20">
        <f t="shared" si="15"/>
        <v>9.1000000000000011E-4</v>
      </c>
      <c r="H125" s="20">
        <f t="shared" si="16"/>
        <v>66</v>
      </c>
      <c r="I125" s="20"/>
      <c r="J125" s="20"/>
      <c r="K125" s="20"/>
      <c r="L125" s="17"/>
      <c r="M125" s="17"/>
      <c r="N125" s="17"/>
      <c r="O125" s="17"/>
      <c r="P125" s="18" t="s">
        <v>195</v>
      </c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</row>
    <row r="126" spans="1:108" s="21" customFormat="1" x14ac:dyDescent="0.35">
      <c r="A126" s="17"/>
      <c r="B126" s="18" t="s">
        <v>120</v>
      </c>
      <c r="C126" s="18">
        <v>92</v>
      </c>
      <c r="D126" s="18">
        <f>VLOOKUP($D$33+2,Data!$A$5:$EO$162,C126+2)</f>
        <v>0</v>
      </c>
      <c r="E126" s="19">
        <f t="shared" si="14"/>
        <v>0</v>
      </c>
      <c r="F126" s="18" t="s">
        <v>120</v>
      </c>
      <c r="G126" s="20">
        <f t="shared" si="15"/>
        <v>9.2000000000000003E-4</v>
      </c>
      <c r="H126" s="20">
        <f t="shared" si="16"/>
        <v>65</v>
      </c>
      <c r="I126" s="20"/>
      <c r="J126" s="20"/>
      <c r="K126" s="20"/>
      <c r="L126" s="17"/>
      <c r="M126" s="17"/>
      <c r="N126" s="17"/>
      <c r="O126" s="17"/>
      <c r="P126" s="18" t="s">
        <v>271</v>
      </c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</row>
    <row r="127" spans="1:108" s="21" customFormat="1" x14ac:dyDescent="0.35">
      <c r="A127" s="17"/>
      <c r="B127" s="18" t="s">
        <v>72</v>
      </c>
      <c r="C127" s="18">
        <v>93</v>
      </c>
      <c r="D127" s="18">
        <f>VLOOKUP($D$33+2,Data!$A$5:$EO$162,C127+2)</f>
        <v>0</v>
      </c>
      <c r="E127" s="19">
        <f t="shared" si="14"/>
        <v>0</v>
      </c>
      <c r="F127" s="18" t="s">
        <v>72</v>
      </c>
      <c r="G127" s="20">
        <f t="shared" si="15"/>
        <v>9.3000000000000005E-4</v>
      </c>
      <c r="H127" s="20">
        <f t="shared" si="16"/>
        <v>64</v>
      </c>
      <c r="I127" s="20"/>
      <c r="J127" s="20"/>
      <c r="K127" s="20"/>
      <c r="L127" s="17"/>
      <c r="M127" s="17"/>
      <c r="N127" s="17"/>
      <c r="O127" s="17"/>
      <c r="P127" s="18" t="s">
        <v>295</v>
      </c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</row>
    <row r="128" spans="1:108" s="21" customFormat="1" x14ac:dyDescent="0.35">
      <c r="A128" s="17"/>
      <c r="B128" s="18" t="s">
        <v>106</v>
      </c>
      <c r="C128" s="18">
        <v>94</v>
      </c>
      <c r="D128" s="18">
        <f>VLOOKUP($D$33+2,Data!$A$5:$EO$162,C128+2)</f>
        <v>0</v>
      </c>
      <c r="E128" s="19">
        <f t="shared" si="14"/>
        <v>0</v>
      </c>
      <c r="F128" s="18" t="s">
        <v>106</v>
      </c>
      <c r="G128" s="20">
        <f t="shared" si="15"/>
        <v>9.4000000000000008E-4</v>
      </c>
      <c r="H128" s="20">
        <f t="shared" si="16"/>
        <v>63</v>
      </c>
      <c r="I128" s="20"/>
      <c r="J128" s="20"/>
      <c r="K128" s="20"/>
      <c r="L128" s="17"/>
      <c r="M128" s="17"/>
      <c r="N128" s="17"/>
      <c r="O128" s="17"/>
      <c r="P128" s="18" t="s">
        <v>272</v>
      </c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</row>
    <row r="129" spans="1:108" s="21" customFormat="1" x14ac:dyDescent="0.35">
      <c r="A129" s="17"/>
      <c r="B129" s="18" t="s">
        <v>41</v>
      </c>
      <c r="C129" s="18">
        <v>95</v>
      </c>
      <c r="D129" s="18">
        <f>VLOOKUP($D$33+2,Data!$A$5:$EO$162,C129+2)</f>
        <v>2161</v>
      </c>
      <c r="E129" s="19">
        <f t="shared" si="14"/>
        <v>8.8780247319337739</v>
      </c>
      <c r="F129" s="18" t="s">
        <v>41</v>
      </c>
      <c r="G129" s="20">
        <f t="shared" si="15"/>
        <v>2161.0009500000001</v>
      </c>
      <c r="H129" s="20">
        <f t="shared" si="16"/>
        <v>3</v>
      </c>
      <c r="I129" s="20"/>
      <c r="J129" s="20"/>
      <c r="K129" s="20"/>
      <c r="L129" s="17"/>
      <c r="M129" s="17"/>
      <c r="N129" s="17"/>
      <c r="O129" s="17"/>
      <c r="P129" s="18" t="s">
        <v>145</v>
      </c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</row>
    <row r="130" spans="1:108" s="21" customFormat="1" x14ac:dyDescent="0.35">
      <c r="A130" s="17"/>
      <c r="B130" s="18" t="s">
        <v>311</v>
      </c>
      <c r="C130" s="18">
        <v>96</v>
      </c>
      <c r="D130" s="18">
        <f>VLOOKUP($D$33+2,Data!$A$5:$EO$162,C130+2)</f>
        <v>1446</v>
      </c>
      <c r="E130" s="19">
        <f t="shared" si="14"/>
        <v>5.9405940594059405</v>
      </c>
      <c r="F130" s="18" t="s">
        <v>311</v>
      </c>
      <c r="G130" s="20">
        <f t="shared" si="15"/>
        <v>1446.0009600000001</v>
      </c>
      <c r="H130" s="20">
        <f t="shared" si="16"/>
        <v>4</v>
      </c>
      <c r="I130" s="20"/>
      <c r="J130" s="20"/>
      <c r="K130" s="20"/>
      <c r="L130" s="17"/>
      <c r="M130" s="17"/>
      <c r="N130" s="17"/>
      <c r="O130" s="17"/>
      <c r="P130" s="18" t="s">
        <v>231</v>
      </c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</row>
    <row r="131" spans="1:108" s="21" customFormat="1" x14ac:dyDescent="0.35">
      <c r="A131" s="17"/>
      <c r="B131" s="18" t="s">
        <v>35</v>
      </c>
      <c r="C131" s="18">
        <v>97</v>
      </c>
      <c r="D131" s="18">
        <f>VLOOKUP($D$33+2,Data!$A$5:$EO$162,C131+2)</f>
        <v>0</v>
      </c>
      <c r="E131" s="19">
        <f t="shared" si="14"/>
        <v>0</v>
      </c>
      <c r="F131" s="18" t="s">
        <v>35</v>
      </c>
      <c r="G131" s="20">
        <f t="shared" si="15"/>
        <v>9.7000000000000005E-4</v>
      </c>
      <c r="H131" s="20">
        <f t="shared" si="16"/>
        <v>62</v>
      </c>
      <c r="I131" s="20"/>
      <c r="J131" s="20"/>
      <c r="K131" s="20"/>
      <c r="L131" s="17"/>
      <c r="M131" s="17"/>
      <c r="N131" s="17"/>
      <c r="O131" s="17"/>
      <c r="P131" s="18" t="s">
        <v>163</v>
      </c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</row>
    <row r="132" spans="1:108" s="21" customFormat="1" x14ac:dyDescent="0.35">
      <c r="A132" s="17"/>
      <c r="B132" s="18" t="s">
        <v>18</v>
      </c>
      <c r="C132" s="18">
        <v>98</v>
      </c>
      <c r="D132" s="18">
        <f>VLOOKUP($D$33+2,Data!$A$5:$EO$162,C132+2)</f>
        <v>0</v>
      </c>
      <c r="E132" s="19">
        <f t="shared" si="14"/>
        <v>0</v>
      </c>
      <c r="F132" s="18" t="s">
        <v>18</v>
      </c>
      <c r="G132" s="20">
        <f t="shared" si="15"/>
        <v>9.8000000000000019E-4</v>
      </c>
      <c r="H132" s="20">
        <f t="shared" si="16"/>
        <v>61</v>
      </c>
      <c r="I132" s="20"/>
      <c r="J132" s="20"/>
      <c r="K132" s="20"/>
      <c r="L132" s="17"/>
      <c r="M132" s="17"/>
      <c r="N132" s="17"/>
      <c r="O132" s="17"/>
      <c r="P132" s="18" t="s">
        <v>140</v>
      </c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</row>
    <row r="133" spans="1:108" s="21" customFormat="1" x14ac:dyDescent="0.35">
      <c r="A133" s="17"/>
      <c r="B133" s="18" t="s">
        <v>65</v>
      </c>
      <c r="C133" s="18">
        <v>99</v>
      </c>
      <c r="D133" s="18">
        <f>VLOOKUP($D$33+2,Data!$A$5:$EO$162,C133+2)</f>
        <v>23</v>
      </c>
      <c r="E133" s="19">
        <f t="shared" si="14"/>
        <v>9.4490776878517729E-2</v>
      </c>
      <c r="F133" s="18" t="s">
        <v>65</v>
      </c>
      <c r="G133" s="20">
        <f t="shared" si="15"/>
        <v>23.000990000000002</v>
      </c>
      <c r="H133" s="20">
        <f t="shared" si="16"/>
        <v>9</v>
      </c>
      <c r="I133" s="20"/>
      <c r="J133" s="20"/>
      <c r="K133" s="20"/>
      <c r="L133" s="17"/>
      <c r="M133" s="17"/>
      <c r="N133" s="17"/>
      <c r="O133" s="17"/>
      <c r="P133" s="18" t="s">
        <v>139</v>
      </c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</row>
    <row r="134" spans="1:108" s="21" customFormat="1" x14ac:dyDescent="0.35">
      <c r="A134" s="17"/>
      <c r="B134" s="18" t="s">
        <v>291</v>
      </c>
      <c r="C134" s="18">
        <v>100</v>
      </c>
      <c r="D134" s="18">
        <f>VLOOKUP($D$33+2,Data!$A$5:$EO$162,C134+2)</f>
        <v>0</v>
      </c>
      <c r="E134" s="19">
        <f t="shared" si="14"/>
        <v>0</v>
      </c>
      <c r="F134" s="18" t="s">
        <v>291</v>
      </c>
      <c r="G134" s="20">
        <f t="shared" si="15"/>
        <v>1E-3</v>
      </c>
      <c r="H134" s="20">
        <f t="shared" si="16"/>
        <v>60</v>
      </c>
      <c r="I134" s="20"/>
      <c r="J134" s="20"/>
      <c r="K134" s="20"/>
      <c r="L134" s="17"/>
      <c r="M134" s="17"/>
      <c r="N134" s="17"/>
      <c r="O134" s="17"/>
      <c r="P134" s="18" t="s">
        <v>262</v>
      </c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</row>
    <row r="135" spans="1:108" s="21" customFormat="1" x14ac:dyDescent="0.35">
      <c r="A135" s="17"/>
      <c r="B135" s="18" t="s">
        <v>38</v>
      </c>
      <c r="C135" s="18">
        <v>101</v>
      </c>
      <c r="D135" s="18">
        <f>VLOOKUP($D$33+2,Data!$A$5:$EO$162,C135+2)</f>
        <v>0</v>
      </c>
      <c r="E135" s="19">
        <f t="shared" si="14"/>
        <v>0</v>
      </c>
      <c r="F135" s="18" t="s">
        <v>38</v>
      </c>
      <c r="G135" s="20">
        <f t="shared" si="15"/>
        <v>1.01E-3</v>
      </c>
      <c r="H135" s="20">
        <f t="shared" si="16"/>
        <v>59</v>
      </c>
      <c r="I135" s="20"/>
      <c r="J135" s="20"/>
      <c r="K135" s="20"/>
      <c r="L135" s="17"/>
      <c r="M135" s="17"/>
      <c r="N135" s="17"/>
      <c r="O135" s="17"/>
      <c r="P135" s="18" t="s">
        <v>132</v>
      </c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</row>
    <row r="136" spans="1:108" s="21" customFormat="1" x14ac:dyDescent="0.35">
      <c r="A136" s="17"/>
      <c r="B136" s="18" t="s">
        <v>39</v>
      </c>
      <c r="C136" s="18">
        <v>102</v>
      </c>
      <c r="D136" s="18">
        <f>VLOOKUP($D$33+2,Data!$A$5:$EO$162,C136+2)</f>
        <v>0</v>
      </c>
      <c r="E136" s="19">
        <f t="shared" si="14"/>
        <v>0</v>
      </c>
      <c r="F136" s="18" t="s">
        <v>39</v>
      </c>
      <c r="G136" s="20">
        <f t="shared" si="15"/>
        <v>1.0200000000000001E-3</v>
      </c>
      <c r="H136" s="20">
        <f t="shared" si="16"/>
        <v>58</v>
      </c>
      <c r="I136" s="20"/>
      <c r="J136" s="20"/>
      <c r="K136" s="20"/>
      <c r="L136" s="17"/>
      <c r="M136" s="17"/>
      <c r="N136" s="17"/>
      <c r="O136" s="17"/>
      <c r="P136" s="18" t="s">
        <v>302</v>
      </c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</row>
    <row r="137" spans="1:108" s="21" customFormat="1" x14ac:dyDescent="0.35">
      <c r="A137" s="17"/>
      <c r="B137" s="18" t="s">
        <v>25</v>
      </c>
      <c r="C137" s="18">
        <v>103</v>
      </c>
      <c r="D137" s="18">
        <f>VLOOKUP($D$33+2,Data!$A$5:$EO$162,C137+2)</f>
        <v>9</v>
      </c>
      <c r="E137" s="19">
        <f t="shared" si="14"/>
        <v>3.6974651822028679E-2</v>
      </c>
      <c r="F137" s="18" t="s">
        <v>25</v>
      </c>
      <c r="G137" s="20">
        <f t="shared" si="15"/>
        <v>9.0010300000000001</v>
      </c>
      <c r="H137" s="20">
        <f t="shared" si="16"/>
        <v>11</v>
      </c>
      <c r="I137" s="20"/>
      <c r="J137" s="20"/>
      <c r="K137" s="20"/>
      <c r="L137" s="17"/>
      <c r="M137" s="17"/>
      <c r="N137" s="17"/>
      <c r="O137" s="17"/>
      <c r="P137" s="18" t="s">
        <v>153</v>
      </c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</row>
    <row r="138" spans="1:108" s="21" customFormat="1" x14ac:dyDescent="0.35">
      <c r="A138" s="17"/>
      <c r="B138" s="18" t="s">
        <v>133</v>
      </c>
      <c r="C138" s="18">
        <v>104</v>
      </c>
      <c r="D138" s="18">
        <f>VLOOKUP($D$33+2,Data!$A$5:$EO$162,C138+2)</f>
        <v>0</v>
      </c>
      <c r="E138" s="19">
        <f t="shared" si="14"/>
        <v>0</v>
      </c>
      <c r="F138" s="18" t="s">
        <v>133</v>
      </c>
      <c r="G138" s="20">
        <f t="shared" si="15"/>
        <v>1.0400000000000001E-3</v>
      </c>
      <c r="H138" s="20">
        <f t="shared" si="16"/>
        <v>57</v>
      </c>
      <c r="I138" s="20"/>
      <c r="J138" s="20"/>
      <c r="K138" s="20"/>
      <c r="L138" s="17"/>
      <c r="M138" s="17"/>
      <c r="N138" s="17"/>
      <c r="O138" s="17"/>
      <c r="P138" s="18" t="s">
        <v>167</v>
      </c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</row>
    <row r="139" spans="1:108" s="21" customFormat="1" x14ac:dyDescent="0.35">
      <c r="A139" s="17"/>
      <c r="B139" s="18" t="s">
        <v>31</v>
      </c>
      <c r="C139" s="18">
        <v>105</v>
      </c>
      <c r="D139" s="18">
        <f>VLOOKUP($D$33+2,Data!$A$5:$EO$162,C139+2)</f>
        <v>0</v>
      </c>
      <c r="E139" s="19">
        <f t="shared" si="14"/>
        <v>0</v>
      </c>
      <c r="F139" s="18" t="s">
        <v>31</v>
      </c>
      <c r="G139" s="20">
        <f t="shared" si="15"/>
        <v>1.0500000000000002E-3</v>
      </c>
      <c r="H139" s="20">
        <f t="shared" si="16"/>
        <v>56</v>
      </c>
      <c r="I139" s="20"/>
      <c r="J139" s="20"/>
      <c r="K139" s="20"/>
      <c r="L139" s="17"/>
      <c r="M139" s="17"/>
      <c r="N139" s="17"/>
      <c r="O139" s="17"/>
      <c r="P139" s="18" t="s">
        <v>207</v>
      </c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</row>
    <row r="140" spans="1:108" s="21" customFormat="1" x14ac:dyDescent="0.35">
      <c r="A140" s="17"/>
      <c r="B140" s="18" t="s">
        <v>310</v>
      </c>
      <c r="C140" s="18">
        <v>106</v>
      </c>
      <c r="D140" s="18">
        <f>VLOOKUP($D$33+2,Data!$A$5:$EO$162,C140+2)</f>
        <v>0</v>
      </c>
      <c r="E140" s="19">
        <f t="shared" si="14"/>
        <v>0</v>
      </c>
      <c r="F140" s="18" t="s">
        <v>310</v>
      </c>
      <c r="G140" s="20">
        <f t="shared" si="15"/>
        <v>1.0600000000000002E-3</v>
      </c>
      <c r="H140" s="20">
        <f t="shared" si="16"/>
        <v>55</v>
      </c>
      <c r="I140" s="20"/>
      <c r="J140" s="20"/>
      <c r="K140" s="20"/>
      <c r="L140" s="17"/>
      <c r="M140" s="17"/>
      <c r="N140" s="17"/>
      <c r="O140" s="17"/>
      <c r="P140" s="18" t="s">
        <v>232</v>
      </c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</row>
    <row r="141" spans="1:108" s="21" customFormat="1" x14ac:dyDescent="0.35">
      <c r="A141" s="17"/>
      <c r="B141" s="18" t="s">
        <v>121</v>
      </c>
      <c r="C141" s="18">
        <v>107</v>
      </c>
      <c r="D141" s="18">
        <f>VLOOKUP($D$33+2,Data!$A$5:$EO$162,C141+2)</f>
        <v>0</v>
      </c>
      <c r="E141" s="19">
        <f t="shared" si="14"/>
        <v>0</v>
      </c>
      <c r="F141" s="18" t="s">
        <v>121</v>
      </c>
      <c r="G141" s="20">
        <f t="shared" si="15"/>
        <v>1.07E-3</v>
      </c>
      <c r="H141" s="20">
        <f t="shared" si="16"/>
        <v>54</v>
      </c>
      <c r="I141" s="20"/>
      <c r="J141" s="20"/>
      <c r="K141" s="20"/>
      <c r="L141" s="17"/>
      <c r="M141" s="17"/>
      <c r="N141" s="17"/>
      <c r="O141" s="17"/>
      <c r="P141" s="18" t="s">
        <v>141</v>
      </c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</row>
    <row r="142" spans="1:108" s="21" customFormat="1" x14ac:dyDescent="0.35">
      <c r="A142" s="17"/>
      <c r="B142" s="18" t="s">
        <v>107</v>
      </c>
      <c r="C142" s="18">
        <v>108</v>
      </c>
      <c r="D142" s="18">
        <f>VLOOKUP($D$33+2,Data!$A$5:$EO$162,C142+2)</f>
        <v>0</v>
      </c>
      <c r="E142" s="19">
        <f t="shared" si="14"/>
        <v>0</v>
      </c>
      <c r="F142" s="18" t="s">
        <v>107</v>
      </c>
      <c r="G142" s="20">
        <f t="shared" si="15"/>
        <v>1.08E-3</v>
      </c>
      <c r="H142" s="20">
        <f t="shared" si="16"/>
        <v>53</v>
      </c>
      <c r="I142" s="20"/>
      <c r="J142" s="20"/>
      <c r="K142" s="20"/>
      <c r="L142" s="17"/>
      <c r="M142" s="17"/>
      <c r="N142" s="17"/>
      <c r="O142" s="17"/>
      <c r="P142" s="18" t="s">
        <v>248</v>
      </c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</row>
    <row r="143" spans="1:108" s="21" customFormat="1" x14ac:dyDescent="0.35">
      <c r="A143" s="17"/>
      <c r="B143" s="18" t="s">
        <v>66</v>
      </c>
      <c r="C143" s="18">
        <v>109</v>
      </c>
      <c r="D143" s="18">
        <f>VLOOKUP($D$33+2,Data!$A$5:$EO$162,C143+2)</f>
        <v>0</v>
      </c>
      <c r="E143" s="19">
        <f t="shared" si="14"/>
        <v>0</v>
      </c>
      <c r="F143" s="18" t="s">
        <v>66</v>
      </c>
      <c r="G143" s="20">
        <f t="shared" si="15"/>
        <v>1.09E-3</v>
      </c>
      <c r="H143" s="20">
        <f t="shared" si="16"/>
        <v>52</v>
      </c>
      <c r="I143" s="20"/>
      <c r="J143" s="20"/>
      <c r="K143" s="20"/>
      <c r="L143" s="17"/>
      <c r="M143" s="17"/>
      <c r="N143" s="17"/>
      <c r="O143" s="17"/>
      <c r="P143" s="18" t="s">
        <v>249</v>
      </c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</row>
    <row r="144" spans="1:108" s="21" customFormat="1" x14ac:dyDescent="0.35">
      <c r="A144" s="17"/>
      <c r="B144" s="18" t="s">
        <v>67</v>
      </c>
      <c r="C144" s="18">
        <v>110</v>
      </c>
      <c r="D144" s="18">
        <f>VLOOKUP($D$33+2,Data!$A$5:$EO$162,C144+2)</f>
        <v>0</v>
      </c>
      <c r="E144" s="19">
        <f t="shared" si="14"/>
        <v>0</v>
      </c>
      <c r="F144" s="18" t="s">
        <v>67</v>
      </c>
      <c r="G144" s="20">
        <f t="shared" si="15"/>
        <v>1.1000000000000001E-3</v>
      </c>
      <c r="H144" s="20">
        <f t="shared" si="16"/>
        <v>51</v>
      </c>
      <c r="I144" s="20"/>
      <c r="J144" s="20"/>
      <c r="K144" s="20"/>
      <c r="L144" s="17"/>
      <c r="M144" s="17"/>
      <c r="N144" s="17"/>
      <c r="O144" s="17"/>
      <c r="P144" s="18" t="s">
        <v>221</v>
      </c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</row>
    <row r="145" spans="1:108" s="21" customFormat="1" x14ac:dyDescent="0.35">
      <c r="A145" s="17"/>
      <c r="B145" s="18" t="s">
        <v>36</v>
      </c>
      <c r="C145" s="18">
        <v>111</v>
      </c>
      <c r="D145" s="18">
        <f>VLOOKUP($D$33+2,Data!$A$5:$EO$162,C145+2)</f>
        <v>0</v>
      </c>
      <c r="E145" s="19">
        <f t="shared" si="14"/>
        <v>0</v>
      </c>
      <c r="F145" s="18" t="s">
        <v>36</v>
      </c>
      <c r="G145" s="20">
        <f t="shared" si="15"/>
        <v>1.1100000000000001E-3</v>
      </c>
      <c r="H145" s="20">
        <f t="shared" si="16"/>
        <v>50</v>
      </c>
      <c r="I145" s="20"/>
      <c r="J145" s="20"/>
      <c r="K145" s="20"/>
      <c r="L145" s="17"/>
      <c r="M145" s="17"/>
      <c r="N145" s="17"/>
      <c r="O145" s="17"/>
      <c r="P145" s="18" t="s">
        <v>189</v>
      </c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</row>
    <row r="146" spans="1:108" s="21" customFormat="1" x14ac:dyDescent="0.35">
      <c r="A146" s="17"/>
      <c r="B146" s="18" t="s">
        <v>32</v>
      </c>
      <c r="C146" s="18">
        <v>112</v>
      </c>
      <c r="D146" s="18">
        <f>VLOOKUP($D$33+2,Data!$A$5:$EO$162,C146+2)</f>
        <v>0</v>
      </c>
      <c r="E146" s="19">
        <f t="shared" si="14"/>
        <v>0</v>
      </c>
      <c r="F146" s="18" t="s">
        <v>32</v>
      </c>
      <c r="G146" s="20">
        <f t="shared" si="15"/>
        <v>1.1200000000000001E-3</v>
      </c>
      <c r="H146" s="20">
        <f t="shared" si="16"/>
        <v>49</v>
      </c>
      <c r="I146" s="20"/>
      <c r="J146" s="20"/>
      <c r="K146" s="20"/>
      <c r="L146" s="17"/>
      <c r="M146" s="17"/>
      <c r="N146" s="17"/>
      <c r="O146" s="17"/>
      <c r="P146" s="18" t="s">
        <v>171</v>
      </c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</row>
    <row r="147" spans="1:108" s="21" customFormat="1" x14ac:dyDescent="0.35">
      <c r="A147" s="17"/>
      <c r="B147" s="18" t="s">
        <v>108</v>
      </c>
      <c r="C147" s="18">
        <v>113</v>
      </c>
      <c r="D147" s="18">
        <f>VLOOKUP($D$33+2,Data!$A$5:$EO$162,C147+2)</f>
        <v>0</v>
      </c>
      <c r="E147" s="19">
        <f t="shared" si="14"/>
        <v>0</v>
      </c>
      <c r="F147" s="18" t="s">
        <v>108</v>
      </c>
      <c r="G147" s="20">
        <f t="shared" si="15"/>
        <v>1.1300000000000001E-3</v>
      </c>
      <c r="H147" s="20">
        <f t="shared" si="16"/>
        <v>48</v>
      </c>
      <c r="I147" s="20"/>
      <c r="J147" s="20"/>
      <c r="K147" s="20"/>
      <c r="L147" s="17"/>
      <c r="M147" s="17"/>
      <c r="N147" s="17"/>
      <c r="O147" s="17"/>
      <c r="P147" s="18" t="s">
        <v>208</v>
      </c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</row>
    <row r="148" spans="1:108" s="21" customFormat="1" x14ac:dyDescent="0.35">
      <c r="A148" s="17"/>
      <c r="B148" s="18" t="s">
        <v>292</v>
      </c>
      <c r="C148" s="18">
        <v>114</v>
      </c>
      <c r="D148" s="18">
        <f>VLOOKUP($D$33+2,Data!$A$5:$EO$162,C148+2)</f>
        <v>0</v>
      </c>
      <c r="E148" s="19">
        <f t="shared" si="14"/>
        <v>0</v>
      </c>
      <c r="F148" s="18" t="s">
        <v>292</v>
      </c>
      <c r="G148" s="20">
        <f t="shared" si="15"/>
        <v>1.1400000000000002E-3</v>
      </c>
      <c r="H148" s="20">
        <f t="shared" si="16"/>
        <v>47</v>
      </c>
      <c r="I148" s="20"/>
      <c r="J148" s="20"/>
      <c r="K148" s="20"/>
      <c r="L148" s="17"/>
      <c r="M148" s="17"/>
      <c r="N148" s="17"/>
      <c r="O148" s="17"/>
      <c r="P148" s="18" t="s">
        <v>179</v>
      </c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</row>
    <row r="149" spans="1:108" s="21" customFormat="1" x14ac:dyDescent="0.35">
      <c r="A149" s="17"/>
      <c r="B149" s="18" t="s">
        <v>19</v>
      </c>
      <c r="C149" s="18">
        <v>115</v>
      </c>
      <c r="D149" s="18">
        <f>VLOOKUP($D$33+2,Data!$A$5:$EO$162,C149+2)</f>
        <v>0</v>
      </c>
      <c r="E149" s="19">
        <f t="shared" si="14"/>
        <v>0</v>
      </c>
      <c r="F149" s="18" t="s">
        <v>19</v>
      </c>
      <c r="G149" s="20">
        <f t="shared" si="15"/>
        <v>1.1500000000000002E-3</v>
      </c>
      <c r="H149" s="20">
        <f t="shared" si="16"/>
        <v>46</v>
      </c>
      <c r="I149" s="20"/>
      <c r="J149" s="20"/>
      <c r="K149" s="20"/>
      <c r="L149" s="17"/>
      <c r="M149" s="17"/>
      <c r="N149" s="17"/>
      <c r="O149" s="17"/>
      <c r="P149" s="18" t="s">
        <v>305</v>
      </c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</row>
    <row r="150" spans="1:108" s="21" customFormat="1" x14ac:dyDescent="0.35">
      <c r="A150" s="17"/>
      <c r="B150" s="18" t="s">
        <v>109</v>
      </c>
      <c r="C150" s="18">
        <v>116</v>
      </c>
      <c r="D150" s="18">
        <f>VLOOKUP($D$33+2,Data!$A$5:$EO$162,C150+2)</f>
        <v>0</v>
      </c>
      <c r="E150" s="19">
        <f t="shared" si="14"/>
        <v>0</v>
      </c>
      <c r="F150" s="18" t="s">
        <v>109</v>
      </c>
      <c r="G150" s="20">
        <f t="shared" si="15"/>
        <v>1.16E-3</v>
      </c>
      <c r="H150" s="20">
        <f t="shared" si="16"/>
        <v>45</v>
      </c>
      <c r="I150" s="20"/>
      <c r="J150" s="20"/>
      <c r="K150" s="20"/>
      <c r="L150" s="17"/>
      <c r="M150" s="17"/>
      <c r="N150" s="17"/>
      <c r="O150" s="17"/>
      <c r="P150" s="18" t="s">
        <v>273</v>
      </c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</row>
    <row r="151" spans="1:108" s="21" customFormat="1" x14ac:dyDescent="0.35">
      <c r="A151" s="17"/>
      <c r="B151" s="18" t="s">
        <v>12</v>
      </c>
      <c r="C151" s="18">
        <v>117</v>
      </c>
      <c r="D151" s="18">
        <f>VLOOKUP($D$33+2,Data!$A$5:$EO$162,C151+2)</f>
        <v>0</v>
      </c>
      <c r="E151" s="19">
        <f t="shared" si="14"/>
        <v>0</v>
      </c>
      <c r="F151" s="18" t="s">
        <v>12</v>
      </c>
      <c r="G151" s="20">
        <f t="shared" si="15"/>
        <v>1.17E-3</v>
      </c>
      <c r="H151" s="20">
        <f t="shared" si="16"/>
        <v>44</v>
      </c>
      <c r="I151" s="20"/>
      <c r="J151" s="20"/>
      <c r="K151" s="20"/>
      <c r="L151" s="17"/>
      <c r="M151" s="17"/>
      <c r="N151" s="17"/>
      <c r="O151" s="17"/>
      <c r="P151" s="18" t="s">
        <v>148</v>
      </c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</row>
    <row r="152" spans="1:108" s="21" customFormat="1" x14ac:dyDescent="0.35">
      <c r="A152" s="17"/>
      <c r="B152" s="18" t="s">
        <v>89</v>
      </c>
      <c r="C152" s="18">
        <v>118</v>
      </c>
      <c r="D152" s="18">
        <f>VLOOKUP($D$33+2,Data!$A$5:$EO$162,C152+2)</f>
        <v>0</v>
      </c>
      <c r="E152" s="19">
        <f t="shared" si="14"/>
        <v>0</v>
      </c>
      <c r="F152" s="18" t="s">
        <v>89</v>
      </c>
      <c r="G152" s="20">
        <f t="shared" si="15"/>
        <v>1.1800000000000001E-3</v>
      </c>
      <c r="H152" s="20">
        <f t="shared" si="16"/>
        <v>43</v>
      </c>
      <c r="I152" s="20"/>
      <c r="J152" s="20"/>
      <c r="K152" s="20"/>
      <c r="L152" s="17"/>
      <c r="M152" s="17"/>
      <c r="N152" s="17"/>
      <c r="O152" s="17"/>
      <c r="P152" s="18" t="s">
        <v>149</v>
      </c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</row>
    <row r="153" spans="1:108" s="21" customFormat="1" x14ac:dyDescent="0.35">
      <c r="A153" s="17"/>
      <c r="B153" s="18" t="s">
        <v>56</v>
      </c>
      <c r="C153" s="18">
        <v>119</v>
      </c>
      <c r="D153" s="18">
        <f>VLOOKUP($D$33+2,Data!$A$5:$EO$162,C153+2)</f>
        <v>0</v>
      </c>
      <c r="E153" s="19">
        <f t="shared" si="14"/>
        <v>0</v>
      </c>
      <c r="F153" s="18" t="s">
        <v>56</v>
      </c>
      <c r="G153" s="20">
        <f t="shared" si="15"/>
        <v>1.1900000000000001E-3</v>
      </c>
      <c r="H153" s="20">
        <f t="shared" si="16"/>
        <v>42</v>
      </c>
      <c r="I153" s="20"/>
      <c r="J153" s="20"/>
      <c r="K153" s="20"/>
      <c r="L153" s="17"/>
      <c r="M153" s="17"/>
      <c r="N153" s="17"/>
      <c r="O153" s="17"/>
      <c r="P153" s="18" t="s">
        <v>209</v>
      </c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</row>
    <row r="154" spans="1:108" s="21" customFormat="1" x14ac:dyDescent="0.35">
      <c r="A154" s="17"/>
      <c r="B154" s="18" t="s">
        <v>57</v>
      </c>
      <c r="C154" s="18">
        <v>120</v>
      </c>
      <c r="D154" s="18">
        <f>VLOOKUP($D$33+2,Data!$A$5:$EO$162,C154+2)</f>
        <v>0</v>
      </c>
      <c r="E154" s="19">
        <f t="shared" si="14"/>
        <v>0</v>
      </c>
      <c r="F154" s="18" t="s">
        <v>57</v>
      </c>
      <c r="G154" s="20">
        <f t="shared" si="15"/>
        <v>1.2000000000000001E-3</v>
      </c>
      <c r="H154" s="20">
        <f t="shared" si="16"/>
        <v>41</v>
      </c>
      <c r="I154" s="20"/>
      <c r="J154" s="20"/>
      <c r="K154" s="20"/>
      <c r="L154" s="17"/>
      <c r="M154" s="17"/>
      <c r="N154" s="17"/>
      <c r="O154" s="17"/>
      <c r="P154" s="18" t="s">
        <v>154</v>
      </c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</row>
    <row r="155" spans="1:108" s="21" customFormat="1" x14ac:dyDescent="0.35">
      <c r="A155" s="17"/>
      <c r="B155" s="18" t="s">
        <v>87</v>
      </c>
      <c r="C155" s="18">
        <v>121</v>
      </c>
      <c r="D155" s="18">
        <f>VLOOKUP($D$33+2,Data!$A$5:$EO$162,C155+2)</f>
        <v>0</v>
      </c>
      <c r="E155" s="19">
        <f t="shared" si="14"/>
        <v>0</v>
      </c>
      <c r="F155" s="18" t="s">
        <v>87</v>
      </c>
      <c r="G155" s="20">
        <f t="shared" si="15"/>
        <v>1.2100000000000001E-3</v>
      </c>
      <c r="H155" s="20">
        <f t="shared" si="16"/>
        <v>40</v>
      </c>
      <c r="I155" s="20"/>
      <c r="J155" s="20"/>
      <c r="K155" s="20"/>
      <c r="L155" s="17"/>
      <c r="M155" s="17"/>
      <c r="N155" s="17"/>
      <c r="O155" s="17"/>
      <c r="P155" s="18" t="s">
        <v>182</v>
      </c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</row>
    <row r="156" spans="1:108" s="21" customFormat="1" x14ac:dyDescent="0.35">
      <c r="A156" s="17"/>
      <c r="B156" s="18" t="s">
        <v>82</v>
      </c>
      <c r="C156" s="18">
        <v>122</v>
      </c>
      <c r="D156" s="18">
        <f>VLOOKUP($D$33+2,Data!$A$5:$EO$162,C156+2)</f>
        <v>0</v>
      </c>
      <c r="E156" s="19">
        <f t="shared" si="14"/>
        <v>0</v>
      </c>
      <c r="F156" s="18" t="s">
        <v>82</v>
      </c>
      <c r="G156" s="20">
        <f t="shared" si="15"/>
        <v>1.2200000000000002E-3</v>
      </c>
      <c r="H156" s="20">
        <f t="shared" si="16"/>
        <v>39</v>
      </c>
      <c r="I156" s="20"/>
      <c r="J156" s="20"/>
      <c r="K156" s="20"/>
      <c r="L156" s="17"/>
      <c r="M156" s="17"/>
      <c r="N156" s="17"/>
      <c r="O156" s="17"/>
      <c r="P156" s="18" t="s">
        <v>274</v>
      </c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</row>
    <row r="157" spans="1:108" s="21" customFormat="1" x14ac:dyDescent="0.35">
      <c r="A157" s="17"/>
      <c r="B157" s="18" t="s">
        <v>99</v>
      </c>
      <c r="C157" s="18">
        <v>123</v>
      </c>
      <c r="D157" s="18">
        <f>VLOOKUP($D$33+2,Data!$A$5:$EO$162,C157+2)</f>
        <v>0</v>
      </c>
      <c r="E157" s="19">
        <f t="shared" si="14"/>
        <v>0</v>
      </c>
      <c r="F157" s="18" t="s">
        <v>99</v>
      </c>
      <c r="G157" s="20">
        <f t="shared" si="15"/>
        <v>1.2300000000000002E-3</v>
      </c>
      <c r="H157" s="20">
        <f t="shared" si="16"/>
        <v>38</v>
      </c>
      <c r="I157" s="20"/>
      <c r="J157" s="20"/>
      <c r="K157" s="20"/>
      <c r="L157" s="17"/>
      <c r="M157" s="17"/>
      <c r="N157" s="17"/>
      <c r="O157" s="17"/>
      <c r="P157" s="18" t="s">
        <v>263</v>
      </c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</row>
    <row r="158" spans="1:108" s="21" customFormat="1" x14ac:dyDescent="0.35">
      <c r="A158" s="17"/>
      <c r="B158" s="18" t="s">
        <v>122</v>
      </c>
      <c r="C158" s="18">
        <v>124</v>
      </c>
      <c r="D158" s="18">
        <f>VLOOKUP($D$33+2,Data!$A$5:$EO$162,C158+2)</f>
        <v>0</v>
      </c>
      <c r="E158" s="19">
        <f t="shared" si="14"/>
        <v>0</v>
      </c>
      <c r="F158" s="18" t="s">
        <v>122</v>
      </c>
      <c r="G158" s="20">
        <f t="shared" si="15"/>
        <v>1.24E-3</v>
      </c>
      <c r="H158" s="20">
        <f t="shared" si="16"/>
        <v>37</v>
      </c>
      <c r="I158" s="20"/>
      <c r="J158" s="20"/>
      <c r="K158" s="20"/>
      <c r="L158" s="17"/>
      <c r="M158" s="17"/>
      <c r="N158" s="17"/>
      <c r="O158" s="17"/>
      <c r="P158" s="18" t="s">
        <v>222</v>
      </c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</row>
    <row r="159" spans="1:108" s="21" customFormat="1" x14ac:dyDescent="0.35">
      <c r="A159" s="17"/>
      <c r="B159" s="18" t="s">
        <v>123</v>
      </c>
      <c r="C159" s="18">
        <v>125</v>
      </c>
      <c r="D159" s="18">
        <f>VLOOKUP($D$33+2,Data!$A$5:$EO$162,C159+2)</f>
        <v>0</v>
      </c>
      <c r="E159" s="19">
        <f t="shared" si="14"/>
        <v>0</v>
      </c>
      <c r="F159" s="18" t="s">
        <v>123</v>
      </c>
      <c r="G159" s="20">
        <f t="shared" si="15"/>
        <v>1.25E-3</v>
      </c>
      <c r="H159" s="20">
        <f t="shared" si="16"/>
        <v>36</v>
      </c>
      <c r="I159" s="20"/>
      <c r="J159" s="20"/>
      <c r="K159" s="20"/>
      <c r="L159" s="17"/>
      <c r="M159" s="17"/>
      <c r="N159" s="17"/>
      <c r="O159" s="17"/>
      <c r="P159" s="18" t="s">
        <v>190</v>
      </c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</row>
    <row r="160" spans="1:108" s="21" customFormat="1" x14ac:dyDescent="0.35">
      <c r="A160" s="17"/>
      <c r="B160" s="18" t="s">
        <v>88</v>
      </c>
      <c r="C160" s="18">
        <v>126</v>
      </c>
      <c r="D160" s="18">
        <f>VLOOKUP($D$33+2,Data!$A$5:$EO$162,C160+2)</f>
        <v>0</v>
      </c>
      <c r="E160" s="19">
        <f t="shared" si="14"/>
        <v>0</v>
      </c>
      <c r="F160" s="18" t="s">
        <v>88</v>
      </c>
      <c r="G160" s="20">
        <f t="shared" si="15"/>
        <v>1.2600000000000001E-3</v>
      </c>
      <c r="H160" s="20">
        <f t="shared" si="16"/>
        <v>35</v>
      </c>
      <c r="I160" s="20"/>
      <c r="J160" s="20"/>
      <c r="K160" s="20"/>
      <c r="L160" s="17"/>
      <c r="M160" s="17"/>
      <c r="N160" s="17"/>
      <c r="O160" s="17"/>
      <c r="P160" s="18" t="s">
        <v>180</v>
      </c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</row>
    <row r="161" spans="1:108" s="21" customFormat="1" x14ac:dyDescent="0.35">
      <c r="A161" s="17"/>
      <c r="B161" s="18" t="s">
        <v>136</v>
      </c>
      <c r="C161" s="18">
        <v>127</v>
      </c>
      <c r="D161" s="18">
        <f>VLOOKUP($D$33+2,Data!$A$5:$EO$162,C161+2)</f>
        <v>0</v>
      </c>
      <c r="E161" s="19">
        <f t="shared" si="14"/>
        <v>0</v>
      </c>
      <c r="F161" s="18" t="s">
        <v>136</v>
      </c>
      <c r="G161" s="20">
        <f t="shared" si="15"/>
        <v>1.2700000000000001E-3</v>
      </c>
      <c r="H161" s="20">
        <f t="shared" si="16"/>
        <v>34</v>
      </c>
      <c r="I161" s="20"/>
      <c r="J161" s="20"/>
      <c r="K161" s="20"/>
      <c r="L161" s="17"/>
      <c r="M161" s="17"/>
      <c r="N161" s="17"/>
      <c r="O161" s="17"/>
      <c r="P161" s="18" t="s">
        <v>142</v>
      </c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</row>
    <row r="162" spans="1:108" s="21" customFormat="1" x14ac:dyDescent="0.35">
      <c r="A162" s="17"/>
      <c r="B162" s="18" t="s">
        <v>134</v>
      </c>
      <c r="C162" s="18">
        <v>128</v>
      </c>
      <c r="D162" s="18">
        <f>VLOOKUP($D$33+2,Data!$A$5:$EO$162,C162+2)</f>
        <v>0</v>
      </c>
      <c r="E162" s="19">
        <f t="shared" si="14"/>
        <v>0</v>
      </c>
      <c r="F162" s="18" t="s">
        <v>134</v>
      </c>
      <c r="G162" s="20">
        <f t="shared" si="15"/>
        <v>1.2800000000000001E-3</v>
      </c>
      <c r="H162" s="20">
        <f t="shared" si="16"/>
        <v>33</v>
      </c>
      <c r="I162" s="20"/>
      <c r="J162" s="20"/>
      <c r="K162" s="20"/>
      <c r="L162" s="17"/>
      <c r="M162" s="17"/>
      <c r="N162" s="17"/>
      <c r="O162" s="17"/>
      <c r="P162" s="18" t="s">
        <v>275</v>
      </c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</row>
    <row r="163" spans="1:108" s="21" customFormat="1" x14ac:dyDescent="0.35">
      <c r="A163" s="17"/>
      <c r="B163" s="18" t="s">
        <v>124</v>
      </c>
      <c r="C163" s="18">
        <v>129</v>
      </c>
      <c r="D163" s="18">
        <f>VLOOKUP($D$33+2,Data!$A$5:$EO$162,C163+2)</f>
        <v>0</v>
      </c>
      <c r="E163" s="19">
        <f t="shared" si="14"/>
        <v>0</v>
      </c>
      <c r="F163" s="18" t="s">
        <v>124</v>
      </c>
      <c r="G163" s="20">
        <f t="shared" si="15"/>
        <v>1.2900000000000001E-3</v>
      </c>
      <c r="H163" s="20">
        <f t="shared" si="16"/>
        <v>32</v>
      </c>
      <c r="I163" s="20"/>
      <c r="J163" s="20"/>
      <c r="K163" s="20"/>
      <c r="L163" s="17"/>
      <c r="M163" s="17"/>
      <c r="N163" s="17"/>
      <c r="O163" s="17"/>
      <c r="P163" s="18" t="s">
        <v>276</v>
      </c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</row>
    <row r="164" spans="1:108" s="21" customFormat="1" x14ac:dyDescent="0.35">
      <c r="A164" s="17"/>
      <c r="B164" s="18" t="s">
        <v>58</v>
      </c>
      <c r="C164" s="18">
        <v>130</v>
      </c>
      <c r="D164" s="18">
        <f>VLOOKUP($D$33+2,Data!$A$5:$EO$162,C164+2)</f>
        <v>0</v>
      </c>
      <c r="E164" s="19">
        <f t="shared" ref="E164:E177" si="17">D164/SUM(D$35:D$177)*100</f>
        <v>0</v>
      </c>
      <c r="F164" s="18" t="s">
        <v>58</v>
      </c>
      <c r="G164" s="20">
        <f t="shared" ref="G164:G177" si="18">D164+0.00001*C164</f>
        <v>1.3000000000000002E-3</v>
      </c>
      <c r="H164" s="20">
        <f t="shared" ref="H164:H177" si="19">RANK(G164,G$35:G$177)</f>
        <v>31</v>
      </c>
      <c r="I164" s="20"/>
      <c r="J164" s="20"/>
      <c r="K164" s="20"/>
      <c r="L164" s="17"/>
      <c r="M164" s="17"/>
      <c r="N164" s="17"/>
      <c r="O164" s="17"/>
      <c r="P164" s="18" t="s">
        <v>303</v>
      </c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</row>
    <row r="165" spans="1:108" s="21" customFormat="1" x14ac:dyDescent="0.35">
      <c r="A165" s="17"/>
      <c r="B165" s="18" t="s">
        <v>49</v>
      </c>
      <c r="C165" s="18">
        <v>131</v>
      </c>
      <c r="D165" s="18">
        <f>VLOOKUP($D$33+2,Data!$A$5:$EO$162,C165+2)</f>
        <v>0</v>
      </c>
      <c r="E165" s="19">
        <f t="shared" si="17"/>
        <v>0</v>
      </c>
      <c r="F165" s="18" t="s">
        <v>49</v>
      </c>
      <c r="G165" s="20">
        <f t="shared" si="18"/>
        <v>1.3100000000000002E-3</v>
      </c>
      <c r="H165" s="20">
        <f t="shared" si="19"/>
        <v>30</v>
      </c>
      <c r="I165" s="20"/>
      <c r="J165" s="20"/>
      <c r="K165" s="20"/>
      <c r="L165" s="17"/>
      <c r="M165" s="17"/>
      <c r="N165" s="17"/>
      <c r="O165" s="17"/>
      <c r="P165" s="18" t="s">
        <v>198</v>
      </c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</row>
    <row r="166" spans="1:108" s="21" customFormat="1" x14ac:dyDescent="0.35">
      <c r="A166" s="17"/>
      <c r="B166" s="18" t="s">
        <v>26</v>
      </c>
      <c r="C166" s="18">
        <v>132</v>
      </c>
      <c r="D166" s="18">
        <f>VLOOKUP($D$33+2,Data!$A$5:$EO$162,C166+2)</f>
        <v>0</v>
      </c>
      <c r="E166" s="19">
        <f t="shared" si="17"/>
        <v>0</v>
      </c>
      <c r="F166" s="18" t="s">
        <v>26</v>
      </c>
      <c r="G166" s="20">
        <f t="shared" si="18"/>
        <v>1.3200000000000002E-3</v>
      </c>
      <c r="H166" s="20">
        <f t="shared" si="19"/>
        <v>29</v>
      </c>
      <c r="I166" s="20"/>
      <c r="J166" s="20"/>
      <c r="K166" s="20"/>
      <c r="L166" s="17"/>
      <c r="M166" s="17"/>
      <c r="N166" s="17"/>
      <c r="O166" s="17"/>
      <c r="P166" s="18" t="s">
        <v>172</v>
      </c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</row>
    <row r="167" spans="1:108" s="21" customFormat="1" x14ac:dyDescent="0.35">
      <c r="A167" s="17"/>
      <c r="B167" s="18" t="s">
        <v>68</v>
      </c>
      <c r="C167" s="18">
        <v>133</v>
      </c>
      <c r="D167" s="18">
        <f>VLOOKUP($D$33+2,Data!$A$5:$EO$162,C167+2)</f>
        <v>26</v>
      </c>
      <c r="E167" s="19">
        <f t="shared" si="17"/>
        <v>0.10681566081919396</v>
      </c>
      <c r="F167" s="18" t="s">
        <v>68</v>
      </c>
      <c r="G167" s="20">
        <f t="shared" si="18"/>
        <v>26.001329999999999</v>
      </c>
      <c r="H167" s="20">
        <f t="shared" si="19"/>
        <v>8</v>
      </c>
      <c r="I167" s="20"/>
      <c r="J167" s="20"/>
      <c r="K167" s="20"/>
      <c r="L167" s="17"/>
      <c r="M167" s="17"/>
      <c r="N167" s="17"/>
      <c r="O167" s="17"/>
      <c r="P167" s="18" t="s">
        <v>233</v>
      </c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</row>
    <row r="168" spans="1:108" s="21" customFormat="1" x14ac:dyDescent="0.35">
      <c r="A168" s="17"/>
      <c r="B168" s="18" t="s">
        <v>51</v>
      </c>
      <c r="C168" s="18">
        <v>134</v>
      </c>
      <c r="D168" s="18">
        <f>VLOOKUP($D$33+2,Data!$A$5:$EO$162,C168+2)</f>
        <v>0</v>
      </c>
      <c r="E168" s="19">
        <f t="shared" si="17"/>
        <v>0</v>
      </c>
      <c r="F168" s="18" t="s">
        <v>51</v>
      </c>
      <c r="G168" s="20">
        <f t="shared" si="18"/>
        <v>1.34E-3</v>
      </c>
      <c r="H168" s="20">
        <f t="shared" si="19"/>
        <v>28</v>
      </c>
      <c r="I168" s="20"/>
      <c r="J168" s="20"/>
      <c r="K168" s="20"/>
      <c r="L168" s="17"/>
      <c r="M168" s="17"/>
      <c r="N168" s="17"/>
      <c r="O168" s="17"/>
      <c r="P168" s="18" t="s">
        <v>196</v>
      </c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</row>
    <row r="169" spans="1:108" s="21" customFormat="1" x14ac:dyDescent="0.35">
      <c r="A169" s="17"/>
      <c r="B169" s="18" t="s">
        <v>52</v>
      </c>
      <c r="C169" s="18">
        <v>135</v>
      </c>
      <c r="D169" s="18">
        <f>VLOOKUP($D$33+2,Data!$A$5:$EO$162,C169+2)</f>
        <v>28</v>
      </c>
      <c r="E169" s="19">
        <f t="shared" si="17"/>
        <v>0.1150322501129781</v>
      </c>
      <c r="F169" s="18" t="s">
        <v>52</v>
      </c>
      <c r="G169" s="20">
        <f t="shared" si="18"/>
        <v>28.001349999999999</v>
      </c>
      <c r="H169" s="20">
        <f t="shared" si="19"/>
        <v>7</v>
      </c>
      <c r="I169" s="20"/>
      <c r="J169" s="20"/>
      <c r="K169" s="20"/>
      <c r="L169" s="17"/>
      <c r="M169" s="17"/>
      <c r="N169" s="17"/>
      <c r="O169" s="17"/>
      <c r="P169" s="18" t="s">
        <v>168</v>
      </c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</row>
    <row r="170" spans="1:108" s="21" customFormat="1" x14ac:dyDescent="0.35">
      <c r="A170" s="17"/>
      <c r="B170" s="18" t="s">
        <v>80</v>
      </c>
      <c r="C170" s="18">
        <v>136</v>
      </c>
      <c r="D170" s="18">
        <f>VLOOKUP($D$33+2,Data!$A$5:$EO$162,C170+2)</f>
        <v>0</v>
      </c>
      <c r="E170" s="19">
        <f t="shared" si="17"/>
        <v>0</v>
      </c>
      <c r="F170" s="18" t="s">
        <v>80</v>
      </c>
      <c r="G170" s="20">
        <f t="shared" si="18"/>
        <v>1.3600000000000001E-3</v>
      </c>
      <c r="H170" s="20">
        <f t="shared" si="19"/>
        <v>27</v>
      </c>
      <c r="I170" s="20"/>
      <c r="J170" s="20"/>
      <c r="K170" s="20"/>
      <c r="L170" s="17"/>
      <c r="M170" s="17"/>
      <c r="N170" s="17"/>
      <c r="O170" s="17"/>
      <c r="P170" s="18" t="s">
        <v>164</v>
      </c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</row>
    <row r="171" spans="1:108" s="21" customFormat="1" x14ac:dyDescent="0.35">
      <c r="A171" s="17"/>
      <c r="B171" s="18" t="s">
        <v>4</v>
      </c>
      <c r="C171" s="18">
        <v>137</v>
      </c>
      <c r="D171" s="18">
        <f>VLOOKUP($D$33+2,Data!$A$5:$EO$162,C171+2)</f>
        <v>0</v>
      </c>
      <c r="E171" s="19">
        <f t="shared" si="17"/>
        <v>0</v>
      </c>
      <c r="F171" s="18" t="s">
        <v>4</v>
      </c>
      <c r="G171" s="20">
        <f t="shared" si="18"/>
        <v>1.3700000000000001E-3</v>
      </c>
      <c r="H171" s="20">
        <f t="shared" si="19"/>
        <v>26</v>
      </c>
      <c r="I171" s="20"/>
      <c r="J171" s="20"/>
      <c r="K171" s="20"/>
      <c r="L171" s="17"/>
      <c r="M171" s="17"/>
      <c r="N171" s="17"/>
      <c r="O171" s="17"/>
      <c r="P171" s="18" t="s">
        <v>210</v>
      </c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</row>
    <row r="172" spans="1:108" s="21" customFormat="1" x14ac:dyDescent="0.35">
      <c r="A172" s="17"/>
      <c r="B172" s="18" t="s">
        <v>95</v>
      </c>
      <c r="C172" s="18">
        <v>138</v>
      </c>
      <c r="D172" s="18">
        <f>VLOOKUP($D$33+2,Data!$A$5:$EO$162,C172+2)</f>
        <v>0</v>
      </c>
      <c r="E172" s="19">
        <f t="shared" si="17"/>
        <v>0</v>
      </c>
      <c r="F172" s="18" t="s">
        <v>95</v>
      </c>
      <c r="G172" s="20">
        <f t="shared" si="18"/>
        <v>1.3800000000000002E-3</v>
      </c>
      <c r="H172" s="20">
        <f t="shared" si="19"/>
        <v>25</v>
      </c>
      <c r="I172" s="20"/>
      <c r="J172" s="20"/>
      <c r="K172" s="20"/>
      <c r="L172" s="17"/>
      <c r="M172" s="17"/>
      <c r="N172" s="17"/>
      <c r="O172" s="17"/>
      <c r="P172" s="18" t="s">
        <v>225</v>
      </c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</row>
    <row r="173" spans="1:108" s="21" customFormat="1" x14ac:dyDescent="0.35">
      <c r="A173" s="17"/>
      <c r="B173" s="18" t="s">
        <v>7</v>
      </c>
      <c r="C173" s="18">
        <v>139</v>
      </c>
      <c r="D173" s="18">
        <f>VLOOKUP($D$33+2,Data!$A$5:$EO$162,C173+2)</f>
        <v>0</v>
      </c>
      <c r="E173" s="19">
        <f t="shared" si="17"/>
        <v>0</v>
      </c>
      <c r="F173" s="18" t="s">
        <v>7</v>
      </c>
      <c r="G173" s="20">
        <f t="shared" si="18"/>
        <v>1.3900000000000002E-3</v>
      </c>
      <c r="H173" s="20">
        <f t="shared" si="19"/>
        <v>24</v>
      </c>
      <c r="I173" s="20"/>
      <c r="J173" s="20"/>
      <c r="K173" s="20"/>
      <c r="L173" s="17"/>
      <c r="M173" s="17"/>
      <c r="N173" s="17"/>
      <c r="O173" s="17"/>
      <c r="P173" s="18" t="s">
        <v>277</v>
      </c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</row>
    <row r="174" spans="1:108" s="21" customFormat="1" x14ac:dyDescent="0.35">
      <c r="A174" s="17"/>
      <c r="B174" s="18" t="s">
        <v>102</v>
      </c>
      <c r="C174" s="18">
        <v>140</v>
      </c>
      <c r="D174" s="18">
        <f>VLOOKUP($D$33+2,Data!$A$5:$EO$162,C174+2)</f>
        <v>0</v>
      </c>
      <c r="E174" s="19">
        <f t="shared" si="17"/>
        <v>0</v>
      </c>
      <c r="F174" s="18" t="s">
        <v>102</v>
      </c>
      <c r="G174" s="20">
        <f t="shared" si="18"/>
        <v>1.4000000000000002E-3</v>
      </c>
      <c r="H174" s="20">
        <f t="shared" si="19"/>
        <v>23</v>
      </c>
      <c r="I174" s="20"/>
      <c r="J174" s="20"/>
      <c r="K174" s="20"/>
      <c r="L174" s="17"/>
      <c r="M174" s="17"/>
      <c r="N174" s="17"/>
      <c r="O174" s="17"/>
      <c r="P174" s="18" t="s">
        <v>216</v>
      </c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</row>
    <row r="175" spans="1:108" s="21" customFormat="1" x14ac:dyDescent="0.35">
      <c r="A175" s="17"/>
      <c r="B175" s="18" t="s">
        <v>110</v>
      </c>
      <c r="C175" s="18">
        <v>141</v>
      </c>
      <c r="D175" s="18">
        <f>VLOOKUP($D$33+2,Data!$A$5:$EO$162,C175+2)</f>
        <v>0</v>
      </c>
      <c r="E175" s="19">
        <f t="shared" si="17"/>
        <v>0</v>
      </c>
      <c r="F175" s="18" t="s">
        <v>110</v>
      </c>
      <c r="G175" s="20">
        <f t="shared" si="18"/>
        <v>1.41E-3</v>
      </c>
      <c r="H175" s="20">
        <f t="shared" si="19"/>
        <v>22</v>
      </c>
      <c r="I175" s="20"/>
      <c r="J175" s="20"/>
      <c r="K175" s="20"/>
      <c r="L175" s="17"/>
      <c r="M175" s="17"/>
      <c r="N175" s="17"/>
      <c r="O175" s="17"/>
      <c r="P175" s="18" t="s">
        <v>223</v>
      </c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</row>
    <row r="176" spans="1:108" s="21" customFormat="1" x14ac:dyDescent="0.35">
      <c r="A176" s="17"/>
      <c r="B176" s="18" t="s">
        <v>293</v>
      </c>
      <c r="C176" s="18">
        <v>142</v>
      </c>
      <c r="D176" s="18">
        <f>VLOOKUP($D$33+2,Data!$A$5:$EO$162,C176+2)</f>
        <v>0</v>
      </c>
      <c r="E176" s="19">
        <f t="shared" si="17"/>
        <v>0</v>
      </c>
      <c r="F176" s="18" t="s">
        <v>293</v>
      </c>
      <c r="G176" s="20">
        <f t="shared" si="18"/>
        <v>1.42E-3</v>
      </c>
      <c r="H176" s="20">
        <f t="shared" si="19"/>
        <v>21</v>
      </c>
      <c r="I176" s="20"/>
      <c r="J176" s="20"/>
      <c r="K176" s="20"/>
      <c r="L176" s="17"/>
      <c r="M176" s="17"/>
      <c r="N176" s="17"/>
      <c r="O176" s="17"/>
      <c r="P176" s="18" t="s">
        <v>150</v>
      </c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</row>
    <row r="177" spans="1:108" s="21" customFormat="1" x14ac:dyDescent="0.35">
      <c r="A177" s="17"/>
      <c r="B177" s="18" t="s">
        <v>111</v>
      </c>
      <c r="C177" s="18">
        <v>143</v>
      </c>
      <c r="D177" s="18">
        <f>VLOOKUP($D$33+2,Data!$A$5:$EO$162,C177+2)</f>
        <v>0</v>
      </c>
      <c r="E177" s="19">
        <f t="shared" si="17"/>
        <v>0</v>
      </c>
      <c r="F177" s="18" t="s">
        <v>111</v>
      </c>
      <c r="G177" s="20">
        <f t="shared" si="18"/>
        <v>1.4300000000000001E-3</v>
      </c>
      <c r="H177" s="20">
        <f t="shared" si="19"/>
        <v>20</v>
      </c>
      <c r="I177" s="20"/>
      <c r="J177" s="20"/>
      <c r="K177" s="20"/>
      <c r="L177" s="17"/>
      <c r="M177" s="17"/>
      <c r="N177" s="17"/>
      <c r="O177" s="17"/>
      <c r="P177" s="18" t="s">
        <v>197</v>
      </c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</row>
    <row r="178" spans="1:108" s="27" customFormat="1" x14ac:dyDescent="0.35">
      <c r="P178" s="48" t="s">
        <v>211</v>
      </c>
    </row>
    <row r="179" spans="1:108" s="27" customFormat="1" x14ac:dyDescent="0.35">
      <c r="P179" s="48" t="s">
        <v>278</v>
      </c>
    </row>
    <row r="180" spans="1:108" s="27" customFormat="1" x14ac:dyDescent="0.35">
      <c r="P180" s="48" t="s">
        <v>191</v>
      </c>
    </row>
    <row r="181" spans="1:108" s="27" customFormat="1" x14ac:dyDescent="0.35">
      <c r="P181" s="48" t="s">
        <v>212</v>
      </c>
    </row>
    <row r="182" spans="1:108" s="27" customFormat="1" x14ac:dyDescent="0.35">
      <c r="P182" s="48" t="s">
        <v>250</v>
      </c>
    </row>
    <row r="183" spans="1:108" s="27" customFormat="1" x14ac:dyDescent="0.35">
      <c r="P183" s="48" t="s">
        <v>301</v>
      </c>
    </row>
    <row r="184" spans="1:108" s="27" customFormat="1" x14ac:dyDescent="0.35">
      <c r="P184" s="48" t="s">
        <v>240</v>
      </c>
    </row>
    <row r="185" spans="1:108" s="27" customFormat="1" x14ac:dyDescent="0.35">
      <c r="P185" s="48" t="s">
        <v>143</v>
      </c>
    </row>
    <row r="186" spans="1:108" s="27" customFormat="1" x14ac:dyDescent="0.35">
      <c r="P186" s="48" t="s">
        <v>296</v>
      </c>
    </row>
    <row r="187" spans="1:108" s="27" customFormat="1" x14ac:dyDescent="0.35">
      <c r="P187" s="48" t="s">
        <v>217</v>
      </c>
    </row>
    <row r="188" spans="1:108" s="27" customFormat="1" x14ac:dyDescent="0.35">
      <c r="P188" s="48" t="s">
        <v>155</v>
      </c>
    </row>
    <row r="189" spans="1:108" s="27" customFormat="1" x14ac:dyDescent="0.35">
      <c r="P189" s="48" t="s">
        <v>213</v>
      </c>
    </row>
    <row r="190" spans="1:108" s="27" customFormat="1" x14ac:dyDescent="0.35">
      <c r="P190" s="48" t="s">
        <v>279</v>
      </c>
    </row>
    <row r="191" spans="1:108" s="27" customFormat="1" x14ac:dyDescent="0.35">
      <c r="P191" s="48" t="s">
        <v>280</v>
      </c>
    </row>
    <row r="192" spans="1:108" s="27" customFormat="1" x14ac:dyDescent="0.35"/>
    <row r="193" s="27" customFormat="1" x14ac:dyDescent="0.35"/>
    <row r="194" s="27" customFormat="1" x14ac:dyDescent="0.35"/>
    <row r="195" s="27" customFormat="1" x14ac:dyDescent="0.35"/>
    <row r="196" s="27" customFormat="1" x14ac:dyDescent="0.35"/>
    <row r="197" s="27" customFormat="1" x14ac:dyDescent="0.35"/>
    <row r="198" s="27" customFormat="1" x14ac:dyDescent="0.35"/>
    <row r="199" s="27" customFormat="1" x14ac:dyDescent="0.35"/>
    <row r="200" s="27" customFormat="1" x14ac:dyDescent="0.35"/>
    <row r="201" s="27" customFormat="1" x14ac:dyDescent="0.35"/>
    <row r="202" s="27" customFormat="1" x14ac:dyDescent="0.35"/>
    <row r="203" s="27" customFormat="1" x14ac:dyDescent="0.35"/>
    <row r="204" s="27" customFormat="1" x14ac:dyDescent="0.35"/>
    <row r="205" s="27" customFormat="1" x14ac:dyDescent="0.35"/>
    <row r="206" s="27" customFormat="1" x14ac:dyDescent="0.35"/>
    <row r="207" s="27" customFormat="1" x14ac:dyDescent="0.35"/>
    <row r="208" s="27" customFormat="1" x14ac:dyDescent="0.35"/>
    <row r="209" s="27" customFormat="1" x14ac:dyDescent="0.35"/>
    <row r="210" s="27" customFormat="1" x14ac:dyDescent="0.35"/>
    <row r="211" s="27" customFormat="1" x14ac:dyDescent="0.35"/>
    <row r="212" s="27" customFormat="1" x14ac:dyDescent="0.35"/>
    <row r="213" s="27" customFormat="1" x14ac:dyDescent="0.35"/>
    <row r="214" s="27" customFormat="1" x14ac:dyDescent="0.35"/>
    <row r="215" s="27" customFormat="1" x14ac:dyDescent="0.35"/>
    <row r="216" s="27" customFormat="1" x14ac:dyDescent="0.35"/>
    <row r="217" s="27" customFormat="1" x14ac:dyDescent="0.35"/>
    <row r="218" s="27" customFormat="1" x14ac:dyDescent="0.35"/>
    <row r="219" s="27" customFormat="1" x14ac:dyDescent="0.35"/>
    <row r="220" s="27" customFormat="1" x14ac:dyDescent="0.35"/>
    <row r="221" s="27" customFormat="1" x14ac:dyDescent="0.35"/>
    <row r="222" s="27" customFormat="1" x14ac:dyDescent="0.35"/>
    <row r="223" s="27" customFormat="1" x14ac:dyDescent="0.35"/>
    <row r="224" s="27" customFormat="1" x14ac:dyDescent="0.35"/>
    <row r="225" s="27" customFormat="1" x14ac:dyDescent="0.35"/>
    <row r="226" s="27" customFormat="1" x14ac:dyDescent="0.35"/>
    <row r="227" s="27" customFormat="1" x14ac:dyDescent="0.35"/>
    <row r="228" s="27" customFormat="1" x14ac:dyDescent="0.35"/>
    <row r="229" s="27" customFormat="1" x14ac:dyDescent="0.35"/>
    <row r="230" s="27" customFormat="1" x14ac:dyDescent="0.35"/>
    <row r="231" s="27" customFormat="1" x14ac:dyDescent="0.35"/>
    <row r="232" s="27" customFormat="1" x14ac:dyDescent="0.35"/>
    <row r="233" s="27" customFormat="1" x14ac:dyDescent="0.35"/>
    <row r="234" s="27" customFormat="1" x14ac:dyDescent="0.35"/>
    <row r="235" s="27" customFormat="1" x14ac:dyDescent="0.35"/>
    <row r="236" s="27" customFormat="1" x14ac:dyDescent="0.35"/>
    <row r="237" s="27" customFormat="1" x14ac:dyDescent="0.35"/>
    <row r="238" s="27" customFormat="1" x14ac:dyDescent="0.35"/>
    <row r="239" s="27" customFormat="1" x14ac:dyDescent="0.35"/>
    <row r="240" s="27" customFormat="1" x14ac:dyDescent="0.35"/>
    <row r="241" spans="1:108" s="27" customFormat="1" x14ac:dyDescent="0.35"/>
    <row r="242" spans="1:108" s="27" customFormat="1" x14ac:dyDescent="0.35"/>
    <row r="243" spans="1:108" s="27" customFormat="1" x14ac:dyDescent="0.35"/>
    <row r="244" spans="1:108" s="27" customFormat="1" x14ac:dyDescent="0.35"/>
    <row r="245" spans="1:108" s="27" customFormat="1" x14ac:dyDescent="0.35"/>
    <row r="246" spans="1:108" s="27" customFormat="1" x14ac:dyDescent="0.35"/>
    <row r="247" spans="1:108" s="21" customFormat="1" x14ac:dyDescent="0.35">
      <c r="A247" s="17"/>
      <c r="B247" s="18"/>
      <c r="C247" s="18"/>
      <c r="D247" s="18"/>
      <c r="E247" s="19"/>
      <c r="F247" s="18"/>
      <c r="G247" s="20"/>
      <c r="H247" s="20"/>
      <c r="I247" s="20"/>
      <c r="J247" s="20"/>
      <c r="K247" s="20"/>
      <c r="L247" s="17"/>
      <c r="M247" s="17"/>
      <c r="N247" s="17"/>
      <c r="O247" s="17"/>
      <c r="P247" s="26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</row>
    <row r="248" spans="1:108" s="21" customFormat="1" x14ac:dyDescent="0.35">
      <c r="A248" s="17"/>
      <c r="B248" s="18"/>
      <c r="C248" s="18"/>
      <c r="D248" s="18"/>
      <c r="E248" s="19"/>
      <c r="F248" s="18"/>
      <c r="G248" s="20"/>
      <c r="H248" s="20"/>
      <c r="I248" s="20"/>
      <c r="J248" s="20"/>
      <c r="K248" s="20"/>
      <c r="L248" s="17"/>
      <c r="M248" s="17"/>
      <c r="N248" s="17"/>
      <c r="O248" s="17"/>
      <c r="P248" s="26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</row>
    <row r="249" spans="1:108" s="21" customFormat="1" x14ac:dyDescent="0.35">
      <c r="A249" s="17"/>
      <c r="B249" s="18"/>
      <c r="C249" s="18"/>
      <c r="D249" s="18"/>
      <c r="E249" s="19"/>
      <c r="F249" s="18"/>
      <c r="G249" s="20"/>
      <c r="H249" s="20"/>
      <c r="I249" s="20"/>
      <c r="J249" s="20"/>
      <c r="K249" s="20"/>
      <c r="L249" s="17"/>
      <c r="M249" s="17"/>
      <c r="N249" s="17"/>
      <c r="O249" s="17"/>
      <c r="P249" s="26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</row>
    <row r="250" spans="1:108" s="21" customFormat="1" x14ac:dyDescent="0.35">
      <c r="A250" s="17"/>
      <c r="B250" s="18"/>
      <c r="C250" s="18"/>
      <c r="D250" s="18"/>
      <c r="E250" s="19"/>
      <c r="F250" s="18"/>
      <c r="G250" s="20"/>
      <c r="H250" s="20"/>
      <c r="I250" s="20"/>
      <c r="J250" s="20"/>
      <c r="K250" s="20"/>
      <c r="L250" s="17"/>
      <c r="M250" s="17"/>
      <c r="N250" s="17"/>
      <c r="O250" s="17"/>
      <c r="P250" s="26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</row>
    <row r="251" spans="1:108" s="21" customFormat="1" x14ac:dyDescent="0.35">
      <c r="A251" s="17"/>
      <c r="B251" s="18"/>
      <c r="C251" s="18"/>
      <c r="D251" s="18"/>
      <c r="E251" s="19"/>
      <c r="F251" s="18"/>
      <c r="G251" s="20"/>
      <c r="H251" s="20"/>
      <c r="I251" s="20"/>
      <c r="J251" s="20"/>
      <c r="K251" s="20"/>
      <c r="L251" s="17"/>
      <c r="M251" s="17"/>
      <c r="N251" s="17"/>
      <c r="O251" s="17"/>
      <c r="P251" s="26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</row>
    <row r="252" spans="1:108" s="21" customFormat="1" x14ac:dyDescent="0.35">
      <c r="A252" s="17"/>
      <c r="B252" s="18"/>
      <c r="C252" s="18"/>
      <c r="D252" s="18"/>
      <c r="E252" s="19"/>
      <c r="F252" s="18"/>
      <c r="G252" s="20"/>
      <c r="H252" s="20"/>
      <c r="I252" s="20"/>
      <c r="J252" s="20"/>
      <c r="K252" s="20"/>
      <c r="L252" s="17"/>
      <c r="M252" s="17"/>
      <c r="N252" s="17"/>
      <c r="O252" s="17"/>
      <c r="P252" s="26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</row>
    <row r="253" spans="1:108" s="21" customFormat="1" x14ac:dyDescent="0.35">
      <c r="A253" s="17"/>
      <c r="B253" s="17"/>
      <c r="C253" s="18"/>
      <c r="D253" s="18"/>
      <c r="E253" s="19"/>
      <c r="F253" s="18"/>
      <c r="G253" s="20"/>
      <c r="H253" s="20"/>
      <c r="I253" s="20"/>
      <c r="J253" s="20"/>
      <c r="K253" s="20"/>
      <c r="L253" s="17"/>
      <c r="M253" s="17"/>
      <c r="N253" s="17"/>
      <c r="O253" s="17"/>
      <c r="P253" s="26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</row>
    <row r="254" spans="1:108" s="21" customFormat="1" x14ac:dyDescent="0.35">
      <c r="A254" s="17"/>
      <c r="B254" s="17"/>
      <c r="C254" s="18"/>
      <c r="D254" s="18"/>
      <c r="E254" s="19"/>
      <c r="F254" s="18"/>
      <c r="G254" s="20"/>
      <c r="H254" s="20"/>
      <c r="I254" s="20"/>
      <c r="J254" s="20"/>
      <c r="K254" s="20"/>
      <c r="L254" s="17"/>
      <c r="M254" s="17"/>
      <c r="N254" s="17"/>
      <c r="O254" s="17"/>
      <c r="P254" s="26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</row>
    <row r="255" spans="1:108" s="21" customFormat="1" x14ac:dyDescent="0.35">
      <c r="A255" s="17"/>
      <c r="B255" s="17"/>
      <c r="C255" s="18"/>
      <c r="D255" s="18"/>
      <c r="E255" s="19"/>
      <c r="F255" s="18"/>
      <c r="G255" s="20"/>
      <c r="H255" s="20"/>
      <c r="I255" s="20"/>
      <c r="J255" s="20"/>
      <c r="K255" s="20"/>
      <c r="L255" s="17"/>
      <c r="M255" s="17"/>
      <c r="N255" s="17"/>
      <c r="O255" s="17"/>
      <c r="P255" s="26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</row>
    <row r="256" spans="1:108" s="21" customFormat="1" x14ac:dyDescent="0.35">
      <c r="A256" s="17"/>
      <c r="B256" s="17"/>
      <c r="C256" s="18"/>
      <c r="D256" s="18"/>
      <c r="E256" s="19"/>
      <c r="F256" s="18"/>
      <c r="G256" s="20"/>
      <c r="H256" s="20"/>
      <c r="I256" s="20"/>
      <c r="J256" s="9"/>
      <c r="K256" s="9"/>
      <c r="L256" s="15"/>
      <c r="M256" s="15"/>
      <c r="N256" s="15"/>
      <c r="O256" s="15"/>
      <c r="P256" s="44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</row>
    <row r="257" spans="1:108" s="21" customFormat="1" x14ac:dyDescent="0.35">
      <c r="A257" s="17"/>
      <c r="B257" s="17"/>
      <c r="C257" s="18"/>
      <c r="D257" s="18"/>
      <c r="E257" s="19"/>
      <c r="F257" s="18"/>
      <c r="G257" s="20"/>
      <c r="H257" s="20"/>
      <c r="I257" s="20"/>
      <c r="J257" s="9"/>
      <c r="K257" s="9"/>
      <c r="L257" s="15"/>
      <c r="M257" s="15"/>
      <c r="N257" s="15"/>
      <c r="O257" s="15"/>
      <c r="P257" s="44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</row>
    <row r="258" spans="1:108" s="21" customFormat="1" x14ac:dyDescent="0.35">
      <c r="A258" s="17"/>
      <c r="B258" s="17"/>
      <c r="C258" s="18"/>
      <c r="D258" s="18"/>
      <c r="E258" s="19"/>
      <c r="F258" s="18"/>
      <c r="G258" s="20"/>
      <c r="H258" s="20"/>
      <c r="I258" s="20"/>
      <c r="J258" s="9"/>
      <c r="K258" s="9"/>
      <c r="L258" s="15"/>
      <c r="M258" s="15"/>
      <c r="N258" s="15"/>
      <c r="O258" s="15"/>
      <c r="P258" s="44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</row>
    <row r="259" spans="1:108" s="21" customFormat="1" x14ac:dyDescent="0.35">
      <c r="A259" s="17"/>
      <c r="B259" s="17"/>
      <c r="C259" s="18"/>
      <c r="D259" s="18"/>
      <c r="E259" s="19"/>
      <c r="F259" s="18"/>
      <c r="G259" s="20"/>
      <c r="H259" s="20"/>
      <c r="I259" s="20"/>
      <c r="J259" s="9"/>
      <c r="K259" s="9"/>
      <c r="L259" s="15"/>
      <c r="M259" s="15"/>
      <c r="N259" s="15"/>
      <c r="O259" s="15"/>
      <c r="P259" s="44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</row>
    <row r="260" spans="1:108" s="21" customFormat="1" x14ac:dyDescent="0.35">
      <c r="A260" s="17"/>
      <c r="B260" s="17"/>
      <c r="C260" s="18"/>
      <c r="D260" s="18"/>
      <c r="E260" s="19"/>
      <c r="F260" s="18"/>
      <c r="G260" s="20"/>
      <c r="H260" s="20"/>
      <c r="I260" s="20"/>
      <c r="J260" s="9"/>
      <c r="K260" s="9"/>
      <c r="L260" s="15"/>
      <c r="M260" s="15"/>
      <c r="N260" s="15"/>
      <c r="O260" s="15"/>
      <c r="P260" s="44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</row>
    <row r="261" spans="1:108" s="21" customFormat="1" x14ac:dyDescent="0.35">
      <c r="A261" s="17"/>
      <c r="B261" s="17"/>
      <c r="C261" s="18"/>
      <c r="D261" s="18"/>
      <c r="E261" s="19"/>
      <c r="F261" s="18"/>
      <c r="G261" s="20"/>
      <c r="H261" s="20"/>
      <c r="I261" s="20"/>
      <c r="J261" s="9"/>
      <c r="K261" s="9"/>
      <c r="L261" s="15"/>
      <c r="M261" s="15"/>
      <c r="N261" s="15"/>
      <c r="O261" s="15"/>
      <c r="P261" s="44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</row>
    <row r="262" spans="1:108" s="21" customFormat="1" x14ac:dyDescent="0.35">
      <c r="A262" s="17"/>
      <c r="B262" s="17"/>
      <c r="C262" s="18"/>
      <c r="D262" s="18"/>
      <c r="E262" s="19"/>
      <c r="F262" s="18"/>
      <c r="G262" s="20"/>
      <c r="H262" s="20"/>
      <c r="I262" s="20"/>
      <c r="J262" s="9"/>
      <c r="K262" s="9"/>
      <c r="L262" s="15"/>
      <c r="M262" s="15"/>
      <c r="N262" s="15"/>
      <c r="O262" s="15"/>
      <c r="P262" s="44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</row>
    <row r="263" spans="1:108" s="21" customFormat="1" x14ac:dyDescent="0.35">
      <c r="A263" s="17"/>
      <c r="B263" s="17"/>
      <c r="C263" s="18"/>
      <c r="D263" s="18"/>
      <c r="E263" s="19"/>
      <c r="F263" s="18"/>
      <c r="G263" s="20"/>
      <c r="H263" s="20"/>
      <c r="I263" s="20"/>
      <c r="J263" s="9"/>
      <c r="K263" s="9"/>
      <c r="L263" s="15"/>
      <c r="M263" s="15"/>
      <c r="N263" s="15"/>
      <c r="O263" s="15"/>
      <c r="P263" s="44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</row>
    <row r="264" spans="1:108" s="21" customFormat="1" x14ac:dyDescent="0.35">
      <c r="A264" s="17"/>
      <c r="B264" s="17"/>
      <c r="C264" s="18"/>
      <c r="D264" s="18"/>
      <c r="E264" s="19"/>
      <c r="F264" s="18"/>
      <c r="G264" s="20"/>
      <c r="H264" s="20"/>
      <c r="I264" s="20"/>
      <c r="J264" s="9"/>
      <c r="K264" s="9"/>
      <c r="L264" s="15"/>
      <c r="M264" s="15"/>
      <c r="N264" s="15"/>
      <c r="O264" s="15"/>
      <c r="P264" s="44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</row>
    <row r="265" spans="1:108" s="21" customFormat="1" x14ac:dyDescent="0.35">
      <c r="A265" s="17"/>
      <c r="B265" s="17"/>
      <c r="C265" s="18"/>
      <c r="D265" s="18"/>
      <c r="E265" s="19"/>
      <c r="F265" s="18"/>
      <c r="G265" s="20"/>
      <c r="H265" s="20"/>
      <c r="I265" s="20"/>
      <c r="J265" s="9"/>
      <c r="K265" s="9"/>
      <c r="L265" s="15"/>
      <c r="M265" s="15"/>
      <c r="N265" s="15"/>
      <c r="O265" s="15"/>
      <c r="P265" s="44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</row>
    <row r="266" spans="1:108" s="21" customFormat="1" x14ac:dyDescent="0.35">
      <c r="A266" s="17"/>
      <c r="B266" s="17"/>
      <c r="C266" s="18"/>
      <c r="D266" s="18"/>
      <c r="E266" s="19"/>
      <c r="F266" s="18"/>
      <c r="G266" s="20"/>
      <c r="H266" s="20"/>
      <c r="I266" s="20"/>
      <c r="J266" s="9"/>
      <c r="K266" s="9"/>
      <c r="L266" s="15"/>
      <c r="M266" s="15"/>
      <c r="N266" s="15"/>
      <c r="O266" s="15"/>
      <c r="P266" s="44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</row>
    <row r="267" spans="1:108" x14ac:dyDescent="0.35">
      <c r="A267" s="17"/>
      <c r="B267" s="17"/>
      <c r="C267" s="18"/>
      <c r="D267" s="18"/>
      <c r="E267" s="19"/>
      <c r="F267" s="18"/>
      <c r="G267" s="20"/>
      <c r="H267" s="20"/>
      <c r="I267" s="20"/>
      <c r="J267" s="9"/>
      <c r="K267" s="9"/>
      <c r="L267" s="15"/>
      <c r="M267" s="15"/>
      <c r="N267" s="15"/>
      <c r="O267" s="15"/>
      <c r="P267" s="44"/>
      <c r="Q267" s="17"/>
      <c r="R267" s="17"/>
      <c r="S267" s="17"/>
      <c r="T267" s="17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</row>
    <row r="268" spans="1:108" x14ac:dyDescent="0.35">
      <c r="A268" s="17"/>
      <c r="B268" s="17"/>
      <c r="C268" s="18"/>
      <c r="D268" s="18"/>
      <c r="E268" s="19"/>
      <c r="F268" s="18"/>
      <c r="G268" s="20"/>
      <c r="H268" s="20"/>
      <c r="I268" s="20"/>
      <c r="J268" s="9"/>
      <c r="K268" s="9"/>
      <c r="L268" s="15"/>
      <c r="M268" s="15"/>
      <c r="N268" s="15"/>
      <c r="O268" s="15"/>
      <c r="P268" s="44"/>
      <c r="Q268" s="17"/>
      <c r="R268" s="17"/>
      <c r="S268" s="17"/>
      <c r="T268" s="17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</row>
    <row r="269" spans="1:108" x14ac:dyDescent="0.35">
      <c r="A269" s="21"/>
      <c r="B269" s="21"/>
      <c r="C269" s="39"/>
      <c r="D269" s="39"/>
      <c r="E269" s="40"/>
      <c r="F269" s="39"/>
      <c r="G269" s="41"/>
      <c r="H269" s="41"/>
      <c r="I269" s="41"/>
      <c r="P269" s="45"/>
      <c r="Q269" s="21"/>
      <c r="R269" s="21"/>
      <c r="S269" s="21"/>
      <c r="T269" s="21"/>
    </row>
    <row r="270" spans="1:108" x14ac:dyDescent="0.35">
      <c r="A270" s="21"/>
      <c r="B270" s="21"/>
      <c r="C270" s="39"/>
      <c r="D270" s="39"/>
      <c r="E270" s="40"/>
      <c r="F270" s="39"/>
      <c r="G270" s="41"/>
      <c r="H270" s="41"/>
      <c r="I270" s="41"/>
      <c r="P270" s="45"/>
      <c r="Q270" s="21"/>
      <c r="R270" s="21"/>
      <c r="S270" s="21"/>
      <c r="T270" s="21"/>
    </row>
    <row r="271" spans="1:108" x14ac:dyDescent="0.35">
      <c r="A271" s="21"/>
      <c r="B271" s="21"/>
      <c r="C271" s="39"/>
      <c r="D271" s="39"/>
      <c r="E271" s="40"/>
      <c r="F271" s="39"/>
      <c r="G271" s="41"/>
      <c r="H271" s="41"/>
      <c r="I271" s="41"/>
      <c r="P271" s="45"/>
      <c r="Q271" s="21"/>
      <c r="R271" s="21"/>
      <c r="S271" s="21"/>
      <c r="T271" s="21"/>
    </row>
    <row r="272" spans="1:108" x14ac:dyDescent="0.35">
      <c r="A272" s="21"/>
      <c r="B272" s="21"/>
      <c r="C272" s="39"/>
      <c r="D272" s="39"/>
      <c r="E272" s="40"/>
      <c r="F272" s="39"/>
      <c r="G272" s="41"/>
      <c r="H272" s="41"/>
      <c r="I272" s="41"/>
      <c r="P272" s="45"/>
      <c r="Q272" s="21"/>
      <c r="R272" s="21"/>
      <c r="S272" s="21"/>
      <c r="T272" s="21"/>
    </row>
    <row r="273" spans="1:20" x14ac:dyDescent="0.35">
      <c r="A273" s="21"/>
      <c r="B273" s="21"/>
      <c r="C273" s="39"/>
      <c r="D273" s="39"/>
      <c r="E273" s="40"/>
      <c r="F273" s="39"/>
      <c r="G273" s="41"/>
      <c r="H273" s="41"/>
      <c r="I273" s="41"/>
      <c r="Q273" s="21"/>
      <c r="R273" s="21"/>
      <c r="S273" s="21"/>
      <c r="T273" s="21"/>
    </row>
    <row r="274" spans="1:20" x14ac:dyDescent="0.35">
      <c r="A274" s="21"/>
      <c r="B274" s="21"/>
      <c r="C274" s="39"/>
      <c r="D274" s="39"/>
      <c r="E274" s="40"/>
      <c r="F274" s="39"/>
      <c r="G274" s="41"/>
      <c r="H274" s="41"/>
      <c r="I274" s="41"/>
      <c r="Q274" s="21"/>
      <c r="R274" s="21"/>
      <c r="S274" s="21"/>
      <c r="T274" s="21"/>
    </row>
    <row r="275" spans="1:20" x14ac:dyDescent="0.35">
      <c r="A275" s="21"/>
      <c r="B275" s="21"/>
      <c r="C275" s="39"/>
      <c r="D275" s="39"/>
      <c r="E275" s="40"/>
      <c r="F275" s="39"/>
      <c r="G275" s="41"/>
      <c r="H275" s="41"/>
      <c r="I275" s="41"/>
      <c r="Q275" s="21"/>
      <c r="R275" s="21"/>
      <c r="S275" s="21"/>
      <c r="T275" s="21"/>
    </row>
    <row r="276" spans="1:20" x14ac:dyDescent="0.35">
      <c r="A276" s="21"/>
      <c r="B276" s="21"/>
      <c r="C276" s="39"/>
      <c r="D276" s="39"/>
      <c r="E276" s="40"/>
      <c r="F276" s="39"/>
      <c r="G276" s="41"/>
      <c r="H276" s="41"/>
      <c r="I276" s="41"/>
      <c r="Q276" s="21"/>
      <c r="R276" s="21"/>
      <c r="S276" s="21"/>
      <c r="T276" s="21"/>
    </row>
    <row r="277" spans="1:20" x14ac:dyDescent="0.35">
      <c r="A277" s="21"/>
      <c r="B277" s="21"/>
      <c r="C277" s="39"/>
      <c r="D277" s="39"/>
      <c r="E277" s="40"/>
      <c r="F277" s="39"/>
      <c r="G277" s="41"/>
      <c r="H277" s="41"/>
      <c r="I277" s="41"/>
      <c r="Q277" s="21"/>
      <c r="R277" s="21"/>
      <c r="S277" s="21"/>
      <c r="T277" s="21"/>
    </row>
  </sheetData>
  <sheetProtection sheet="1" objects="1" scenarios="1"/>
  <mergeCells count="2">
    <mergeCell ref="B1:I1"/>
    <mergeCell ref="B2:I2"/>
  </mergeCells>
  <pageMargins left="0.70866141732283472" right="0.70866141732283472" top="1.1811023622047245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6350</xdr:colOff>
                    <xdr:row>4</xdr:row>
                    <xdr:rowOff>0</xdr:rowOff>
                  </from>
                  <to>
                    <xdr:col>3</xdr:col>
                    <xdr:colOff>196850</xdr:colOff>
                    <xdr:row>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B1:R245"/>
  <sheetViews>
    <sheetView showGridLines="0" showRowColHeaders="0" topLeftCell="J1" zoomScale="105" zoomScaleNormal="105" workbookViewId="0">
      <pane xSplit="1" ySplit="1" topLeftCell="K2" activePane="bottomRight" state="frozen"/>
      <selection activeCell="J1" sqref="J1"/>
      <selection pane="topRight" activeCell="K1" sqref="K1"/>
      <selection pane="bottomLeft" activeCell="J2" sqref="J2"/>
      <selection pane="bottomRight" activeCell="T5" sqref="T5"/>
    </sheetView>
  </sheetViews>
  <sheetFormatPr defaultColWidth="9.08984375" defaultRowHeight="14.5" x14ac:dyDescent="0.35"/>
  <cols>
    <col min="2" max="2" width="9.08984375" style="35"/>
    <col min="3" max="3" width="21.36328125" style="27" customWidth="1"/>
    <col min="4" max="4" width="9.08984375" style="36"/>
    <col min="5" max="9" width="9.08984375" style="27"/>
    <col min="10" max="10" width="2.6328125" style="27" customWidth="1"/>
    <col min="11" max="11" width="23.7265625" customWidth="1"/>
    <col min="12" max="13" width="11.26953125" customWidth="1"/>
    <col min="18" max="18" width="26.7265625" customWidth="1"/>
  </cols>
  <sheetData>
    <row r="1" spans="2:18" ht="22" x14ac:dyDescent="0.35">
      <c r="K1" s="53" t="s">
        <v>312</v>
      </c>
      <c r="L1" s="53"/>
      <c r="M1" s="53"/>
      <c r="N1" s="53"/>
      <c r="O1" s="53"/>
      <c r="P1" s="53"/>
      <c r="Q1" s="53"/>
      <c r="R1" s="53"/>
    </row>
    <row r="2" spans="2:18" x14ac:dyDescent="0.35">
      <c r="K2" s="54" t="s">
        <v>315</v>
      </c>
      <c r="L2" s="54"/>
      <c r="M2" s="54"/>
      <c r="N2" s="54"/>
      <c r="O2" s="54"/>
      <c r="P2" s="54"/>
      <c r="Q2" s="54"/>
      <c r="R2" s="54"/>
    </row>
    <row r="3" spans="2:18" x14ac:dyDescent="0.35">
      <c r="G3" s="37">
        <v>50</v>
      </c>
      <c r="K3" s="29"/>
      <c r="L3" s="29"/>
      <c r="M3" s="29"/>
      <c r="N3" s="29"/>
      <c r="O3" s="29"/>
      <c r="P3" s="30"/>
      <c r="Q3" s="30"/>
      <c r="R3" s="30"/>
    </row>
    <row r="4" spans="2:18" x14ac:dyDescent="0.35">
      <c r="K4" s="29"/>
      <c r="L4" s="29"/>
      <c r="M4" s="29"/>
      <c r="N4" s="29"/>
      <c r="O4" s="29"/>
      <c r="P4" s="30"/>
      <c r="Q4" s="30"/>
      <c r="R4" s="31" t="s">
        <v>103</v>
      </c>
    </row>
    <row r="5" spans="2:18" ht="18.75" customHeight="1" x14ac:dyDescent="0.35">
      <c r="K5" s="29"/>
      <c r="L5" s="29"/>
      <c r="M5" s="29"/>
      <c r="N5" s="29"/>
      <c r="O5" s="29"/>
      <c r="P5" s="30"/>
      <c r="Q5" s="30"/>
      <c r="R5" s="31" t="s">
        <v>289</v>
      </c>
    </row>
    <row r="6" spans="2:18" ht="18.75" customHeight="1" x14ac:dyDescent="0.35">
      <c r="B6" s="35">
        <v>1</v>
      </c>
      <c r="C6" s="38" t="s">
        <v>234</v>
      </c>
      <c r="D6" s="36">
        <f>HLOOKUP($G$3+2,Data!$A$3:$EO$162,B6+2)</f>
        <v>12376</v>
      </c>
      <c r="E6" s="38">
        <f>D6+B6*0.0001</f>
        <v>12376.000099999999</v>
      </c>
      <c r="F6" s="38">
        <f>RANK(E6,E$6:E$163)</f>
        <v>1</v>
      </c>
      <c r="G6" s="38" t="str">
        <f>VLOOKUP(MATCH(B6,F$6:F$163,0),B$6:F$163,2)</f>
        <v>Afghanistan</v>
      </c>
      <c r="H6" s="38">
        <f>VLOOKUP(MATCH(B6,F$6:F$163,0),B$6:F$163,3)</f>
        <v>12376</v>
      </c>
      <c r="I6" s="47">
        <f>H6/H$164*100</f>
        <v>63.84976525821596</v>
      </c>
      <c r="K6" s="32" t="s">
        <v>288</v>
      </c>
      <c r="L6" s="32" t="s">
        <v>283</v>
      </c>
      <c r="M6" s="32" t="s">
        <v>284</v>
      </c>
      <c r="N6" s="29"/>
      <c r="O6" s="29"/>
      <c r="P6" s="30"/>
      <c r="Q6" s="30"/>
      <c r="R6" s="31" t="s">
        <v>9</v>
      </c>
    </row>
    <row r="7" spans="2:18" ht="18.75" customHeight="1" x14ac:dyDescent="0.35">
      <c r="B7" s="35">
        <v>2</v>
      </c>
      <c r="C7" s="38" t="s">
        <v>173</v>
      </c>
      <c r="D7" s="36">
        <f>HLOOKUP($G$3+2,Data!$A$3:$EO$162,B7+2)</f>
        <v>0</v>
      </c>
      <c r="E7" s="38">
        <f t="shared" ref="E7:E70" si="0">D7+B7*0.0001</f>
        <v>2.0000000000000001E-4</v>
      </c>
      <c r="F7" s="38">
        <f t="shared" ref="F7:F70" si="1">RANK(E7,E$6:E$163)</f>
        <v>158</v>
      </c>
      <c r="G7" s="38" t="str">
        <f t="shared" ref="G7:G70" si="2">VLOOKUP(MATCH(B7,F$6:F$163,0),B$6:F$163,2)</f>
        <v>Australia</v>
      </c>
      <c r="H7" s="38">
        <f>VLOOKUP(MATCH(B7,F$6:F$163,0),B$6:F$163,3)</f>
        <v>3611</v>
      </c>
      <c r="I7" s="47">
        <f t="shared" ref="I7:I70" si="3">H7/H$164*100</f>
        <v>18.629727080431305</v>
      </c>
      <c r="K7" s="33" t="str">
        <f>G6</f>
        <v>Afghanistan</v>
      </c>
      <c r="L7" s="34">
        <f>H6</f>
        <v>12376</v>
      </c>
      <c r="M7" s="42">
        <f>I6</f>
        <v>63.84976525821596</v>
      </c>
      <c r="N7" s="29"/>
      <c r="O7" s="29"/>
      <c r="P7" s="30"/>
      <c r="Q7" s="30"/>
      <c r="R7" s="31" t="s">
        <v>104</v>
      </c>
    </row>
    <row r="8" spans="2:18" ht="18.75" customHeight="1" x14ac:dyDescent="0.35">
      <c r="B8" s="35">
        <v>3</v>
      </c>
      <c r="C8" s="38" t="s">
        <v>192</v>
      </c>
      <c r="D8" s="36">
        <f>HLOOKUP($G$3+2,Data!$A$3:$EO$162,B8+2)</f>
        <v>0</v>
      </c>
      <c r="E8" s="38">
        <f t="shared" si="0"/>
        <v>3.0000000000000003E-4</v>
      </c>
      <c r="F8" s="38">
        <f t="shared" si="1"/>
        <v>157</v>
      </c>
      <c r="G8" s="38" t="str">
        <f t="shared" si="2"/>
        <v>Pakistan</v>
      </c>
      <c r="H8" s="38">
        <f t="shared" ref="H8:H70" si="4">VLOOKUP(MATCH(B8,F$6:F$163,0),B$6:F$163,3)</f>
        <v>2725</v>
      </c>
      <c r="I8" s="47">
        <f t="shared" si="3"/>
        <v>14.058711241809831</v>
      </c>
      <c r="K8" s="33" t="str">
        <f t="shared" ref="K8:K16" si="5">G7</f>
        <v>Australia</v>
      </c>
      <c r="L8" s="34">
        <f t="shared" ref="L8:L16" si="6">H7</f>
        <v>3611</v>
      </c>
      <c r="M8" s="42">
        <f t="shared" ref="M8:M16" si="7">I7</f>
        <v>18.629727080431305</v>
      </c>
      <c r="N8" s="29"/>
      <c r="O8" s="29"/>
      <c r="P8" s="30"/>
      <c r="Q8" s="30"/>
      <c r="R8" s="31" t="s">
        <v>37</v>
      </c>
    </row>
    <row r="9" spans="2:18" ht="18.75" customHeight="1" x14ac:dyDescent="0.35">
      <c r="B9" s="35">
        <v>4</v>
      </c>
      <c r="C9" s="38" t="s">
        <v>242</v>
      </c>
      <c r="D9" s="36">
        <f>HLOOKUP($G$3+2,Data!$A$3:$EO$162,B9+2)</f>
        <v>0</v>
      </c>
      <c r="E9" s="38">
        <f t="shared" si="0"/>
        <v>4.0000000000000002E-4</v>
      </c>
      <c r="F9" s="38">
        <f t="shared" si="1"/>
        <v>156</v>
      </c>
      <c r="G9" s="38" t="str">
        <f t="shared" si="2"/>
        <v>Iran</v>
      </c>
      <c r="H9" s="38">
        <f t="shared" si="4"/>
        <v>560</v>
      </c>
      <c r="I9" s="47">
        <f t="shared" si="3"/>
        <v>2.8891296496930301</v>
      </c>
      <c r="K9" s="33" t="str">
        <f t="shared" si="5"/>
        <v>Pakistan</v>
      </c>
      <c r="L9" s="34">
        <f t="shared" si="6"/>
        <v>2725</v>
      </c>
      <c r="M9" s="42">
        <f t="shared" si="7"/>
        <v>14.058711241809831</v>
      </c>
      <c r="N9" s="29"/>
      <c r="O9" s="29"/>
      <c r="P9" s="30"/>
      <c r="Q9" s="30"/>
      <c r="R9" s="31" t="s">
        <v>112</v>
      </c>
    </row>
    <row r="10" spans="2:18" ht="18.75" customHeight="1" x14ac:dyDescent="0.35">
      <c r="B10" s="35">
        <v>5</v>
      </c>
      <c r="C10" s="38" t="s">
        <v>235</v>
      </c>
      <c r="D10" s="36">
        <f>HLOOKUP($G$3+2,Data!$A$3:$EO$162,B10+2)</f>
        <v>0</v>
      </c>
      <c r="E10" s="38">
        <f t="shared" si="0"/>
        <v>5.0000000000000001E-4</v>
      </c>
      <c r="F10" s="38">
        <f t="shared" si="1"/>
        <v>155</v>
      </c>
      <c r="G10" s="38" t="str">
        <f t="shared" si="2"/>
        <v>United Arab Emirates</v>
      </c>
      <c r="H10" s="38">
        <f t="shared" si="4"/>
        <v>34</v>
      </c>
      <c r="I10" s="47">
        <f t="shared" si="3"/>
        <v>0.17541144301707681</v>
      </c>
      <c r="K10" s="33" t="str">
        <f t="shared" si="5"/>
        <v>Iran</v>
      </c>
      <c r="L10" s="34">
        <f t="shared" si="6"/>
        <v>560</v>
      </c>
      <c r="M10" s="42">
        <f t="shared" si="7"/>
        <v>2.8891296496930301</v>
      </c>
      <c r="N10" s="29"/>
      <c r="O10" s="29"/>
      <c r="P10" s="30"/>
      <c r="Q10" s="30"/>
      <c r="R10" s="31" t="s">
        <v>45</v>
      </c>
    </row>
    <row r="11" spans="2:18" ht="18.75" customHeight="1" x14ac:dyDescent="0.35">
      <c r="B11" s="35">
        <v>6</v>
      </c>
      <c r="C11" s="38" t="s">
        <v>138</v>
      </c>
      <c r="D11" s="36">
        <f>HLOOKUP($G$3+2,Data!$A$3:$EO$162,B11+2)</f>
        <v>3611</v>
      </c>
      <c r="E11" s="38">
        <f t="shared" si="0"/>
        <v>3611.0005999999998</v>
      </c>
      <c r="F11" s="38">
        <f t="shared" si="1"/>
        <v>2</v>
      </c>
      <c r="G11" s="38" t="str">
        <f t="shared" si="2"/>
        <v>Indonesia</v>
      </c>
      <c r="H11" s="38">
        <f t="shared" si="4"/>
        <v>26</v>
      </c>
      <c r="I11" s="47">
        <f t="shared" si="3"/>
        <v>0.1341381623071764</v>
      </c>
      <c r="K11" s="33" t="str">
        <f t="shared" si="5"/>
        <v>United Arab Emirates</v>
      </c>
      <c r="L11" s="34">
        <f t="shared" si="6"/>
        <v>34</v>
      </c>
      <c r="M11" s="42">
        <f t="shared" si="7"/>
        <v>0.17541144301707681</v>
      </c>
      <c r="N11" s="29"/>
      <c r="O11" s="29"/>
      <c r="P11" s="30"/>
      <c r="Q11" s="30"/>
      <c r="R11" s="31" t="s">
        <v>53</v>
      </c>
    </row>
    <row r="12" spans="2:18" ht="18.75" customHeight="1" x14ac:dyDescent="0.35">
      <c r="B12" s="35">
        <v>7</v>
      </c>
      <c r="C12" s="38" t="s">
        <v>159</v>
      </c>
      <c r="D12" s="36">
        <f>HLOOKUP($G$3+2,Data!$A$3:$EO$162,B12+2)</f>
        <v>0</v>
      </c>
      <c r="E12" s="38">
        <f t="shared" si="0"/>
        <v>6.9999999999999999E-4</v>
      </c>
      <c r="F12" s="38">
        <f t="shared" si="1"/>
        <v>154</v>
      </c>
      <c r="G12" s="38" t="str">
        <f t="shared" si="2"/>
        <v>Malaysia</v>
      </c>
      <c r="H12" s="38">
        <f t="shared" si="4"/>
        <v>18</v>
      </c>
      <c r="I12" s="47">
        <f t="shared" si="3"/>
        <v>9.2864881597275961E-2</v>
      </c>
      <c r="K12" s="33" t="str">
        <f t="shared" si="5"/>
        <v>Indonesia</v>
      </c>
      <c r="L12" s="34">
        <f t="shared" si="6"/>
        <v>26</v>
      </c>
      <c r="M12" s="42">
        <f t="shared" si="7"/>
        <v>0.1341381623071764</v>
      </c>
      <c r="N12" s="29"/>
      <c r="O12" s="29"/>
      <c r="P12" s="30"/>
      <c r="Q12" s="30"/>
      <c r="R12" s="31" t="s">
        <v>69</v>
      </c>
    </row>
    <row r="13" spans="2:18" ht="18.75" customHeight="1" x14ac:dyDescent="0.35">
      <c r="B13" s="35">
        <v>8</v>
      </c>
      <c r="C13" s="38" t="s">
        <v>236</v>
      </c>
      <c r="D13" s="36">
        <f>HLOOKUP($G$3+2,Data!$A$3:$EO$162,B13+2)</f>
        <v>0</v>
      </c>
      <c r="E13" s="38">
        <f t="shared" si="0"/>
        <v>8.0000000000000004E-4</v>
      </c>
      <c r="F13" s="38">
        <f t="shared" si="1"/>
        <v>153</v>
      </c>
      <c r="G13" s="38" t="str">
        <f t="shared" si="2"/>
        <v>Zimbabwe</v>
      </c>
      <c r="H13" s="38">
        <f t="shared" si="4"/>
        <v>9</v>
      </c>
      <c r="I13" s="47">
        <f t="shared" si="3"/>
        <v>4.6432440798637981E-2</v>
      </c>
      <c r="K13" s="33" t="str">
        <f t="shared" si="5"/>
        <v>Malaysia</v>
      </c>
      <c r="L13" s="34">
        <f t="shared" si="6"/>
        <v>18</v>
      </c>
      <c r="M13" s="42">
        <f t="shared" si="7"/>
        <v>9.2864881597275961E-2</v>
      </c>
      <c r="N13" s="29"/>
      <c r="O13" s="29"/>
      <c r="P13" s="30"/>
      <c r="Q13" s="30"/>
      <c r="R13" s="31" t="s">
        <v>47</v>
      </c>
    </row>
    <row r="14" spans="2:18" ht="18.75" customHeight="1" x14ac:dyDescent="0.35">
      <c r="B14" s="35">
        <v>9</v>
      </c>
      <c r="C14" s="38" t="s">
        <v>199</v>
      </c>
      <c r="D14" s="36">
        <f>HLOOKUP($G$3+2,Data!$A$3:$EO$162,B14+2)</f>
        <v>0</v>
      </c>
      <c r="E14" s="38">
        <f t="shared" si="0"/>
        <v>9.0000000000000008E-4</v>
      </c>
      <c r="F14" s="38">
        <f t="shared" si="1"/>
        <v>152</v>
      </c>
      <c r="G14" s="38" t="str">
        <f t="shared" si="2"/>
        <v>New Zealand</v>
      </c>
      <c r="H14" s="38">
        <f t="shared" si="4"/>
        <v>5</v>
      </c>
      <c r="I14" s="47">
        <f t="shared" si="3"/>
        <v>2.5795800443687764E-2</v>
      </c>
      <c r="K14" s="33" t="str">
        <f t="shared" si="5"/>
        <v>Zimbabwe</v>
      </c>
      <c r="L14" s="34">
        <f t="shared" si="6"/>
        <v>9</v>
      </c>
      <c r="M14" s="42">
        <f t="shared" si="7"/>
        <v>4.6432440798637981E-2</v>
      </c>
      <c r="N14" s="29"/>
      <c r="O14" s="29"/>
      <c r="P14" s="30"/>
      <c r="Q14" s="30"/>
      <c r="R14" s="31" t="s">
        <v>137</v>
      </c>
    </row>
    <row r="15" spans="2:18" ht="18.75" customHeight="1" x14ac:dyDescent="0.35">
      <c r="B15" s="35">
        <v>10</v>
      </c>
      <c r="C15" s="38" t="s">
        <v>227</v>
      </c>
      <c r="D15" s="36">
        <f>HLOOKUP($G$3+2,Data!$A$3:$EO$162,B15+2)</f>
        <v>0</v>
      </c>
      <c r="E15" s="38">
        <f t="shared" si="0"/>
        <v>1E-3</v>
      </c>
      <c r="F15" s="38">
        <f>RANK(E15,E$6:E$163)</f>
        <v>151</v>
      </c>
      <c r="G15" s="38" t="str">
        <f t="shared" si="2"/>
        <v>Kuwait</v>
      </c>
      <c r="H15" s="38">
        <f t="shared" si="4"/>
        <v>5</v>
      </c>
      <c r="I15" s="47">
        <f t="shared" si="3"/>
        <v>2.5795800443687764E-2</v>
      </c>
      <c r="K15" s="33" t="str">
        <f t="shared" si="5"/>
        <v>New Zealand</v>
      </c>
      <c r="L15" s="34">
        <f t="shared" si="6"/>
        <v>5</v>
      </c>
      <c r="M15" s="42">
        <f t="shared" si="7"/>
        <v>2.5795800443687764E-2</v>
      </c>
      <c r="N15" s="29"/>
      <c r="O15" s="29"/>
      <c r="P15" s="30"/>
      <c r="Q15" s="30"/>
      <c r="R15" s="31" t="s">
        <v>101</v>
      </c>
    </row>
    <row r="16" spans="2:18" ht="18.75" customHeight="1" x14ac:dyDescent="0.35">
      <c r="B16" s="35">
        <v>11</v>
      </c>
      <c r="C16" s="38" t="s">
        <v>184</v>
      </c>
      <c r="D16" s="36">
        <f>HLOOKUP($G$3+2,Data!$A$3:$EO$162,B16+2)</f>
        <v>0</v>
      </c>
      <c r="E16" s="38">
        <f t="shared" si="0"/>
        <v>1.1000000000000001E-3</v>
      </c>
      <c r="F16" s="38">
        <f t="shared" si="1"/>
        <v>150</v>
      </c>
      <c r="G16" s="38" t="str">
        <f t="shared" si="2"/>
        <v>Turkey</v>
      </c>
      <c r="H16" s="38">
        <f t="shared" si="4"/>
        <v>4</v>
      </c>
      <c r="I16" s="47">
        <f t="shared" si="3"/>
        <v>2.0636640354950216E-2</v>
      </c>
      <c r="K16" s="33" t="str">
        <f t="shared" si="5"/>
        <v>Kuwait</v>
      </c>
      <c r="L16" s="34">
        <f t="shared" si="6"/>
        <v>5</v>
      </c>
      <c r="M16" s="42">
        <f t="shared" si="7"/>
        <v>2.5795800443687764E-2</v>
      </c>
      <c r="N16" s="29"/>
      <c r="O16" s="29"/>
      <c r="P16" s="30"/>
      <c r="Q16" s="30"/>
      <c r="R16" s="31" t="s">
        <v>50</v>
      </c>
    </row>
    <row r="17" spans="2:18" x14ac:dyDescent="0.35">
      <c r="B17" s="35">
        <v>12</v>
      </c>
      <c r="C17" s="38" t="s">
        <v>160</v>
      </c>
      <c r="D17" s="36">
        <f>HLOOKUP($G$3+2,Data!$A$3:$EO$162,B17+2)</f>
        <v>0</v>
      </c>
      <c r="E17" s="38">
        <f t="shared" si="0"/>
        <v>1.2000000000000001E-3</v>
      </c>
      <c r="F17" s="38">
        <f t="shared" si="1"/>
        <v>149</v>
      </c>
      <c r="G17" s="38" t="str">
        <f t="shared" si="2"/>
        <v>Italy</v>
      </c>
      <c r="H17" s="38">
        <f t="shared" si="4"/>
        <v>4</v>
      </c>
      <c r="I17" s="47">
        <f t="shared" si="3"/>
        <v>2.0636640354950216E-2</v>
      </c>
      <c r="K17" s="29"/>
      <c r="L17" s="29"/>
      <c r="M17" s="29"/>
      <c r="N17" s="29"/>
      <c r="O17" s="29"/>
      <c r="P17" s="30"/>
      <c r="Q17" s="30"/>
      <c r="R17" s="31" t="s">
        <v>125</v>
      </c>
    </row>
    <row r="18" spans="2:18" x14ac:dyDescent="0.35">
      <c r="B18" s="35">
        <v>13</v>
      </c>
      <c r="C18" s="38" t="s">
        <v>228</v>
      </c>
      <c r="D18" s="36">
        <f>HLOOKUP($G$3+2,Data!$A$3:$EO$162,B18+2)</f>
        <v>0</v>
      </c>
      <c r="E18" s="38">
        <f t="shared" si="0"/>
        <v>1.3000000000000002E-3</v>
      </c>
      <c r="F18" s="38">
        <f t="shared" si="1"/>
        <v>148</v>
      </c>
      <c r="G18" s="38" t="str">
        <f t="shared" si="2"/>
        <v>Norway</v>
      </c>
      <c r="H18" s="38">
        <f t="shared" si="4"/>
        <v>3</v>
      </c>
      <c r="I18" s="47">
        <f t="shared" si="3"/>
        <v>1.5477480266212661E-2</v>
      </c>
      <c r="K18" s="29"/>
      <c r="L18" s="29"/>
      <c r="M18" s="29"/>
      <c r="N18" s="29"/>
      <c r="O18" s="29"/>
      <c r="P18" s="30"/>
      <c r="Q18" s="30"/>
      <c r="R18" s="31" t="s">
        <v>59</v>
      </c>
    </row>
    <row r="19" spans="2:18" x14ac:dyDescent="0.35">
      <c r="B19" s="35">
        <v>14</v>
      </c>
      <c r="C19" s="38" t="s">
        <v>294</v>
      </c>
      <c r="D19" s="36">
        <f>HLOOKUP($G$3+2,Data!$A$3:$EO$162,B19+2)</f>
        <v>0</v>
      </c>
      <c r="E19" s="38">
        <f t="shared" si="0"/>
        <v>1.4E-3</v>
      </c>
      <c r="F19" s="38">
        <f t="shared" si="1"/>
        <v>147</v>
      </c>
      <c r="G19" s="38" t="str">
        <f t="shared" si="2"/>
        <v>Iraq</v>
      </c>
      <c r="H19" s="38">
        <f t="shared" si="4"/>
        <v>3</v>
      </c>
      <c r="I19" s="47">
        <f t="shared" si="3"/>
        <v>1.5477480266212661E-2</v>
      </c>
      <c r="K19" s="29"/>
      <c r="L19" s="29"/>
      <c r="M19" s="29"/>
      <c r="N19" s="29"/>
      <c r="O19" s="29"/>
      <c r="P19" s="30"/>
      <c r="Q19" s="30"/>
      <c r="R19" s="31" t="s">
        <v>83</v>
      </c>
    </row>
    <row r="20" spans="2:18" x14ac:dyDescent="0.35">
      <c r="B20" s="35">
        <v>15</v>
      </c>
      <c r="C20" s="38" t="s">
        <v>304</v>
      </c>
      <c r="D20" s="36">
        <f>HLOOKUP($G$3+2,Data!$A$3:$EO$162,B20+2)</f>
        <v>0</v>
      </c>
      <c r="E20" s="38">
        <f t="shared" si="0"/>
        <v>1.5E-3</v>
      </c>
      <c r="F20" s="38">
        <f t="shared" si="1"/>
        <v>146</v>
      </c>
      <c r="G20" s="38" t="str">
        <f t="shared" si="2"/>
        <v>Zambia</v>
      </c>
      <c r="H20" s="38">
        <f t="shared" si="4"/>
        <v>0</v>
      </c>
      <c r="I20" s="47">
        <f t="shared" si="3"/>
        <v>0</v>
      </c>
      <c r="K20" s="29"/>
      <c r="L20" s="29"/>
      <c r="M20" s="29"/>
      <c r="N20" s="29"/>
      <c r="O20" s="29"/>
      <c r="P20" s="30"/>
      <c r="Q20" s="30"/>
      <c r="R20" s="31" t="s">
        <v>135</v>
      </c>
    </row>
    <row r="21" spans="2:18" x14ac:dyDescent="0.35">
      <c r="B21" s="35">
        <v>16</v>
      </c>
      <c r="C21" s="38" t="s">
        <v>264</v>
      </c>
      <c r="D21" s="36">
        <f>HLOOKUP($G$3+2,Data!$A$3:$EO$162,B21+2)</f>
        <v>0</v>
      </c>
      <c r="E21" s="38">
        <f t="shared" si="0"/>
        <v>1.6000000000000001E-3</v>
      </c>
      <c r="F21" s="38">
        <f t="shared" si="1"/>
        <v>145</v>
      </c>
      <c r="G21" s="38" t="str">
        <f t="shared" si="2"/>
        <v>Yemen</v>
      </c>
      <c r="H21" s="38">
        <f t="shared" si="4"/>
        <v>0</v>
      </c>
      <c r="I21" s="47">
        <f t="shared" si="3"/>
        <v>0</v>
      </c>
      <c r="K21" s="29"/>
      <c r="L21" s="29"/>
      <c r="M21" s="29"/>
      <c r="N21" s="29"/>
      <c r="O21" s="29"/>
      <c r="P21" s="30"/>
      <c r="Q21" s="30"/>
      <c r="R21" s="31" t="s">
        <v>27</v>
      </c>
    </row>
    <row r="22" spans="2:18" x14ac:dyDescent="0.35">
      <c r="B22" s="35">
        <v>17</v>
      </c>
      <c r="C22" s="38" t="s">
        <v>243</v>
      </c>
      <c r="D22" s="36">
        <f>HLOOKUP($G$3+2,Data!$A$3:$EO$162,B22+2)</f>
        <v>0</v>
      </c>
      <c r="E22" s="38">
        <f t="shared" si="0"/>
        <v>1.7000000000000001E-3</v>
      </c>
      <c r="F22" s="38">
        <f t="shared" si="1"/>
        <v>144</v>
      </c>
      <c r="G22" s="38" t="str">
        <f t="shared" si="2"/>
        <v>Wales</v>
      </c>
      <c r="H22" s="38">
        <f t="shared" si="4"/>
        <v>0</v>
      </c>
      <c r="I22" s="47">
        <f t="shared" si="3"/>
        <v>0</v>
      </c>
      <c r="K22" s="29"/>
      <c r="L22" s="29"/>
      <c r="M22" s="29"/>
      <c r="N22" s="29"/>
      <c r="O22" s="29"/>
      <c r="P22" s="30"/>
      <c r="Q22" s="30"/>
      <c r="R22" s="31" t="s">
        <v>28</v>
      </c>
    </row>
    <row r="23" spans="2:18" x14ac:dyDescent="0.35">
      <c r="B23" s="35">
        <v>18</v>
      </c>
      <c r="C23" s="38" t="s">
        <v>218</v>
      </c>
      <c r="D23" s="36">
        <f>HLOOKUP($G$3+2,Data!$A$3:$EO$162,B23+2)</f>
        <v>0</v>
      </c>
      <c r="E23" s="38">
        <f t="shared" si="0"/>
        <v>1.8000000000000002E-3</v>
      </c>
      <c r="F23" s="38">
        <f t="shared" si="1"/>
        <v>143</v>
      </c>
      <c r="G23" s="38" t="str">
        <f t="shared" si="2"/>
        <v>Vietnam</v>
      </c>
      <c r="H23" s="38">
        <f t="shared" si="4"/>
        <v>0</v>
      </c>
      <c r="I23" s="47">
        <f t="shared" si="3"/>
        <v>0</v>
      </c>
      <c r="K23" s="29"/>
      <c r="L23" s="29"/>
      <c r="M23" s="29"/>
      <c r="N23" s="29"/>
      <c r="O23" s="29"/>
      <c r="P23" s="30"/>
      <c r="Q23" s="30"/>
      <c r="R23" s="31" t="s">
        <v>74</v>
      </c>
    </row>
    <row r="24" spans="2:18" x14ac:dyDescent="0.35">
      <c r="B24" s="35">
        <v>19</v>
      </c>
      <c r="C24" s="38" t="s">
        <v>174</v>
      </c>
      <c r="D24" s="36">
        <f>HLOOKUP($G$3+2,Data!$A$3:$EO$162,B24+2)</f>
        <v>0</v>
      </c>
      <c r="E24" s="38">
        <f t="shared" si="0"/>
        <v>1.9E-3</v>
      </c>
      <c r="F24" s="38">
        <f t="shared" si="1"/>
        <v>142</v>
      </c>
      <c r="G24" s="38" t="str">
        <f t="shared" si="2"/>
        <v>Venezuela</v>
      </c>
      <c r="H24" s="38">
        <f t="shared" si="4"/>
        <v>0</v>
      </c>
      <c r="I24" s="47">
        <f t="shared" si="3"/>
        <v>0</v>
      </c>
      <c r="K24" s="29"/>
      <c r="L24" s="29"/>
      <c r="M24" s="29"/>
      <c r="N24" s="29"/>
      <c r="O24" s="29"/>
      <c r="P24" s="30"/>
      <c r="Q24" s="30"/>
      <c r="R24" s="31" t="s">
        <v>77</v>
      </c>
    </row>
    <row r="25" spans="2:18" x14ac:dyDescent="0.35">
      <c r="B25" s="35">
        <v>20</v>
      </c>
      <c r="C25" s="38" t="s">
        <v>265</v>
      </c>
      <c r="D25" s="36">
        <f>HLOOKUP($G$3+2,Data!$A$3:$EO$162,B25+2)</f>
        <v>0</v>
      </c>
      <c r="E25" s="38">
        <f t="shared" si="0"/>
        <v>2E-3</v>
      </c>
      <c r="F25" s="38">
        <f t="shared" si="1"/>
        <v>141</v>
      </c>
      <c r="G25" s="38" t="str">
        <f t="shared" si="2"/>
        <v>Vanuatu</v>
      </c>
      <c r="H25" s="38">
        <f t="shared" si="4"/>
        <v>0</v>
      </c>
      <c r="I25" s="47">
        <f t="shared" si="3"/>
        <v>0</v>
      </c>
      <c r="K25" s="29"/>
      <c r="L25" s="29"/>
      <c r="M25" s="29"/>
      <c r="N25" s="29"/>
      <c r="O25" s="29"/>
      <c r="P25" s="30"/>
      <c r="Q25" s="30"/>
      <c r="R25" s="31" t="s">
        <v>290</v>
      </c>
    </row>
    <row r="26" spans="2:18" x14ac:dyDescent="0.35">
      <c r="B26" s="35">
        <v>21</v>
      </c>
      <c r="C26" s="38" t="s">
        <v>214</v>
      </c>
      <c r="D26" s="36">
        <f>HLOOKUP($G$3+2,Data!$A$3:$EO$162,B26+2)</f>
        <v>0</v>
      </c>
      <c r="E26" s="38">
        <f t="shared" si="0"/>
        <v>2.1000000000000003E-3</v>
      </c>
      <c r="F26" s="38">
        <f t="shared" si="1"/>
        <v>140</v>
      </c>
      <c r="G26" s="38" t="str">
        <f t="shared" si="2"/>
        <v>Uzbekistan</v>
      </c>
      <c r="H26" s="38">
        <f t="shared" si="4"/>
        <v>0</v>
      </c>
      <c r="I26" s="47">
        <f t="shared" si="3"/>
        <v>0</v>
      </c>
      <c r="P26" s="27"/>
      <c r="Q26" s="27"/>
      <c r="R26" s="28" t="s">
        <v>92</v>
      </c>
    </row>
    <row r="27" spans="2:18" x14ac:dyDescent="0.35">
      <c r="B27" s="35">
        <v>22</v>
      </c>
      <c r="C27" s="38" t="s">
        <v>257</v>
      </c>
      <c r="D27" s="36">
        <f>HLOOKUP($G$3+2,Data!$A$3:$EO$162,B27+2)</f>
        <v>0</v>
      </c>
      <c r="E27" s="38">
        <f t="shared" si="0"/>
        <v>2.2000000000000001E-3</v>
      </c>
      <c r="F27" s="38">
        <f t="shared" si="1"/>
        <v>139</v>
      </c>
      <c r="G27" s="38" t="str">
        <f t="shared" si="2"/>
        <v>USA</v>
      </c>
      <c r="H27" s="38">
        <f t="shared" si="4"/>
        <v>0</v>
      </c>
      <c r="I27" s="47">
        <f t="shared" si="3"/>
        <v>0</v>
      </c>
      <c r="P27" s="27"/>
      <c r="Q27" s="27"/>
      <c r="R27" s="28" t="s">
        <v>17</v>
      </c>
    </row>
    <row r="28" spans="2:18" x14ac:dyDescent="0.35">
      <c r="B28" s="35">
        <v>23</v>
      </c>
      <c r="C28" s="38" t="s">
        <v>241</v>
      </c>
      <c r="D28" s="36">
        <f>HLOOKUP($G$3+2,Data!$A$3:$EO$162,B28+2)</f>
        <v>0</v>
      </c>
      <c r="E28" s="38">
        <f t="shared" si="0"/>
        <v>2.3E-3</v>
      </c>
      <c r="F28" s="38">
        <f t="shared" si="1"/>
        <v>138</v>
      </c>
      <c r="G28" s="38" t="str">
        <f t="shared" si="2"/>
        <v>Uruguay</v>
      </c>
      <c r="H28" s="38">
        <f t="shared" si="4"/>
        <v>0</v>
      </c>
      <c r="I28" s="47">
        <f t="shared" si="3"/>
        <v>0</v>
      </c>
      <c r="P28" s="27"/>
      <c r="Q28" s="27"/>
      <c r="R28" s="28" t="s">
        <v>84</v>
      </c>
    </row>
    <row r="29" spans="2:18" x14ac:dyDescent="0.35">
      <c r="B29" s="35">
        <v>24</v>
      </c>
      <c r="C29" s="38" t="s">
        <v>244</v>
      </c>
      <c r="D29" s="36">
        <f>HLOOKUP($G$3+2,Data!$A$3:$EO$162,B29+2)</f>
        <v>0</v>
      </c>
      <c r="E29" s="38">
        <f t="shared" si="0"/>
        <v>2.4000000000000002E-3</v>
      </c>
      <c r="F29" s="38">
        <f t="shared" si="1"/>
        <v>137</v>
      </c>
      <c r="G29" s="38" t="str">
        <f t="shared" si="2"/>
        <v>Ukraine</v>
      </c>
      <c r="H29" s="38">
        <f t="shared" si="4"/>
        <v>0</v>
      </c>
      <c r="I29" s="47">
        <f t="shared" si="3"/>
        <v>0</v>
      </c>
      <c r="P29" s="27"/>
      <c r="Q29" s="27"/>
      <c r="R29" s="28" t="s">
        <v>48</v>
      </c>
    </row>
    <row r="30" spans="2:18" x14ac:dyDescent="0.35">
      <c r="B30" s="35">
        <v>25</v>
      </c>
      <c r="C30" s="38" t="s">
        <v>299</v>
      </c>
      <c r="D30" s="36">
        <f>HLOOKUP($G$3+2,Data!$A$3:$EO$162,B30+2)</f>
        <v>0</v>
      </c>
      <c r="E30" s="38">
        <f t="shared" si="0"/>
        <v>2.5000000000000001E-3</v>
      </c>
      <c r="F30" s="38">
        <f t="shared" si="1"/>
        <v>136</v>
      </c>
      <c r="G30" s="38" t="str">
        <f t="shared" si="2"/>
        <v>Uganda</v>
      </c>
      <c r="H30" s="38">
        <f t="shared" si="4"/>
        <v>0</v>
      </c>
      <c r="I30" s="47">
        <f t="shared" si="3"/>
        <v>0</v>
      </c>
      <c r="P30" s="27"/>
      <c r="Q30" s="27"/>
      <c r="R30" s="28" t="s">
        <v>75</v>
      </c>
    </row>
    <row r="31" spans="2:18" x14ac:dyDescent="0.35">
      <c r="B31" s="35">
        <v>26</v>
      </c>
      <c r="C31" s="38" t="s">
        <v>245</v>
      </c>
      <c r="D31" s="36">
        <f>HLOOKUP($G$3+2,Data!$A$3:$EO$162,B31+2)</f>
        <v>0</v>
      </c>
      <c r="E31" s="38">
        <f t="shared" si="0"/>
        <v>2.6000000000000003E-3</v>
      </c>
      <c r="F31" s="38">
        <f t="shared" si="1"/>
        <v>135</v>
      </c>
      <c r="G31" s="38" t="str">
        <f t="shared" si="2"/>
        <v>Tunisia</v>
      </c>
      <c r="H31" s="38">
        <f t="shared" si="4"/>
        <v>0</v>
      </c>
      <c r="I31" s="47">
        <f t="shared" si="3"/>
        <v>0</v>
      </c>
      <c r="P31" s="27"/>
      <c r="Q31" s="27"/>
      <c r="R31" s="28" t="s">
        <v>29</v>
      </c>
    </row>
    <row r="32" spans="2:18" x14ac:dyDescent="0.35">
      <c r="B32" s="35">
        <v>27</v>
      </c>
      <c r="C32" s="38" t="s">
        <v>307</v>
      </c>
      <c r="D32" s="36">
        <f>HLOOKUP($G$3+2,Data!$A$3:$EO$162,B32+2)</f>
        <v>0</v>
      </c>
      <c r="E32" s="38">
        <f t="shared" si="0"/>
        <v>2.7000000000000001E-3</v>
      </c>
      <c r="F32" s="38">
        <f t="shared" si="1"/>
        <v>134</v>
      </c>
      <c r="G32" s="38" t="str">
        <f t="shared" si="2"/>
        <v>Tonga</v>
      </c>
      <c r="H32" s="38">
        <f t="shared" si="4"/>
        <v>0</v>
      </c>
      <c r="I32" s="47">
        <f t="shared" si="3"/>
        <v>0</v>
      </c>
      <c r="P32" s="27"/>
      <c r="Q32" s="27"/>
      <c r="R32" s="28" t="s">
        <v>34</v>
      </c>
    </row>
    <row r="33" spans="2:18" x14ac:dyDescent="0.35">
      <c r="B33" s="35">
        <v>28</v>
      </c>
      <c r="C33" s="38" t="s">
        <v>309</v>
      </c>
      <c r="D33" s="36">
        <f>HLOOKUP($G$3+2,Data!$A$3:$EO$162,B33+2)</f>
        <v>0</v>
      </c>
      <c r="E33" s="38">
        <f t="shared" si="0"/>
        <v>2.8E-3</v>
      </c>
      <c r="F33" s="38">
        <f t="shared" si="1"/>
        <v>133</v>
      </c>
      <c r="G33" s="38" t="str">
        <f t="shared" si="2"/>
        <v>Timor-Leste</v>
      </c>
      <c r="H33" s="38">
        <f t="shared" si="4"/>
        <v>0</v>
      </c>
      <c r="I33" s="47">
        <f t="shared" si="3"/>
        <v>0</v>
      </c>
      <c r="P33" s="27"/>
      <c r="Q33" s="27"/>
      <c r="R33" s="28" t="s">
        <v>10</v>
      </c>
    </row>
    <row r="34" spans="2:18" x14ac:dyDescent="0.35">
      <c r="B34" s="35">
        <v>29</v>
      </c>
      <c r="C34" s="38" t="s">
        <v>146</v>
      </c>
      <c r="D34" s="36">
        <f>HLOOKUP($G$3+2,Data!$A$3:$EO$162,B34+2)</f>
        <v>0</v>
      </c>
      <c r="E34" s="38">
        <f t="shared" si="0"/>
        <v>2.9000000000000002E-3</v>
      </c>
      <c r="F34" s="38">
        <f t="shared" si="1"/>
        <v>132</v>
      </c>
      <c r="G34" s="38" t="str">
        <f t="shared" si="2"/>
        <v>Thailand</v>
      </c>
      <c r="H34" s="38">
        <f t="shared" si="4"/>
        <v>0</v>
      </c>
      <c r="I34" s="47">
        <f t="shared" si="3"/>
        <v>0</v>
      </c>
      <c r="P34" s="27"/>
      <c r="Q34" s="27"/>
      <c r="R34" s="28" t="s">
        <v>42</v>
      </c>
    </row>
    <row r="35" spans="2:18" x14ac:dyDescent="0.35">
      <c r="B35" s="35">
        <v>30</v>
      </c>
      <c r="C35" s="38" t="s">
        <v>251</v>
      </c>
      <c r="D35" s="36">
        <f>HLOOKUP($G$3+2,Data!$A$3:$EO$162,B35+2)</f>
        <v>0</v>
      </c>
      <c r="E35" s="38">
        <f t="shared" si="0"/>
        <v>3.0000000000000001E-3</v>
      </c>
      <c r="F35" s="38">
        <f t="shared" si="1"/>
        <v>131</v>
      </c>
      <c r="G35" s="38" t="str">
        <f t="shared" si="2"/>
        <v>Tanzania</v>
      </c>
      <c r="H35" s="38">
        <f t="shared" si="4"/>
        <v>0</v>
      </c>
      <c r="I35" s="47">
        <f t="shared" si="3"/>
        <v>0</v>
      </c>
      <c r="P35" s="27"/>
      <c r="Q35" s="27"/>
      <c r="R35" s="28" t="s">
        <v>70</v>
      </c>
    </row>
    <row r="36" spans="2:18" x14ac:dyDescent="0.35">
      <c r="B36" s="35">
        <v>31</v>
      </c>
      <c r="C36" s="38" t="s">
        <v>258</v>
      </c>
      <c r="D36" s="36">
        <f>HLOOKUP($G$3+2,Data!$A$3:$EO$162,B36+2)</f>
        <v>0</v>
      </c>
      <c r="E36" s="38">
        <f t="shared" si="0"/>
        <v>3.1000000000000003E-3</v>
      </c>
      <c r="F36" s="38">
        <f t="shared" si="1"/>
        <v>130</v>
      </c>
      <c r="G36" s="38" t="str">
        <f t="shared" si="2"/>
        <v>Taiwan</v>
      </c>
      <c r="H36" s="38">
        <f t="shared" si="4"/>
        <v>0</v>
      </c>
      <c r="I36" s="47">
        <f t="shared" si="3"/>
        <v>0</v>
      </c>
      <c r="P36" s="27"/>
      <c r="Q36" s="27"/>
      <c r="R36" s="28" t="s">
        <v>113</v>
      </c>
    </row>
    <row r="37" spans="2:18" x14ac:dyDescent="0.35">
      <c r="B37" s="35">
        <v>32</v>
      </c>
      <c r="C37" s="38" t="s">
        <v>175</v>
      </c>
      <c r="D37" s="36">
        <f>HLOOKUP($G$3+2,Data!$A$3:$EO$162,B37+2)</f>
        <v>0</v>
      </c>
      <c r="E37" s="38">
        <f t="shared" si="0"/>
        <v>3.2000000000000002E-3</v>
      </c>
      <c r="F37" s="38">
        <f t="shared" si="1"/>
        <v>129</v>
      </c>
      <c r="G37" s="38" t="str">
        <f t="shared" si="2"/>
        <v>Syria</v>
      </c>
      <c r="H37" s="38">
        <f t="shared" si="4"/>
        <v>0</v>
      </c>
      <c r="I37" s="47">
        <f t="shared" si="3"/>
        <v>0</v>
      </c>
      <c r="P37" s="27"/>
      <c r="Q37" s="27"/>
      <c r="R37" s="28" t="s">
        <v>8</v>
      </c>
    </row>
    <row r="38" spans="2:18" x14ac:dyDescent="0.35">
      <c r="B38" s="35">
        <v>33</v>
      </c>
      <c r="C38" s="38" t="s">
        <v>255</v>
      </c>
      <c r="D38" s="36">
        <f>HLOOKUP($G$3+2,Data!$A$3:$EO$162,B38+2)</f>
        <v>0</v>
      </c>
      <c r="E38" s="38">
        <f t="shared" si="0"/>
        <v>3.3E-3</v>
      </c>
      <c r="F38" s="38">
        <f t="shared" si="1"/>
        <v>128</v>
      </c>
      <c r="G38" s="38" t="str">
        <f t="shared" si="2"/>
        <v>Switzerland</v>
      </c>
      <c r="H38" s="38">
        <f t="shared" si="4"/>
        <v>0</v>
      </c>
      <c r="I38" s="47">
        <f t="shared" si="3"/>
        <v>0</v>
      </c>
      <c r="P38" s="27"/>
      <c r="Q38" s="27"/>
      <c r="R38" s="28" t="s">
        <v>5</v>
      </c>
    </row>
    <row r="39" spans="2:18" x14ac:dyDescent="0.35">
      <c r="B39" s="35">
        <v>34</v>
      </c>
      <c r="C39" s="38" t="s">
        <v>176</v>
      </c>
      <c r="D39" s="36">
        <f>HLOOKUP($G$3+2,Data!$A$3:$EO$162,B39+2)</f>
        <v>0</v>
      </c>
      <c r="E39" s="38">
        <f t="shared" si="0"/>
        <v>3.4000000000000002E-3</v>
      </c>
      <c r="F39" s="38">
        <f t="shared" si="1"/>
        <v>127</v>
      </c>
      <c r="G39" s="38" t="str">
        <f t="shared" si="2"/>
        <v>Sweden</v>
      </c>
      <c r="H39" s="38">
        <f t="shared" si="4"/>
        <v>0</v>
      </c>
      <c r="I39" s="47">
        <f t="shared" si="3"/>
        <v>0</v>
      </c>
      <c r="P39" s="27"/>
      <c r="Q39" s="27"/>
      <c r="R39" s="28" t="s">
        <v>13</v>
      </c>
    </row>
    <row r="40" spans="2:18" x14ac:dyDescent="0.35">
      <c r="B40" s="35">
        <v>35</v>
      </c>
      <c r="C40" s="38" t="s">
        <v>306</v>
      </c>
      <c r="D40" s="36">
        <f>HLOOKUP($G$3+2,Data!$A$3:$EO$162,B40+2)</f>
        <v>0</v>
      </c>
      <c r="E40" s="38">
        <f t="shared" si="0"/>
        <v>3.5000000000000001E-3</v>
      </c>
      <c r="F40" s="38">
        <f t="shared" si="1"/>
        <v>126</v>
      </c>
      <c r="G40" s="38" t="str">
        <f t="shared" si="2"/>
        <v>Sudan</v>
      </c>
      <c r="H40" s="38">
        <f t="shared" si="4"/>
        <v>0</v>
      </c>
      <c r="I40" s="47">
        <f t="shared" si="3"/>
        <v>0</v>
      </c>
      <c r="P40" s="27"/>
      <c r="Q40" s="27"/>
      <c r="R40" s="28" t="s">
        <v>114</v>
      </c>
    </row>
    <row r="41" spans="2:18" x14ac:dyDescent="0.35">
      <c r="B41" s="35">
        <v>36</v>
      </c>
      <c r="C41" s="38" t="s">
        <v>165</v>
      </c>
      <c r="D41" s="36">
        <f>HLOOKUP($G$3+2,Data!$A$3:$EO$162,B41+2)</f>
        <v>0</v>
      </c>
      <c r="E41" s="38">
        <f t="shared" si="0"/>
        <v>3.6000000000000003E-3</v>
      </c>
      <c r="F41" s="38">
        <f t="shared" si="1"/>
        <v>125</v>
      </c>
      <c r="G41" s="38" t="str">
        <f t="shared" si="2"/>
        <v>Sri Lanka</v>
      </c>
      <c r="H41" s="38">
        <f t="shared" si="4"/>
        <v>0</v>
      </c>
      <c r="I41" s="47">
        <f t="shared" si="3"/>
        <v>0</v>
      </c>
      <c r="P41" s="27"/>
      <c r="Q41" s="27"/>
      <c r="R41" s="28" t="s">
        <v>128</v>
      </c>
    </row>
    <row r="42" spans="2:18" x14ac:dyDescent="0.35">
      <c r="B42" s="35">
        <v>37</v>
      </c>
      <c r="C42" s="38" t="s">
        <v>246</v>
      </c>
      <c r="D42" s="36">
        <f>HLOOKUP($G$3+2,Data!$A$3:$EO$162,B42+2)</f>
        <v>0</v>
      </c>
      <c r="E42" s="38">
        <f t="shared" si="0"/>
        <v>3.7000000000000002E-3</v>
      </c>
      <c r="F42" s="38">
        <f t="shared" si="1"/>
        <v>124</v>
      </c>
      <c r="G42" s="38" t="str">
        <f t="shared" si="2"/>
        <v>Spain</v>
      </c>
      <c r="H42" s="38">
        <f t="shared" si="4"/>
        <v>0</v>
      </c>
      <c r="I42" s="47">
        <f t="shared" si="3"/>
        <v>0</v>
      </c>
      <c r="P42" s="27"/>
      <c r="Q42" s="27"/>
      <c r="R42" s="28" t="s">
        <v>73</v>
      </c>
    </row>
    <row r="43" spans="2:18" x14ac:dyDescent="0.35">
      <c r="B43" s="35">
        <v>38</v>
      </c>
      <c r="C43" s="38" t="s">
        <v>193</v>
      </c>
      <c r="D43" s="36">
        <f>HLOOKUP($G$3+2,Data!$A$3:$EO$162,B43+2)</f>
        <v>0</v>
      </c>
      <c r="E43" s="38">
        <f t="shared" si="0"/>
        <v>3.8E-3</v>
      </c>
      <c r="F43" s="38">
        <f t="shared" si="1"/>
        <v>123</v>
      </c>
      <c r="G43" s="38" t="str">
        <f t="shared" si="2"/>
        <v>South Sudan</v>
      </c>
      <c r="H43" s="38">
        <f t="shared" si="4"/>
        <v>0</v>
      </c>
      <c r="I43" s="47">
        <f t="shared" si="3"/>
        <v>0</v>
      </c>
      <c r="P43" s="27"/>
      <c r="Q43" s="27"/>
      <c r="R43" s="28" t="s">
        <v>90</v>
      </c>
    </row>
    <row r="44" spans="2:18" x14ac:dyDescent="0.35">
      <c r="B44" s="35">
        <v>39</v>
      </c>
      <c r="C44" s="38" t="s">
        <v>252</v>
      </c>
      <c r="D44" s="36">
        <f>HLOOKUP($G$3+2,Data!$A$3:$EO$162,B44+2)</f>
        <v>0</v>
      </c>
      <c r="E44" s="38">
        <f t="shared" si="0"/>
        <v>3.9000000000000003E-3</v>
      </c>
      <c r="F44" s="38">
        <f t="shared" si="1"/>
        <v>122</v>
      </c>
      <c r="G44" s="38" t="str">
        <f t="shared" si="2"/>
        <v>South Korea</v>
      </c>
      <c r="H44" s="38">
        <f t="shared" si="4"/>
        <v>0</v>
      </c>
      <c r="I44" s="47">
        <f t="shared" si="3"/>
        <v>0</v>
      </c>
      <c r="P44" s="27"/>
      <c r="Q44" s="27"/>
      <c r="R44" s="28" t="s">
        <v>14</v>
      </c>
    </row>
    <row r="45" spans="2:18" x14ac:dyDescent="0.35">
      <c r="B45" s="35">
        <v>40</v>
      </c>
      <c r="C45" s="38" t="s">
        <v>151</v>
      </c>
      <c r="D45" s="36">
        <f>HLOOKUP($G$3+2,Data!$A$3:$EO$162,B45+2)</f>
        <v>0</v>
      </c>
      <c r="E45" s="38">
        <f t="shared" si="0"/>
        <v>4.0000000000000001E-3</v>
      </c>
      <c r="F45" s="38">
        <f t="shared" si="1"/>
        <v>121</v>
      </c>
      <c r="G45" s="38" t="str">
        <f t="shared" si="2"/>
        <v>South Africa</v>
      </c>
      <c r="H45" s="38">
        <f t="shared" si="4"/>
        <v>0</v>
      </c>
      <c r="I45" s="47">
        <f t="shared" si="3"/>
        <v>0</v>
      </c>
      <c r="P45" s="27"/>
      <c r="Q45" s="27"/>
      <c r="R45" s="28" t="s">
        <v>15</v>
      </c>
    </row>
    <row r="46" spans="2:18" x14ac:dyDescent="0.35">
      <c r="B46" s="35">
        <v>41</v>
      </c>
      <c r="C46" s="38" t="s">
        <v>266</v>
      </c>
      <c r="D46" s="36">
        <f>HLOOKUP($G$3+2,Data!$A$3:$EO$162,B46+2)</f>
        <v>0</v>
      </c>
      <c r="E46" s="38">
        <f t="shared" si="0"/>
        <v>4.1000000000000003E-3</v>
      </c>
      <c r="F46" s="38">
        <f t="shared" si="1"/>
        <v>120</v>
      </c>
      <c r="G46" s="38" t="str">
        <f t="shared" si="2"/>
        <v>Somalia</v>
      </c>
      <c r="H46" s="38">
        <f t="shared" si="4"/>
        <v>0</v>
      </c>
      <c r="I46" s="47">
        <f t="shared" si="3"/>
        <v>0</v>
      </c>
      <c r="P46" s="27"/>
      <c r="Q46" s="27"/>
      <c r="R46" s="28" t="s">
        <v>297</v>
      </c>
    </row>
    <row r="47" spans="2:18" x14ac:dyDescent="0.35">
      <c r="B47" s="35">
        <v>42</v>
      </c>
      <c r="C47" s="38" t="s">
        <v>185</v>
      </c>
      <c r="D47" s="36">
        <f>HLOOKUP($G$3+2,Data!$A$3:$EO$162,B47+2)</f>
        <v>0</v>
      </c>
      <c r="E47" s="38">
        <f t="shared" si="0"/>
        <v>4.2000000000000006E-3</v>
      </c>
      <c r="F47" s="38">
        <f t="shared" si="1"/>
        <v>119</v>
      </c>
      <c r="G47" s="38" t="str">
        <f t="shared" si="2"/>
        <v>Solomon Islands</v>
      </c>
      <c r="H47" s="38">
        <f t="shared" si="4"/>
        <v>0</v>
      </c>
      <c r="I47" s="47">
        <f t="shared" si="3"/>
        <v>0</v>
      </c>
      <c r="P47" s="27"/>
      <c r="Q47" s="27"/>
      <c r="R47" s="28" t="s">
        <v>2</v>
      </c>
    </row>
    <row r="48" spans="2:18" x14ac:dyDescent="0.35">
      <c r="B48" s="35">
        <v>43</v>
      </c>
      <c r="C48" s="38" t="s">
        <v>267</v>
      </c>
      <c r="D48" s="36">
        <f>HLOOKUP($G$3+2,Data!$A$3:$EO$162,B48+2)</f>
        <v>0</v>
      </c>
      <c r="E48" s="38">
        <f t="shared" si="0"/>
        <v>4.3E-3</v>
      </c>
      <c r="F48" s="38">
        <f t="shared" si="1"/>
        <v>118</v>
      </c>
      <c r="G48" s="38" t="str">
        <f t="shared" si="2"/>
        <v>Slovenia</v>
      </c>
      <c r="H48" s="38">
        <f t="shared" si="4"/>
        <v>0</v>
      </c>
      <c r="I48" s="47">
        <f t="shared" si="3"/>
        <v>0</v>
      </c>
      <c r="P48" s="27"/>
      <c r="Q48" s="27"/>
      <c r="R48" s="28" t="s">
        <v>6</v>
      </c>
    </row>
    <row r="49" spans="2:18" x14ac:dyDescent="0.35">
      <c r="B49" s="35">
        <v>44</v>
      </c>
      <c r="C49" s="38" t="s">
        <v>147</v>
      </c>
      <c r="D49" s="36">
        <f>HLOOKUP($G$3+2,Data!$A$3:$EO$162,B49+2)</f>
        <v>0</v>
      </c>
      <c r="E49" s="38">
        <f t="shared" si="0"/>
        <v>4.4000000000000003E-3</v>
      </c>
      <c r="F49" s="38">
        <f t="shared" si="1"/>
        <v>117</v>
      </c>
      <c r="G49" s="38" t="str">
        <f t="shared" si="2"/>
        <v>Slovakia</v>
      </c>
      <c r="H49" s="38">
        <f t="shared" si="4"/>
        <v>0</v>
      </c>
      <c r="I49" s="47">
        <f t="shared" si="3"/>
        <v>0</v>
      </c>
      <c r="P49" s="27"/>
      <c r="Q49" s="27"/>
      <c r="R49" s="28" t="s">
        <v>16</v>
      </c>
    </row>
    <row r="50" spans="2:18" x14ac:dyDescent="0.35">
      <c r="B50" s="35">
        <v>45</v>
      </c>
      <c r="C50" s="38" t="s">
        <v>166</v>
      </c>
      <c r="D50" s="36">
        <f>HLOOKUP($G$3+2,Data!$A$3:$EO$162,B50+2)</f>
        <v>0</v>
      </c>
      <c r="E50" s="38">
        <f t="shared" si="0"/>
        <v>4.5000000000000005E-3</v>
      </c>
      <c r="F50" s="38">
        <f t="shared" si="1"/>
        <v>116</v>
      </c>
      <c r="G50" s="38" t="str">
        <f t="shared" si="2"/>
        <v>Singapore</v>
      </c>
      <c r="H50" s="38">
        <f t="shared" si="4"/>
        <v>0</v>
      </c>
      <c r="I50" s="47">
        <f t="shared" si="3"/>
        <v>0</v>
      </c>
      <c r="P50" s="27"/>
      <c r="Q50" s="27"/>
      <c r="R50" s="28" t="s">
        <v>60</v>
      </c>
    </row>
    <row r="51" spans="2:18" x14ac:dyDescent="0.35">
      <c r="B51" s="35">
        <v>46</v>
      </c>
      <c r="C51" s="38" t="s">
        <v>161</v>
      </c>
      <c r="D51" s="36">
        <f>HLOOKUP($G$3+2,Data!$A$3:$EO$162,B51+2)</f>
        <v>0</v>
      </c>
      <c r="E51" s="38">
        <f t="shared" si="0"/>
        <v>4.5999999999999999E-3</v>
      </c>
      <c r="F51" s="38">
        <f t="shared" si="1"/>
        <v>115</v>
      </c>
      <c r="G51" s="38" t="str">
        <f t="shared" si="2"/>
        <v>Sierra Leone</v>
      </c>
      <c r="H51" s="38">
        <f t="shared" si="4"/>
        <v>0</v>
      </c>
      <c r="I51" s="47">
        <f t="shared" si="3"/>
        <v>0</v>
      </c>
      <c r="P51" s="27"/>
      <c r="Q51" s="27"/>
      <c r="R51" s="28" t="s">
        <v>93</v>
      </c>
    </row>
    <row r="52" spans="2:18" x14ac:dyDescent="0.35">
      <c r="B52" s="35">
        <v>47</v>
      </c>
      <c r="C52" s="38" t="s">
        <v>200</v>
      </c>
      <c r="D52" s="36">
        <f>HLOOKUP($G$3+2,Data!$A$3:$EO$162,B52+2)</f>
        <v>0</v>
      </c>
      <c r="E52" s="38">
        <f t="shared" si="0"/>
        <v>4.7000000000000002E-3</v>
      </c>
      <c r="F52" s="38">
        <f t="shared" si="1"/>
        <v>114</v>
      </c>
      <c r="G52" s="38" t="str">
        <f t="shared" si="2"/>
        <v>Seychelles</v>
      </c>
      <c r="H52" s="38">
        <f t="shared" si="4"/>
        <v>0</v>
      </c>
      <c r="I52" s="47">
        <f t="shared" si="3"/>
        <v>0</v>
      </c>
      <c r="P52" s="27"/>
      <c r="Q52" s="27"/>
      <c r="R52" s="28" t="s">
        <v>115</v>
      </c>
    </row>
    <row r="53" spans="2:18" x14ac:dyDescent="0.35">
      <c r="B53" s="35">
        <v>48</v>
      </c>
      <c r="C53" s="38" t="s">
        <v>237</v>
      </c>
      <c r="D53" s="36">
        <f>HLOOKUP($G$3+2,Data!$A$3:$EO$162,B53+2)</f>
        <v>0</v>
      </c>
      <c r="E53" s="38">
        <f t="shared" si="0"/>
        <v>4.8000000000000004E-3</v>
      </c>
      <c r="F53" s="38">
        <f t="shared" si="1"/>
        <v>113</v>
      </c>
      <c r="G53" s="38" t="str">
        <f t="shared" si="2"/>
        <v>Serbia</v>
      </c>
      <c r="H53" s="38">
        <f t="shared" si="4"/>
        <v>0</v>
      </c>
      <c r="I53" s="47">
        <f t="shared" si="3"/>
        <v>0</v>
      </c>
      <c r="P53" s="27"/>
      <c r="Q53" s="27"/>
      <c r="R53" s="28" t="s">
        <v>44</v>
      </c>
    </row>
    <row r="54" spans="2:18" x14ac:dyDescent="0.35">
      <c r="B54" s="35">
        <v>49</v>
      </c>
      <c r="C54" s="38" t="s">
        <v>162</v>
      </c>
      <c r="D54" s="36">
        <f>HLOOKUP($G$3+2,Data!$A$3:$EO$162,B54+2)</f>
        <v>0</v>
      </c>
      <c r="E54" s="38">
        <f t="shared" si="0"/>
        <v>4.8999999999999998E-3</v>
      </c>
      <c r="F54" s="38">
        <f t="shared" si="1"/>
        <v>112</v>
      </c>
      <c r="G54" s="38" t="str">
        <f t="shared" si="2"/>
        <v>Scotland</v>
      </c>
      <c r="H54" s="38">
        <f t="shared" si="4"/>
        <v>0</v>
      </c>
      <c r="I54" s="47">
        <f t="shared" si="3"/>
        <v>0</v>
      </c>
      <c r="P54" s="27"/>
      <c r="Q54" s="27"/>
      <c r="R54" s="28" t="s">
        <v>46</v>
      </c>
    </row>
    <row r="55" spans="2:18" x14ac:dyDescent="0.35">
      <c r="B55" s="35">
        <v>50</v>
      </c>
      <c r="C55" s="38" t="s">
        <v>259</v>
      </c>
      <c r="D55" s="36">
        <f>HLOOKUP($G$3+2,Data!$A$3:$EO$162,B55+2)</f>
        <v>0</v>
      </c>
      <c r="E55" s="38">
        <f t="shared" si="0"/>
        <v>5.0000000000000001E-3</v>
      </c>
      <c r="F55" s="38">
        <f t="shared" si="1"/>
        <v>111</v>
      </c>
      <c r="G55" s="38" t="str">
        <f t="shared" si="2"/>
        <v>Saudi Arabia</v>
      </c>
      <c r="H55" s="38">
        <f t="shared" si="4"/>
        <v>0</v>
      </c>
      <c r="I55" s="47">
        <f t="shared" si="3"/>
        <v>0</v>
      </c>
      <c r="P55" s="27"/>
      <c r="Q55" s="27"/>
      <c r="R55" s="28" t="s">
        <v>61</v>
      </c>
    </row>
    <row r="56" spans="2:18" x14ac:dyDescent="0.35">
      <c r="B56" s="35">
        <v>51</v>
      </c>
      <c r="C56" s="38" t="s">
        <v>177</v>
      </c>
      <c r="D56" s="36">
        <f>HLOOKUP($G$3+2,Data!$A$3:$EO$162,B56+2)</f>
        <v>0</v>
      </c>
      <c r="E56" s="38">
        <f t="shared" si="0"/>
        <v>5.1000000000000004E-3</v>
      </c>
      <c r="F56" s="38">
        <f t="shared" si="1"/>
        <v>110</v>
      </c>
      <c r="G56" s="38" t="str">
        <f t="shared" si="2"/>
        <v>Samoa, American</v>
      </c>
      <c r="H56" s="38">
        <f t="shared" si="4"/>
        <v>0</v>
      </c>
      <c r="I56" s="47">
        <f t="shared" si="3"/>
        <v>0</v>
      </c>
      <c r="P56" s="27"/>
      <c r="Q56" s="27"/>
      <c r="R56" s="28" t="s">
        <v>78</v>
      </c>
    </row>
    <row r="57" spans="2:18" x14ac:dyDescent="0.35">
      <c r="B57" s="35">
        <v>52</v>
      </c>
      <c r="C57" s="38" t="s">
        <v>253</v>
      </c>
      <c r="D57" s="36">
        <f>HLOOKUP($G$3+2,Data!$A$3:$EO$162,B57+2)</f>
        <v>0</v>
      </c>
      <c r="E57" s="38">
        <f t="shared" si="0"/>
        <v>5.2000000000000006E-3</v>
      </c>
      <c r="F57" s="38">
        <f t="shared" si="1"/>
        <v>109</v>
      </c>
      <c r="G57" s="38" t="str">
        <f t="shared" si="2"/>
        <v>Samoa</v>
      </c>
      <c r="H57" s="38">
        <f t="shared" si="4"/>
        <v>0</v>
      </c>
      <c r="I57" s="47">
        <f t="shared" si="3"/>
        <v>0</v>
      </c>
      <c r="P57" s="27"/>
      <c r="Q57" s="27"/>
      <c r="R57" s="28" t="s">
        <v>24</v>
      </c>
    </row>
    <row r="58" spans="2:18" x14ac:dyDescent="0.35">
      <c r="B58" s="35">
        <v>53</v>
      </c>
      <c r="C58" s="38" t="s">
        <v>156</v>
      </c>
      <c r="D58" s="36">
        <f>HLOOKUP($G$3+2,Data!$A$3:$EO$162,B58+2)</f>
        <v>0</v>
      </c>
      <c r="E58" s="38">
        <f t="shared" si="0"/>
        <v>5.3E-3</v>
      </c>
      <c r="F58" s="38">
        <f t="shared" si="1"/>
        <v>108</v>
      </c>
      <c r="G58" s="38" t="str">
        <f t="shared" si="2"/>
        <v>Rwanda</v>
      </c>
      <c r="H58" s="38">
        <f t="shared" si="4"/>
        <v>0</v>
      </c>
      <c r="I58" s="47">
        <f t="shared" si="3"/>
        <v>0</v>
      </c>
      <c r="P58" s="27"/>
      <c r="Q58" s="27"/>
      <c r="R58" s="28" t="s">
        <v>116</v>
      </c>
    </row>
    <row r="59" spans="2:18" x14ac:dyDescent="0.35">
      <c r="B59" s="35">
        <v>54</v>
      </c>
      <c r="C59" s="38" t="s">
        <v>260</v>
      </c>
      <c r="D59" s="36">
        <f>HLOOKUP($G$3+2,Data!$A$3:$EO$162,B59+2)</f>
        <v>0</v>
      </c>
      <c r="E59" s="38">
        <f t="shared" si="0"/>
        <v>5.4000000000000003E-3</v>
      </c>
      <c r="F59" s="38">
        <f t="shared" si="1"/>
        <v>107</v>
      </c>
      <c r="G59" s="38" t="str">
        <f t="shared" si="2"/>
        <v>Russia</v>
      </c>
      <c r="H59" s="38">
        <f t="shared" si="4"/>
        <v>0</v>
      </c>
      <c r="I59" s="47">
        <f t="shared" si="3"/>
        <v>0</v>
      </c>
      <c r="P59" s="27"/>
      <c r="Q59" s="27"/>
      <c r="R59" s="28" t="s">
        <v>298</v>
      </c>
    </row>
    <row r="60" spans="2:18" x14ac:dyDescent="0.35">
      <c r="B60" s="35">
        <v>55</v>
      </c>
      <c r="C60" s="38" t="s">
        <v>247</v>
      </c>
      <c r="D60" s="36">
        <f>HLOOKUP($G$3+2,Data!$A$3:$EO$162,B60+2)</f>
        <v>0</v>
      </c>
      <c r="E60" s="38">
        <f t="shared" si="0"/>
        <v>5.5000000000000005E-3</v>
      </c>
      <c r="F60" s="38">
        <f t="shared" si="1"/>
        <v>106</v>
      </c>
      <c r="G60" s="38" t="str">
        <f t="shared" si="2"/>
        <v>Romania</v>
      </c>
      <c r="H60" s="38">
        <f t="shared" si="4"/>
        <v>0</v>
      </c>
      <c r="I60" s="47">
        <f t="shared" si="3"/>
        <v>0</v>
      </c>
      <c r="P60" s="27"/>
      <c r="Q60" s="27"/>
      <c r="R60" s="28" t="s">
        <v>91</v>
      </c>
    </row>
    <row r="61" spans="2:18" x14ac:dyDescent="0.35">
      <c r="B61" s="35">
        <v>56</v>
      </c>
      <c r="C61" s="38" t="s">
        <v>300</v>
      </c>
      <c r="D61" s="36">
        <f>HLOOKUP($G$3+2,Data!$A$3:$EO$162,B61+2)</f>
        <v>0</v>
      </c>
      <c r="E61" s="38">
        <f t="shared" si="0"/>
        <v>5.5999999999999999E-3</v>
      </c>
      <c r="F61" s="38">
        <f t="shared" si="1"/>
        <v>105</v>
      </c>
      <c r="G61" s="38" t="str">
        <f t="shared" si="2"/>
        <v>Qatar</v>
      </c>
      <c r="H61" s="38">
        <f t="shared" si="4"/>
        <v>0</v>
      </c>
      <c r="I61" s="47">
        <f t="shared" si="3"/>
        <v>0</v>
      </c>
      <c r="P61" s="27"/>
      <c r="Q61" s="27"/>
      <c r="R61" s="28" t="s">
        <v>85</v>
      </c>
    </row>
    <row r="62" spans="2:18" x14ac:dyDescent="0.35">
      <c r="B62" s="35">
        <v>57</v>
      </c>
      <c r="C62" s="38" t="s">
        <v>186</v>
      </c>
      <c r="D62" s="36">
        <f>HLOOKUP($G$3+2,Data!$A$3:$EO$162,B62+2)</f>
        <v>0</v>
      </c>
      <c r="E62" s="38">
        <f t="shared" si="0"/>
        <v>5.7000000000000002E-3</v>
      </c>
      <c r="F62" s="38">
        <f t="shared" si="1"/>
        <v>104</v>
      </c>
      <c r="G62" s="38" t="str">
        <f t="shared" si="2"/>
        <v>Portugal</v>
      </c>
      <c r="H62" s="38">
        <f t="shared" si="4"/>
        <v>0</v>
      </c>
      <c r="I62" s="47">
        <f t="shared" si="3"/>
        <v>0</v>
      </c>
      <c r="P62" s="27"/>
      <c r="Q62" s="27"/>
      <c r="R62" s="28" t="s">
        <v>3</v>
      </c>
    </row>
    <row r="63" spans="2:18" x14ac:dyDescent="0.35">
      <c r="B63" s="35">
        <v>58</v>
      </c>
      <c r="C63" s="38" t="s">
        <v>229</v>
      </c>
      <c r="D63" s="36">
        <f>HLOOKUP($G$3+2,Data!$A$3:$EO$162,B63+2)</f>
        <v>0</v>
      </c>
      <c r="E63" s="38">
        <f t="shared" si="0"/>
        <v>5.8000000000000005E-3</v>
      </c>
      <c r="F63" s="38">
        <f t="shared" si="1"/>
        <v>103</v>
      </c>
      <c r="G63" s="38" t="str">
        <f t="shared" si="2"/>
        <v>Poland</v>
      </c>
      <c r="H63" s="38">
        <f t="shared" si="4"/>
        <v>0</v>
      </c>
      <c r="I63" s="47">
        <f t="shared" si="3"/>
        <v>0</v>
      </c>
      <c r="P63" s="27"/>
      <c r="Q63" s="27"/>
      <c r="R63" s="28" t="s">
        <v>20</v>
      </c>
    </row>
    <row r="64" spans="2:18" x14ac:dyDescent="0.35">
      <c r="B64" s="35">
        <v>59</v>
      </c>
      <c r="C64" s="38" t="s">
        <v>219</v>
      </c>
      <c r="D64" s="36">
        <f>HLOOKUP($G$3+2,Data!$A$3:$EO$162,B64+2)</f>
        <v>26</v>
      </c>
      <c r="E64" s="38">
        <f t="shared" si="0"/>
        <v>26.0059</v>
      </c>
      <c r="F64" s="38">
        <f t="shared" si="1"/>
        <v>6</v>
      </c>
      <c r="G64" s="38" t="str">
        <f t="shared" si="2"/>
        <v>Philippines</v>
      </c>
      <c r="H64" s="38">
        <f t="shared" si="4"/>
        <v>0</v>
      </c>
      <c r="I64" s="47">
        <f t="shared" si="3"/>
        <v>0</v>
      </c>
      <c r="P64" s="27"/>
      <c r="Q64" s="27"/>
      <c r="R64" s="28" t="s">
        <v>97</v>
      </c>
    </row>
    <row r="65" spans="2:18" x14ac:dyDescent="0.35">
      <c r="B65" s="35">
        <v>60</v>
      </c>
      <c r="C65" s="38" t="s">
        <v>201</v>
      </c>
      <c r="D65" s="36">
        <f>HLOOKUP($G$3+2,Data!$A$3:$EO$162,B65+2)</f>
        <v>560</v>
      </c>
      <c r="E65" s="38">
        <f t="shared" si="0"/>
        <v>560.00599999999997</v>
      </c>
      <c r="F65" s="38">
        <f t="shared" si="1"/>
        <v>4</v>
      </c>
      <c r="G65" s="38" t="str">
        <f t="shared" si="2"/>
        <v>Peru</v>
      </c>
      <c r="H65" s="38">
        <f t="shared" si="4"/>
        <v>0</v>
      </c>
      <c r="I65" s="47">
        <f t="shared" si="3"/>
        <v>0</v>
      </c>
      <c r="P65" s="27"/>
      <c r="Q65" s="27"/>
      <c r="R65" s="28" t="s">
        <v>54</v>
      </c>
    </row>
    <row r="66" spans="2:18" x14ac:dyDescent="0.35">
      <c r="B66" s="35">
        <v>61</v>
      </c>
      <c r="C66" s="38" t="s">
        <v>202</v>
      </c>
      <c r="D66" s="36">
        <f>HLOOKUP($G$3+2,Data!$A$3:$EO$162,B66+2)</f>
        <v>3</v>
      </c>
      <c r="E66" s="38">
        <f t="shared" si="0"/>
        <v>3.0061</v>
      </c>
      <c r="F66" s="38">
        <f t="shared" si="1"/>
        <v>14</v>
      </c>
      <c r="G66" s="38" t="str">
        <f t="shared" si="2"/>
        <v>Paraguay</v>
      </c>
      <c r="H66" s="38">
        <f t="shared" si="4"/>
        <v>0</v>
      </c>
      <c r="I66" s="47">
        <f t="shared" si="3"/>
        <v>0</v>
      </c>
      <c r="P66" s="27"/>
      <c r="Q66" s="27"/>
      <c r="R66" s="28" t="s">
        <v>76</v>
      </c>
    </row>
    <row r="67" spans="2:18" x14ac:dyDescent="0.35">
      <c r="B67" s="35">
        <v>62</v>
      </c>
      <c r="C67" s="38" t="s">
        <v>158</v>
      </c>
      <c r="D67" s="36">
        <f>HLOOKUP($G$3+2,Data!$A$3:$EO$162,B67+2)</f>
        <v>0</v>
      </c>
      <c r="E67" s="38">
        <f t="shared" si="0"/>
        <v>6.2000000000000006E-3</v>
      </c>
      <c r="F67" s="38">
        <f t="shared" si="1"/>
        <v>102</v>
      </c>
      <c r="G67" s="38" t="str">
        <f t="shared" si="2"/>
        <v>Papua New Guinea</v>
      </c>
      <c r="H67" s="38">
        <f t="shared" si="4"/>
        <v>0</v>
      </c>
      <c r="I67" s="47">
        <f t="shared" si="3"/>
        <v>0</v>
      </c>
      <c r="P67" s="27"/>
      <c r="Q67" s="27"/>
      <c r="R67" s="28" t="s">
        <v>71</v>
      </c>
    </row>
    <row r="68" spans="2:18" x14ac:dyDescent="0.35">
      <c r="B68" s="35">
        <v>63</v>
      </c>
      <c r="C68" s="38" t="s">
        <v>152</v>
      </c>
      <c r="D68" s="36">
        <f>HLOOKUP($G$3+2,Data!$A$3:$EO$162,B68+2)</f>
        <v>0</v>
      </c>
      <c r="E68" s="38">
        <f t="shared" si="0"/>
        <v>6.3E-3</v>
      </c>
      <c r="F68" s="38">
        <f t="shared" si="1"/>
        <v>101</v>
      </c>
      <c r="G68" s="38" t="str">
        <f t="shared" si="2"/>
        <v>Oman</v>
      </c>
      <c r="H68" s="38">
        <f t="shared" si="4"/>
        <v>0</v>
      </c>
      <c r="I68" s="47">
        <f t="shared" si="3"/>
        <v>0</v>
      </c>
      <c r="P68" s="27"/>
      <c r="Q68" s="27"/>
      <c r="R68" s="28" t="s">
        <v>79</v>
      </c>
    </row>
    <row r="69" spans="2:18" x14ac:dyDescent="0.35">
      <c r="B69" s="35">
        <v>64</v>
      </c>
      <c r="C69" s="38" t="s">
        <v>203</v>
      </c>
      <c r="D69" s="36">
        <f>HLOOKUP($G$3+2,Data!$A$3:$EO$162,B69+2)</f>
        <v>0</v>
      </c>
      <c r="E69" s="38">
        <f t="shared" si="0"/>
        <v>6.4000000000000003E-3</v>
      </c>
      <c r="F69" s="38">
        <f t="shared" si="1"/>
        <v>100</v>
      </c>
      <c r="G69" s="38" t="str">
        <f t="shared" si="2"/>
        <v>Northern Ireland</v>
      </c>
      <c r="H69" s="38">
        <f t="shared" si="4"/>
        <v>0</v>
      </c>
      <c r="I69" s="47">
        <f t="shared" si="3"/>
        <v>0</v>
      </c>
      <c r="P69" s="27"/>
      <c r="Q69" s="27"/>
      <c r="R69" s="28" t="s">
        <v>126</v>
      </c>
    </row>
    <row r="70" spans="2:18" x14ac:dyDescent="0.35">
      <c r="B70" s="35">
        <v>65</v>
      </c>
      <c r="C70" s="38" t="s">
        <v>169</v>
      </c>
      <c r="D70" s="36">
        <f>HLOOKUP($G$3+2,Data!$A$3:$EO$162,B70+2)</f>
        <v>4</v>
      </c>
      <c r="E70" s="38">
        <f t="shared" si="0"/>
        <v>4.0065</v>
      </c>
      <c r="F70" s="38">
        <f t="shared" si="1"/>
        <v>12</v>
      </c>
      <c r="G70" s="38" t="str">
        <f t="shared" si="2"/>
        <v>North Macedonia</v>
      </c>
      <c r="H70" s="38">
        <f t="shared" si="4"/>
        <v>0</v>
      </c>
      <c r="I70" s="47">
        <f t="shared" si="3"/>
        <v>0</v>
      </c>
      <c r="P70" s="27"/>
      <c r="Q70" s="27"/>
      <c r="R70" s="28" t="s">
        <v>127</v>
      </c>
    </row>
    <row r="71" spans="2:18" x14ac:dyDescent="0.35">
      <c r="B71" s="35">
        <v>66</v>
      </c>
      <c r="C71" s="38" t="s">
        <v>256</v>
      </c>
      <c r="D71" s="36">
        <f>HLOOKUP($G$3+2,Data!$A$3:$EO$162,B71+2)</f>
        <v>0</v>
      </c>
      <c r="E71" s="38">
        <f t="shared" ref="E71:E134" si="8">D71+B71*0.0001</f>
        <v>6.6E-3</v>
      </c>
      <c r="F71" s="38">
        <f t="shared" ref="F71:F134" si="9">RANK(E71,E$6:E$163)</f>
        <v>99</v>
      </c>
      <c r="G71" s="38" t="str">
        <f t="shared" ref="G71:G134" si="10">VLOOKUP(MATCH(B71,F$6:F$163,0),B$6:F$163,2)</f>
        <v>Niue</v>
      </c>
      <c r="H71" s="38">
        <f t="shared" ref="H71:H134" si="11">VLOOKUP(MATCH(B71,F$6:F$163,0),B$6:F$163,3)</f>
        <v>0</v>
      </c>
      <c r="I71" s="47">
        <f t="shared" ref="I71:I134" si="12">H71/H$164*100</f>
        <v>0</v>
      </c>
      <c r="P71" s="27"/>
      <c r="Q71" s="27"/>
      <c r="R71" s="28" t="s">
        <v>62</v>
      </c>
    </row>
    <row r="72" spans="2:18" x14ac:dyDescent="0.35">
      <c r="B72" s="35">
        <v>67</v>
      </c>
      <c r="C72" s="38" t="s">
        <v>226</v>
      </c>
      <c r="D72" s="36">
        <f>HLOOKUP($G$3+2,Data!$A$3:$EO$162,B72+2)</f>
        <v>0</v>
      </c>
      <c r="E72" s="38">
        <f t="shared" si="8"/>
        <v>6.7000000000000002E-3</v>
      </c>
      <c r="F72" s="38">
        <f t="shared" si="9"/>
        <v>98</v>
      </c>
      <c r="G72" s="38" t="str">
        <f t="shared" si="10"/>
        <v>Nigeria</v>
      </c>
      <c r="H72" s="38">
        <f t="shared" si="11"/>
        <v>0</v>
      </c>
      <c r="I72" s="47">
        <f t="shared" si="12"/>
        <v>0</v>
      </c>
      <c r="P72" s="27"/>
      <c r="Q72" s="27"/>
      <c r="R72" s="28" t="s">
        <v>98</v>
      </c>
    </row>
    <row r="73" spans="2:18" x14ac:dyDescent="0.35">
      <c r="B73" s="35">
        <v>68</v>
      </c>
      <c r="C73" s="38" t="s">
        <v>157</v>
      </c>
      <c r="D73" s="36">
        <f>HLOOKUP($G$3+2,Data!$A$3:$EO$162,B73+2)</f>
        <v>0</v>
      </c>
      <c r="E73" s="38">
        <f t="shared" si="8"/>
        <v>6.8000000000000005E-3</v>
      </c>
      <c r="F73" s="38">
        <f t="shared" si="9"/>
        <v>97</v>
      </c>
      <c r="G73" s="38" t="str">
        <f t="shared" si="10"/>
        <v>New Caledonia</v>
      </c>
      <c r="H73" s="38">
        <f t="shared" si="11"/>
        <v>0</v>
      </c>
      <c r="I73" s="47">
        <f t="shared" si="12"/>
        <v>0</v>
      </c>
      <c r="P73" s="27"/>
      <c r="Q73" s="27"/>
      <c r="R73" s="28" t="s">
        <v>117</v>
      </c>
    </row>
    <row r="74" spans="2:18" x14ac:dyDescent="0.35">
      <c r="B74" s="35">
        <v>69</v>
      </c>
      <c r="C74" s="38" t="s">
        <v>204</v>
      </c>
      <c r="D74" s="36">
        <f>HLOOKUP($G$3+2,Data!$A$3:$EO$162,B74+2)</f>
        <v>0</v>
      </c>
      <c r="E74" s="38">
        <f t="shared" si="8"/>
        <v>6.9000000000000008E-3</v>
      </c>
      <c r="F74" s="38">
        <f t="shared" si="9"/>
        <v>96</v>
      </c>
      <c r="G74" s="38" t="str">
        <f t="shared" si="10"/>
        <v>Netherlands</v>
      </c>
      <c r="H74" s="38">
        <f t="shared" si="11"/>
        <v>0</v>
      </c>
      <c r="I74" s="47">
        <f t="shared" si="12"/>
        <v>0</v>
      </c>
      <c r="P74" s="27"/>
      <c r="Q74" s="27"/>
      <c r="R74" s="28" t="s">
        <v>40</v>
      </c>
    </row>
    <row r="75" spans="2:18" x14ac:dyDescent="0.35">
      <c r="B75" s="35">
        <v>70</v>
      </c>
      <c r="C75" s="38" t="s">
        <v>238</v>
      </c>
      <c r="D75" s="36">
        <f>HLOOKUP($G$3+2,Data!$A$3:$EO$162,B75+2)</f>
        <v>0</v>
      </c>
      <c r="E75" s="38">
        <f t="shared" si="8"/>
        <v>7.0000000000000001E-3</v>
      </c>
      <c r="F75" s="38">
        <f t="shared" si="9"/>
        <v>95</v>
      </c>
      <c r="G75" s="38" t="str">
        <f t="shared" si="10"/>
        <v>Nepal</v>
      </c>
      <c r="H75" s="38">
        <f t="shared" si="11"/>
        <v>0</v>
      </c>
      <c r="I75" s="47">
        <f t="shared" si="12"/>
        <v>0</v>
      </c>
      <c r="P75" s="27"/>
      <c r="Q75" s="27"/>
      <c r="R75" s="28" t="s">
        <v>81</v>
      </c>
    </row>
    <row r="76" spans="2:18" x14ac:dyDescent="0.35">
      <c r="B76" s="35">
        <v>71</v>
      </c>
      <c r="C76" s="38" t="s">
        <v>268</v>
      </c>
      <c r="D76" s="36">
        <f>HLOOKUP($G$3+2,Data!$A$3:$EO$162,B76+2)</f>
        <v>0</v>
      </c>
      <c r="E76" s="38">
        <f t="shared" si="8"/>
        <v>7.1000000000000004E-3</v>
      </c>
      <c r="F76" s="38">
        <f t="shared" si="9"/>
        <v>94</v>
      </c>
      <c r="G76" s="38" t="str">
        <f t="shared" si="10"/>
        <v>Nauru</v>
      </c>
      <c r="H76" s="38">
        <f t="shared" si="11"/>
        <v>0</v>
      </c>
      <c r="I76" s="47">
        <f t="shared" si="12"/>
        <v>0</v>
      </c>
      <c r="P76" s="27"/>
      <c r="Q76" s="27"/>
      <c r="R76" s="28" t="s">
        <v>22</v>
      </c>
    </row>
    <row r="77" spans="2:18" x14ac:dyDescent="0.35">
      <c r="B77" s="35">
        <v>72</v>
      </c>
      <c r="C77" s="38" t="s">
        <v>144</v>
      </c>
      <c r="D77" s="36">
        <f>HLOOKUP($G$3+2,Data!$A$3:$EO$162,B77+2)</f>
        <v>0</v>
      </c>
      <c r="E77" s="38">
        <f t="shared" si="8"/>
        <v>7.2000000000000007E-3</v>
      </c>
      <c r="F77" s="38">
        <f t="shared" si="9"/>
        <v>93</v>
      </c>
      <c r="G77" s="38" t="str">
        <f t="shared" si="10"/>
        <v>Namibia</v>
      </c>
      <c r="H77" s="38">
        <f t="shared" si="11"/>
        <v>0</v>
      </c>
      <c r="I77" s="47">
        <f t="shared" si="12"/>
        <v>0</v>
      </c>
      <c r="P77" s="27"/>
      <c r="Q77" s="27"/>
      <c r="R77" s="28" t="s">
        <v>23</v>
      </c>
    </row>
    <row r="78" spans="2:18" x14ac:dyDescent="0.35">
      <c r="B78" s="35">
        <v>73</v>
      </c>
      <c r="C78" s="38" t="s">
        <v>183</v>
      </c>
      <c r="D78" s="36">
        <f>HLOOKUP($G$3+2,Data!$A$3:$EO$162,B78+2)</f>
        <v>0</v>
      </c>
      <c r="E78" s="38">
        <f t="shared" si="8"/>
        <v>7.3000000000000001E-3</v>
      </c>
      <c r="F78" s="38">
        <f t="shared" si="9"/>
        <v>92</v>
      </c>
      <c r="G78" s="38" t="str">
        <f t="shared" si="10"/>
        <v>Myanmar</v>
      </c>
      <c r="H78" s="38">
        <f t="shared" si="11"/>
        <v>0</v>
      </c>
      <c r="I78" s="47">
        <f t="shared" si="12"/>
        <v>0</v>
      </c>
      <c r="P78" s="27"/>
      <c r="Q78" s="27"/>
      <c r="R78" s="28" t="s">
        <v>118</v>
      </c>
    </row>
    <row r="79" spans="2:18" x14ac:dyDescent="0.35">
      <c r="B79" s="35">
        <v>74</v>
      </c>
      <c r="C79" s="38" t="s">
        <v>205</v>
      </c>
      <c r="D79" s="36">
        <f>HLOOKUP($G$3+2,Data!$A$3:$EO$162,B79+2)</f>
        <v>5</v>
      </c>
      <c r="E79" s="38">
        <f t="shared" si="8"/>
        <v>5.0073999999999996</v>
      </c>
      <c r="F79" s="38">
        <f t="shared" si="9"/>
        <v>10</v>
      </c>
      <c r="G79" s="38" t="str">
        <f t="shared" si="10"/>
        <v>Mozambique</v>
      </c>
      <c r="H79" s="38">
        <f t="shared" si="11"/>
        <v>0</v>
      </c>
      <c r="I79" s="47">
        <f t="shared" si="12"/>
        <v>0</v>
      </c>
      <c r="P79" s="27"/>
      <c r="Q79" s="27"/>
      <c r="R79" s="28" t="s">
        <v>30</v>
      </c>
    </row>
    <row r="80" spans="2:18" x14ac:dyDescent="0.35">
      <c r="B80" s="35">
        <v>75</v>
      </c>
      <c r="C80" s="38" t="s">
        <v>239</v>
      </c>
      <c r="D80" s="36">
        <f>HLOOKUP($G$3+2,Data!$A$3:$EO$162,B80+2)</f>
        <v>0</v>
      </c>
      <c r="E80" s="38">
        <f t="shared" si="8"/>
        <v>7.5000000000000006E-3</v>
      </c>
      <c r="F80" s="38">
        <f t="shared" si="9"/>
        <v>91</v>
      </c>
      <c r="G80" s="38" t="str">
        <f t="shared" si="10"/>
        <v>Morocco</v>
      </c>
      <c r="H80" s="38">
        <f t="shared" si="11"/>
        <v>0</v>
      </c>
      <c r="I80" s="47">
        <f t="shared" si="12"/>
        <v>0</v>
      </c>
      <c r="P80" s="27"/>
      <c r="Q80" s="27"/>
      <c r="R80" s="28" t="s">
        <v>86</v>
      </c>
    </row>
    <row r="81" spans="2:18" x14ac:dyDescent="0.35">
      <c r="B81" s="35">
        <v>76</v>
      </c>
      <c r="C81" s="38" t="s">
        <v>215</v>
      </c>
      <c r="D81" s="36">
        <f>HLOOKUP($G$3+2,Data!$A$3:$EO$162,B81+2)</f>
        <v>0</v>
      </c>
      <c r="E81" s="38">
        <f t="shared" si="8"/>
        <v>7.6E-3</v>
      </c>
      <c r="F81" s="38">
        <f t="shared" si="9"/>
        <v>90</v>
      </c>
      <c r="G81" s="38" t="str">
        <f t="shared" si="10"/>
        <v>Montenegro</v>
      </c>
      <c r="H81" s="38">
        <f t="shared" si="11"/>
        <v>0</v>
      </c>
      <c r="I81" s="47">
        <f t="shared" si="12"/>
        <v>0</v>
      </c>
      <c r="P81" s="27"/>
      <c r="Q81" s="27"/>
      <c r="R81" s="28" t="s">
        <v>55</v>
      </c>
    </row>
    <row r="82" spans="2:18" x14ac:dyDescent="0.35">
      <c r="B82" s="35">
        <v>77</v>
      </c>
      <c r="C82" s="38" t="s">
        <v>187</v>
      </c>
      <c r="D82" s="36">
        <f>HLOOKUP($G$3+2,Data!$A$3:$EO$162,B82+2)</f>
        <v>0</v>
      </c>
      <c r="E82" s="38">
        <f t="shared" si="8"/>
        <v>7.7000000000000002E-3</v>
      </c>
      <c r="F82" s="38">
        <f t="shared" si="9"/>
        <v>89</v>
      </c>
      <c r="G82" s="38" t="str">
        <f t="shared" si="10"/>
        <v>Mongolia</v>
      </c>
      <c r="H82" s="38">
        <f t="shared" si="11"/>
        <v>0</v>
      </c>
      <c r="I82" s="47">
        <f t="shared" si="12"/>
        <v>0</v>
      </c>
      <c r="P82" s="27"/>
      <c r="Q82" s="27"/>
      <c r="R82" s="28" t="s">
        <v>21</v>
      </c>
    </row>
    <row r="83" spans="2:18" x14ac:dyDescent="0.35">
      <c r="B83" s="35">
        <v>78</v>
      </c>
      <c r="C83" s="38" t="s">
        <v>206</v>
      </c>
      <c r="D83" s="36">
        <f>HLOOKUP($G$3+2,Data!$A$3:$EO$162,B83+2)</f>
        <v>0</v>
      </c>
      <c r="E83" s="38">
        <f t="shared" si="8"/>
        <v>7.8000000000000005E-3</v>
      </c>
      <c r="F83" s="38">
        <f t="shared" si="9"/>
        <v>88</v>
      </c>
      <c r="G83" s="38" t="str">
        <f t="shared" si="10"/>
        <v>Moldova</v>
      </c>
      <c r="H83" s="38">
        <f t="shared" si="11"/>
        <v>0</v>
      </c>
      <c r="I83" s="47">
        <f t="shared" si="12"/>
        <v>0</v>
      </c>
      <c r="P83" s="27"/>
      <c r="Q83" s="27"/>
      <c r="R83" s="28" t="s">
        <v>94</v>
      </c>
    </row>
    <row r="84" spans="2:18" x14ac:dyDescent="0.35">
      <c r="B84" s="35">
        <v>79</v>
      </c>
      <c r="C84" s="38" t="s">
        <v>261</v>
      </c>
      <c r="D84" s="36">
        <f>HLOOKUP($G$3+2,Data!$A$3:$EO$162,B84+2)</f>
        <v>0</v>
      </c>
      <c r="E84" s="38">
        <f t="shared" si="8"/>
        <v>7.9000000000000008E-3</v>
      </c>
      <c r="F84" s="38">
        <f t="shared" si="9"/>
        <v>87</v>
      </c>
      <c r="G84" s="38" t="str">
        <f t="shared" si="10"/>
        <v>Mexico</v>
      </c>
      <c r="H84" s="38">
        <f t="shared" si="11"/>
        <v>0</v>
      </c>
      <c r="I84" s="47">
        <f t="shared" si="12"/>
        <v>0</v>
      </c>
      <c r="P84" s="27"/>
      <c r="Q84" s="27"/>
      <c r="R84" s="28" t="s">
        <v>129</v>
      </c>
    </row>
    <row r="85" spans="2:18" x14ac:dyDescent="0.35">
      <c r="B85" s="35">
        <v>80</v>
      </c>
      <c r="C85" s="38" t="s">
        <v>194</v>
      </c>
      <c r="D85" s="36">
        <f>HLOOKUP($G$3+2,Data!$A$3:$EO$162,B85+2)</f>
        <v>0</v>
      </c>
      <c r="E85" s="38">
        <f t="shared" si="8"/>
        <v>8.0000000000000002E-3</v>
      </c>
      <c r="F85" s="38">
        <f t="shared" si="9"/>
        <v>86</v>
      </c>
      <c r="G85" s="38" t="str">
        <f t="shared" si="10"/>
        <v>Mauritius</v>
      </c>
      <c r="H85" s="38">
        <f t="shared" si="11"/>
        <v>0</v>
      </c>
      <c r="I85" s="47">
        <f t="shared" si="12"/>
        <v>0</v>
      </c>
      <c r="P85" s="27"/>
      <c r="Q85" s="27"/>
      <c r="R85" s="28" t="s">
        <v>130</v>
      </c>
    </row>
    <row r="86" spans="2:18" x14ac:dyDescent="0.35">
      <c r="B86" s="35">
        <v>81</v>
      </c>
      <c r="C86" s="38" t="s">
        <v>188</v>
      </c>
      <c r="D86" s="36">
        <f>HLOOKUP($G$3+2,Data!$A$3:$EO$162,B86+2)</f>
        <v>0</v>
      </c>
      <c r="E86" s="38">
        <f t="shared" si="8"/>
        <v>8.0999999999999996E-3</v>
      </c>
      <c r="F86" s="38">
        <f t="shared" si="9"/>
        <v>85</v>
      </c>
      <c r="G86" s="38" t="str">
        <f t="shared" si="10"/>
        <v>Malta</v>
      </c>
      <c r="H86" s="38">
        <f t="shared" si="11"/>
        <v>0</v>
      </c>
      <c r="I86" s="47">
        <f t="shared" si="12"/>
        <v>0</v>
      </c>
      <c r="P86" s="27"/>
      <c r="Q86" s="27"/>
      <c r="R86" s="28" t="s">
        <v>63</v>
      </c>
    </row>
    <row r="87" spans="2:18" x14ac:dyDescent="0.35">
      <c r="B87" s="35">
        <v>82</v>
      </c>
      <c r="C87" s="38" t="s">
        <v>308</v>
      </c>
      <c r="D87" s="36">
        <f>HLOOKUP($G$3+2,Data!$A$3:$EO$162,B87+2)</f>
        <v>0</v>
      </c>
      <c r="E87" s="38">
        <f t="shared" si="8"/>
        <v>8.2000000000000007E-3</v>
      </c>
      <c r="F87" s="38">
        <f t="shared" si="9"/>
        <v>84</v>
      </c>
      <c r="G87" s="38" t="str">
        <f t="shared" si="10"/>
        <v>Maldives</v>
      </c>
      <c r="H87" s="38">
        <f t="shared" si="11"/>
        <v>0</v>
      </c>
      <c r="I87" s="47">
        <f t="shared" si="12"/>
        <v>0</v>
      </c>
      <c r="P87" s="27"/>
      <c r="Q87" s="27"/>
      <c r="R87" s="28" t="s">
        <v>105</v>
      </c>
    </row>
    <row r="88" spans="2:18" x14ac:dyDescent="0.35">
      <c r="B88" s="35">
        <v>83</v>
      </c>
      <c r="C88" s="38" t="s">
        <v>269</v>
      </c>
      <c r="D88" s="36">
        <f>HLOOKUP($G$3+2,Data!$A$3:$EO$162,B88+2)</f>
        <v>0</v>
      </c>
      <c r="E88" s="38">
        <f t="shared" si="8"/>
        <v>8.3000000000000001E-3</v>
      </c>
      <c r="F88" s="38">
        <f t="shared" si="9"/>
        <v>83</v>
      </c>
      <c r="G88" s="38" t="str">
        <f t="shared" si="10"/>
        <v>Malawi</v>
      </c>
      <c r="H88" s="38">
        <f t="shared" si="11"/>
        <v>0</v>
      </c>
      <c r="I88" s="47">
        <f t="shared" si="12"/>
        <v>0</v>
      </c>
      <c r="P88" s="27"/>
      <c r="Q88" s="27"/>
      <c r="R88" s="28" t="s">
        <v>96</v>
      </c>
    </row>
    <row r="89" spans="2:18" x14ac:dyDescent="0.35">
      <c r="B89" s="35">
        <v>84</v>
      </c>
      <c r="C89" s="38" t="s">
        <v>220</v>
      </c>
      <c r="D89" s="36">
        <f>HLOOKUP($G$3+2,Data!$A$3:$EO$162,B89+2)</f>
        <v>18</v>
      </c>
      <c r="E89" s="38">
        <f t="shared" si="8"/>
        <v>18.008400000000002</v>
      </c>
      <c r="F89" s="38">
        <f t="shared" si="9"/>
        <v>7</v>
      </c>
      <c r="G89" s="38" t="str">
        <f t="shared" si="10"/>
        <v>Macau</v>
      </c>
      <c r="H89" s="38">
        <f t="shared" si="11"/>
        <v>0</v>
      </c>
      <c r="I89" s="47">
        <f t="shared" si="12"/>
        <v>0</v>
      </c>
      <c r="P89" s="27"/>
      <c r="Q89" s="27"/>
      <c r="R89" s="28" t="s">
        <v>100</v>
      </c>
    </row>
    <row r="90" spans="2:18" x14ac:dyDescent="0.35">
      <c r="B90" s="35">
        <v>85</v>
      </c>
      <c r="C90" s="38" t="s">
        <v>230</v>
      </c>
      <c r="D90" s="36">
        <f>HLOOKUP($G$3+2,Data!$A$3:$EO$162,B90+2)</f>
        <v>0</v>
      </c>
      <c r="E90" s="38">
        <f t="shared" si="8"/>
        <v>8.5000000000000006E-3</v>
      </c>
      <c r="F90" s="38">
        <f t="shared" si="9"/>
        <v>82</v>
      </c>
      <c r="G90" s="38" t="str">
        <f t="shared" si="10"/>
        <v>Lithuania</v>
      </c>
      <c r="H90" s="38">
        <f t="shared" si="11"/>
        <v>0</v>
      </c>
      <c r="I90" s="47">
        <f t="shared" si="12"/>
        <v>0</v>
      </c>
      <c r="P90" s="27"/>
      <c r="Q90" s="27"/>
      <c r="R90" s="28" t="s">
        <v>131</v>
      </c>
    </row>
    <row r="91" spans="2:18" x14ac:dyDescent="0.35">
      <c r="B91" s="35">
        <v>86</v>
      </c>
      <c r="C91" s="38" t="s">
        <v>170</v>
      </c>
      <c r="D91" s="36">
        <f>HLOOKUP($G$3+2,Data!$A$3:$EO$162,B91+2)</f>
        <v>0</v>
      </c>
      <c r="E91" s="38">
        <f t="shared" si="8"/>
        <v>8.6E-3</v>
      </c>
      <c r="F91" s="38">
        <f t="shared" si="9"/>
        <v>81</v>
      </c>
      <c r="G91" s="38" t="str">
        <f t="shared" si="10"/>
        <v>Libya</v>
      </c>
      <c r="H91" s="38">
        <f t="shared" si="11"/>
        <v>0</v>
      </c>
      <c r="I91" s="47">
        <f t="shared" si="12"/>
        <v>0</v>
      </c>
      <c r="P91" s="27"/>
      <c r="Q91" s="27"/>
      <c r="R91" s="28" t="s">
        <v>119</v>
      </c>
    </row>
    <row r="92" spans="2:18" x14ac:dyDescent="0.35">
      <c r="B92" s="35">
        <v>87</v>
      </c>
      <c r="C92" s="38" t="s">
        <v>270</v>
      </c>
      <c r="D92" s="36">
        <f>HLOOKUP($G$3+2,Data!$A$3:$EO$162,B92+2)</f>
        <v>0</v>
      </c>
      <c r="E92" s="38">
        <f t="shared" si="8"/>
        <v>8.7000000000000011E-3</v>
      </c>
      <c r="F92" s="38">
        <f t="shared" si="9"/>
        <v>80</v>
      </c>
      <c r="G92" s="38" t="str">
        <f t="shared" si="10"/>
        <v>Liberia</v>
      </c>
      <c r="H92" s="38">
        <f t="shared" si="11"/>
        <v>0</v>
      </c>
      <c r="I92" s="47">
        <f t="shared" si="12"/>
        <v>0</v>
      </c>
      <c r="P92" s="27"/>
      <c r="Q92" s="27"/>
      <c r="R92" s="28" t="s">
        <v>64</v>
      </c>
    </row>
    <row r="93" spans="2:18" x14ac:dyDescent="0.35">
      <c r="B93" s="35">
        <v>88</v>
      </c>
      <c r="C93" s="38" t="s">
        <v>254</v>
      </c>
      <c r="D93" s="36">
        <f>HLOOKUP($G$3+2,Data!$A$3:$EO$162,B93+2)</f>
        <v>0</v>
      </c>
      <c r="E93" s="38">
        <f t="shared" si="8"/>
        <v>8.8000000000000005E-3</v>
      </c>
      <c r="F93" s="38">
        <f t="shared" si="9"/>
        <v>79</v>
      </c>
      <c r="G93" s="38" t="str">
        <f t="shared" si="10"/>
        <v>Lebanon</v>
      </c>
      <c r="H93" s="38">
        <f t="shared" si="11"/>
        <v>0</v>
      </c>
      <c r="I93" s="47">
        <f t="shared" si="12"/>
        <v>0</v>
      </c>
      <c r="P93" s="27"/>
      <c r="Q93" s="27"/>
      <c r="R93" s="28" t="s">
        <v>132</v>
      </c>
    </row>
    <row r="94" spans="2:18" x14ac:dyDescent="0.35">
      <c r="B94" s="35">
        <v>89</v>
      </c>
      <c r="C94" s="38" t="s">
        <v>178</v>
      </c>
      <c r="D94" s="36">
        <f>HLOOKUP($G$3+2,Data!$A$3:$EO$162,B94+2)</f>
        <v>0</v>
      </c>
      <c r="E94" s="38">
        <f t="shared" si="8"/>
        <v>8.8999999999999999E-3</v>
      </c>
      <c r="F94" s="38">
        <f t="shared" si="9"/>
        <v>78</v>
      </c>
      <c r="G94" s="38" t="str">
        <f t="shared" si="10"/>
        <v>Latvia</v>
      </c>
      <c r="H94" s="38">
        <f t="shared" si="11"/>
        <v>0</v>
      </c>
      <c r="I94" s="47">
        <f t="shared" si="12"/>
        <v>0</v>
      </c>
      <c r="P94" s="27"/>
      <c r="Q94" s="27"/>
      <c r="R94" s="28" t="s">
        <v>11</v>
      </c>
    </row>
    <row r="95" spans="2:18" x14ac:dyDescent="0.35">
      <c r="B95" s="35">
        <v>90</v>
      </c>
      <c r="C95" s="38" t="s">
        <v>224</v>
      </c>
      <c r="D95" s="36">
        <f>HLOOKUP($G$3+2,Data!$A$3:$EO$162,B95+2)</f>
        <v>0</v>
      </c>
      <c r="E95" s="38">
        <f t="shared" si="8"/>
        <v>9.0000000000000011E-3</v>
      </c>
      <c r="F95" s="38">
        <f t="shared" si="9"/>
        <v>77</v>
      </c>
      <c r="G95" s="38" t="str">
        <f t="shared" si="10"/>
        <v>Laos</v>
      </c>
      <c r="H95" s="38">
        <f t="shared" si="11"/>
        <v>0</v>
      </c>
      <c r="I95" s="47">
        <f t="shared" si="12"/>
        <v>0</v>
      </c>
      <c r="P95" s="27"/>
      <c r="Q95" s="27"/>
      <c r="R95" s="28" t="s">
        <v>120</v>
      </c>
    </row>
    <row r="96" spans="2:18" x14ac:dyDescent="0.35">
      <c r="B96" s="35">
        <v>91</v>
      </c>
      <c r="C96" s="38" t="s">
        <v>181</v>
      </c>
      <c r="D96" s="36">
        <f>HLOOKUP($G$3+2,Data!$A$3:$EO$162,B96+2)</f>
        <v>0</v>
      </c>
      <c r="E96" s="38">
        <f t="shared" si="8"/>
        <v>9.1000000000000004E-3</v>
      </c>
      <c r="F96" s="38">
        <f t="shared" si="9"/>
        <v>76</v>
      </c>
      <c r="G96" s="38" t="str">
        <f t="shared" si="10"/>
        <v>Kyrgyzstan</v>
      </c>
      <c r="H96" s="38">
        <f t="shared" si="11"/>
        <v>0</v>
      </c>
      <c r="I96" s="47">
        <f t="shared" si="12"/>
        <v>0</v>
      </c>
      <c r="P96" s="27"/>
      <c r="Q96" s="27"/>
      <c r="R96" s="28" t="s">
        <v>72</v>
      </c>
    </row>
    <row r="97" spans="2:18" x14ac:dyDescent="0.35">
      <c r="B97" s="35">
        <v>92</v>
      </c>
      <c r="C97" s="38" t="s">
        <v>195</v>
      </c>
      <c r="D97" s="36">
        <f>HLOOKUP($G$3+2,Data!$A$3:$EO$162,B97+2)</f>
        <v>0</v>
      </c>
      <c r="E97" s="38">
        <f t="shared" si="8"/>
        <v>9.1999999999999998E-3</v>
      </c>
      <c r="F97" s="38">
        <f t="shared" si="9"/>
        <v>75</v>
      </c>
      <c r="G97" s="38" t="str">
        <f t="shared" si="10"/>
        <v>Kosovo</v>
      </c>
      <c r="H97" s="38">
        <f t="shared" si="11"/>
        <v>0</v>
      </c>
      <c r="I97" s="47">
        <f t="shared" si="12"/>
        <v>0</v>
      </c>
      <c r="P97" s="27"/>
      <c r="Q97" s="27"/>
      <c r="R97" s="28" t="s">
        <v>106</v>
      </c>
    </row>
    <row r="98" spans="2:18" x14ac:dyDescent="0.35">
      <c r="B98" s="35">
        <v>93</v>
      </c>
      <c r="C98" s="38" t="s">
        <v>271</v>
      </c>
      <c r="D98" s="36">
        <f>HLOOKUP($G$3+2,Data!$A$3:$EO$162,B98+2)</f>
        <v>0</v>
      </c>
      <c r="E98" s="38">
        <f t="shared" si="8"/>
        <v>9.300000000000001E-3</v>
      </c>
      <c r="F98" s="38">
        <f t="shared" si="9"/>
        <v>74</v>
      </c>
      <c r="G98" s="38" t="str">
        <f t="shared" si="10"/>
        <v>Kiribati</v>
      </c>
      <c r="H98" s="38">
        <f t="shared" si="11"/>
        <v>0</v>
      </c>
      <c r="I98" s="47">
        <f t="shared" si="12"/>
        <v>0</v>
      </c>
      <c r="P98" s="27"/>
      <c r="Q98" s="27"/>
      <c r="R98" s="28" t="s">
        <v>41</v>
      </c>
    </row>
    <row r="99" spans="2:18" x14ac:dyDescent="0.35">
      <c r="B99" s="35">
        <v>94</v>
      </c>
      <c r="C99" s="38" t="s">
        <v>295</v>
      </c>
      <c r="D99" s="36">
        <f>HLOOKUP($G$3+2,Data!$A$3:$EO$162,B99+2)</f>
        <v>0</v>
      </c>
      <c r="E99" s="38">
        <f t="shared" si="8"/>
        <v>9.4000000000000004E-3</v>
      </c>
      <c r="F99" s="38">
        <f t="shared" si="9"/>
        <v>73</v>
      </c>
      <c r="G99" s="38" t="str">
        <f t="shared" si="10"/>
        <v>Kenya</v>
      </c>
      <c r="H99" s="38">
        <f t="shared" si="11"/>
        <v>0</v>
      </c>
      <c r="I99" s="47">
        <f t="shared" si="12"/>
        <v>0</v>
      </c>
      <c r="P99" s="27"/>
      <c r="Q99" s="27"/>
      <c r="R99" s="28" t="s">
        <v>43</v>
      </c>
    </row>
    <row r="100" spans="2:18" x14ac:dyDescent="0.35">
      <c r="B100" s="35">
        <v>95</v>
      </c>
      <c r="C100" s="38" t="s">
        <v>272</v>
      </c>
      <c r="D100" s="36">
        <f>HLOOKUP($G$3+2,Data!$A$3:$EO$162,B100+2)</f>
        <v>0</v>
      </c>
      <c r="E100" s="38">
        <f t="shared" si="8"/>
        <v>9.4999999999999998E-3</v>
      </c>
      <c r="F100" s="38">
        <f t="shared" si="9"/>
        <v>72</v>
      </c>
      <c r="G100" s="38" t="str">
        <f t="shared" si="10"/>
        <v>Kazakhstan</v>
      </c>
      <c r="H100" s="38">
        <f t="shared" si="11"/>
        <v>0</v>
      </c>
      <c r="I100" s="47">
        <f t="shared" si="12"/>
        <v>0</v>
      </c>
      <c r="P100" s="27"/>
      <c r="Q100" s="27"/>
      <c r="R100" s="28" t="s">
        <v>35</v>
      </c>
    </row>
    <row r="101" spans="2:18" x14ac:dyDescent="0.35">
      <c r="B101" s="35">
        <v>96</v>
      </c>
      <c r="C101" s="38" t="s">
        <v>145</v>
      </c>
      <c r="D101" s="36">
        <f>HLOOKUP($G$3+2,Data!$A$3:$EO$162,B101+2)</f>
        <v>0</v>
      </c>
      <c r="E101" s="38">
        <f t="shared" si="8"/>
        <v>9.6000000000000009E-3</v>
      </c>
      <c r="F101" s="38">
        <f t="shared" si="9"/>
        <v>71</v>
      </c>
      <c r="G101" s="38" t="str">
        <f t="shared" si="10"/>
        <v>Jordan</v>
      </c>
      <c r="H101" s="38">
        <f t="shared" si="11"/>
        <v>0</v>
      </c>
      <c r="I101" s="47">
        <f t="shared" si="12"/>
        <v>0</v>
      </c>
      <c r="P101" s="27"/>
      <c r="Q101" s="27"/>
      <c r="R101" s="28" t="s">
        <v>18</v>
      </c>
    </row>
    <row r="102" spans="2:18" x14ac:dyDescent="0.35">
      <c r="B102" s="35">
        <v>97</v>
      </c>
      <c r="C102" s="38" t="s">
        <v>231</v>
      </c>
      <c r="D102" s="36">
        <f>HLOOKUP($G$3+2,Data!$A$3:$EO$162,B102+2)</f>
        <v>0</v>
      </c>
      <c r="E102" s="38">
        <f t="shared" si="8"/>
        <v>9.7000000000000003E-3</v>
      </c>
      <c r="F102" s="38">
        <f t="shared" si="9"/>
        <v>70</v>
      </c>
      <c r="G102" s="38" t="str">
        <f t="shared" si="10"/>
        <v>Jersey</v>
      </c>
      <c r="H102" s="38">
        <f t="shared" si="11"/>
        <v>0</v>
      </c>
      <c r="I102" s="47">
        <f t="shared" si="12"/>
        <v>0</v>
      </c>
      <c r="P102" s="27"/>
      <c r="Q102" s="27"/>
      <c r="R102" s="28" t="s">
        <v>65</v>
      </c>
    </row>
    <row r="103" spans="2:18" x14ac:dyDescent="0.35">
      <c r="B103" s="35">
        <v>98</v>
      </c>
      <c r="C103" s="38" t="s">
        <v>163</v>
      </c>
      <c r="D103" s="36">
        <f>HLOOKUP($G$3+2,Data!$A$3:$EO$162,B103+2)</f>
        <v>0</v>
      </c>
      <c r="E103" s="38">
        <f t="shared" si="8"/>
        <v>9.7999999999999997E-3</v>
      </c>
      <c r="F103" s="38">
        <f t="shared" si="9"/>
        <v>69</v>
      </c>
      <c r="G103" s="38" t="str">
        <f t="shared" si="10"/>
        <v>Japan</v>
      </c>
      <c r="H103" s="38">
        <f t="shared" si="11"/>
        <v>0</v>
      </c>
      <c r="I103" s="47">
        <f t="shared" si="12"/>
        <v>0</v>
      </c>
      <c r="P103" s="27"/>
      <c r="Q103" s="27"/>
      <c r="R103" s="28" t="s">
        <v>291</v>
      </c>
    </row>
    <row r="104" spans="2:18" x14ac:dyDescent="0.35">
      <c r="B104" s="35">
        <v>99</v>
      </c>
      <c r="C104" s="38" t="s">
        <v>140</v>
      </c>
      <c r="D104" s="36">
        <f>HLOOKUP($G$3+2,Data!$A$3:$EO$162,B104+2)</f>
        <v>0</v>
      </c>
      <c r="E104" s="38">
        <f t="shared" si="8"/>
        <v>9.9000000000000008E-3</v>
      </c>
      <c r="F104" s="38">
        <f t="shared" si="9"/>
        <v>68</v>
      </c>
      <c r="G104" s="38" t="str">
        <f t="shared" si="10"/>
        <v>Jamaica</v>
      </c>
      <c r="H104" s="38">
        <f t="shared" si="11"/>
        <v>0</v>
      </c>
      <c r="I104" s="47">
        <f t="shared" si="12"/>
        <v>0</v>
      </c>
      <c r="P104" s="27"/>
      <c r="Q104" s="27"/>
      <c r="R104" s="28" t="s">
        <v>38</v>
      </c>
    </row>
    <row r="105" spans="2:18" x14ac:dyDescent="0.35">
      <c r="B105" s="35">
        <v>100</v>
      </c>
      <c r="C105" s="38" t="s">
        <v>139</v>
      </c>
      <c r="D105" s="36">
        <f>HLOOKUP($G$3+2,Data!$A$3:$EO$162,B105+2)</f>
        <v>5</v>
      </c>
      <c r="E105" s="38">
        <f t="shared" si="8"/>
        <v>5.01</v>
      </c>
      <c r="F105" s="38">
        <f t="shared" si="9"/>
        <v>9</v>
      </c>
      <c r="G105" s="38" t="str">
        <f t="shared" si="10"/>
        <v>Israel</v>
      </c>
      <c r="H105" s="38">
        <f t="shared" si="11"/>
        <v>0</v>
      </c>
      <c r="I105" s="47">
        <f t="shared" si="12"/>
        <v>0</v>
      </c>
      <c r="P105" s="27"/>
      <c r="Q105" s="27"/>
      <c r="R105" s="28" t="s">
        <v>39</v>
      </c>
    </row>
    <row r="106" spans="2:18" x14ac:dyDescent="0.35">
      <c r="B106" s="35">
        <v>101</v>
      </c>
      <c r="C106" s="38" t="s">
        <v>262</v>
      </c>
      <c r="D106" s="36">
        <f>HLOOKUP($G$3+2,Data!$A$3:$EO$162,B106+2)</f>
        <v>0</v>
      </c>
      <c r="E106" s="38">
        <f t="shared" si="8"/>
        <v>1.0100000000000001E-2</v>
      </c>
      <c r="F106" s="38">
        <f t="shared" si="9"/>
        <v>67</v>
      </c>
      <c r="G106" s="38" t="str">
        <f t="shared" si="10"/>
        <v>Isle of Man</v>
      </c>
      <c r="H106" s="38">
        <f t="shared" si="11"/>
        <v>0</v>
      </c>
      <c r="I106" s="47">
        <f t="shared" si="12"/>
        <v>0</v>
      </c>
      <c r="P106" s="27"/>
      <c r="Q106" s="27"/>
      <c r="R106" s="28" t="s">
        <v>25</v>
      </c>
    </row>
    <row r="107" spans="2:18" x14ac:dyDescent="0.35">
      <c r="B107" s="35">
        <v>102</v>
      </c>
      <c r="C107" s="38" t="s">
        <v>132</v>
      </c>
      <c r="D107" s="36">
        <f>HLOOKUP($G$3+2,Data!$A$3:$EO$162,B107+2)</f>
        <v>0</v>
      </c>
      <c r="E107" s="38">
        <f t="shared" si="8"/>
        <v>1.0200000000000001E-2</v>
      </c>
      <c r="F107" s="38">
        <f t="shared" si="9"/>
        <v>66</v>
      </c>
      <c r="G107" s="38" t="str">
        <f t="shared" si="10"/>
        <v>Ireland</v>
      </c>
      <c r="H107" s="38">
        <f t="shared" si="11"/>
        <v>0</v>
      </c>
      <c r="I107" s="47">
        <f t="shared" si="12"/>
        <v>0</v>
      </c>
      <c r="P107" s="27"/>
      <c r="Q107" s="27"/>
      <c r="R107" s="28" t="s">
        <v>133</v>
      </c>
    </row>
    <row r="108" spans="2:18" x14ac:dyDescent="0.35">
      <c r="B108" s="35">
        <v>103</v>
      </c>
      <c r="C108" s="38" t="s">
        <v>302</v>
      </c>
      <c r="D108" s="36">
        <f>HLOOKUP($G$3+2,Data!$A$3:$EO$162,B108+2)</f>
        <v>0</v>
      </c>
      <c r="E108" s="38">
        <f t="shared" si="8"/>
        <v>1.03E-2</v>
      </c>
      <c r="F108" s="38">
        <f t="shared" si="9"/>
        <v>65</v>
      </c>
      <c r="G108" s="38" t="str">
        <f t="shared" si="10"/>
        <v>India</v>
      </c>
      <c r="H108" s="38">
        <f t="shared" si="11"/>
        <v>0</v>
      </c>
      <c r="I108" s="47">
        <f t="shared" si="12"/>
        <v>0</v>
      </c>
      <c r="P108" s="27"/>
      <c r="Q108" s="27"/>
      <c r="R108" s="28" t="s">
        <v>31</v>
      </c>
    </row>
    <row r="109" spans="2:18" x14ac:dyDescent="0.35">
      <c r="B109" s="35">
        <v>104</v>
      </c>
      <c r="C109" s="38" t="s">
        <v>153</v>
      </c>
      <c r="D109" s="36">
        <f>HLOOKUP($G$3+2,Data!$A$3:$EO$162,B109+2)</f>
        <v>0</v>
      </c>
      <c r="E109" s="38">
        <f t="shared" si="8"/>
        <v>1.0400000000000001E-2</v>
      </c>
      <c r="F109" s="38">
        <f t="shared" si="9"/>
        <v>64</v>
      </c>
      <c r="G109" s="38" t="str">
        <f t="shared" si="10"/>
        <v>Hungary</v>
      </c>
      <c r="H109" s="38">
        <f t="shared" si="11"/>
        <v>0</v>
      </c>
      <c r="I109" s="47">
        <f t="shared" si="12"/>
        <v>0</v>
      </c>
      <c r="P109" s="27"/>
      <c r="Q109" s="27"/>
      <c r="R109" s="28" t="s">
        <v>310</v>
      </c>
    </row>
    <row r="110" spans="2:18" x14ac:dyDescent="0.35">
      <c r="B110" s="35">
        <v>105</v>
      </c>
      <c r="C110" s="38" t="s">
        <v>167</v>
      </c>
      <c r="D110" s="36">
        <f>HLOOKUP($G$3+2,Data!$A$3:$EO$162,B110+2)</f>
        <v>3</v>
      </c>
      <c r="E110" s="38">
        <f t="shared" si="8"/>
        <v>3.0105</v>
      </c>
      <c r="F110" s="38">
        <f t="shared" si="9"/>
        <v>13</v>
      </c>
      <c r="G110" s="38" t="str">
        <f t="shared" si="10"/>
        <v>Hong Kong</v>
      </c>
      <c r="H110" s="38">
        <f t="shared" si="11"/>
        <v>0</v>
      </c>
      <c r="I110" s="47">
        <f t="shared" si="12"/>
        <v>0</v>
      </c>
      <c r="P110" s="27"/>
      <c r="Q110" s="27"/>
      <c r="R110" s="28" t="s">
        <v>121</v>
      </c>
    </row>
    <row r="111" spans="2:18" x14ac:dyDescent="0.35">
      <c r="B111" s="35">
        <v>106</v>
      </c>
      <c r="C111" s="38" t="s">
        <v>207</v>
      </c>
      <c r="D111" s="36">
        <f>HLOOKUP($G$3+2,Data!$A$3:$EO$162,B111+2)</f>
        <v>0</v>
      </c>
      <c r="E111" s="38">
        <f t="shared" si="8"/>
        <v>1.06E-2</v>
      </c>
      <c r="F111" s="38">
        <f t="shared" si="9"/>
        <v>63</v>
      </c>
      <c r="G111" s="38" t="str">
        <f t="shared" si="10"/>
        <v>Guyana</v>
      </c>
      <c r="H111" s="38">
        <f t="shared" si="11"/>
        <v>0</v>
      </c>
      <c r="I111" s="47">
        <f t="shared" si="12"/>
        <v>0</v>
      </c>
      <c r="P111" s="27"/>
      <c r="Q111" s="27"/>
      <c r="R111" s="28" t="s">
        <v>107</v>
      </c>
    </row>
    <row r="112" spans="2:18" x14ac:dyDescent="0.35">
      <c r="B112" s="35">
        <v>107</v>
      </c>
      <c r="C112" s="38" t="s">
        <v>232</v>
      </c>
      <c r="D112" s="36">
        <f>HLOOKUP($G$3+2,Data!$A$3:$EO$162,B112+2)</f>
        <v>2725</v>
      </c>
      <c r="E112" s="38">
        <f t="shared" si="8"/>
        <v>2725.0106999999998</v>
      </c>
      <c r="F112" s="38">
        <f t="shared" si="9"/>
        <v>3</v>
      </c>
      <c r="G112" s="38" t="str">
        <f t="shared" si="10"/>
        <v>Guinea</v>
      </c>
      <c r="H112" s="38">
        <f t="shared" si="11"/>
        <v>0</v>
      </c>
      <c r="I112" s="47">
        <f t="shared" si="12"/>
        <v>0</v>
      </c>
      <c r="P112" s="27"/>
      <c r="Q112" s="27"/>
      <c r="R112" s="28" t="s">
        <v>66</v>
      </c>
    </row>
    <row r="113" spans="2:18" x14ac:dyDescent="0.35">
      <c r="B113" s="35">
        <v>108</v>
      </c>
      <c r="C113" s="38" t="s">
        <v>141</v>
      </c>
      <c r="D113" s="36">
        <f>HLOOKUP($G$3+2,Data!$A$3:$EO$162,B113+2)</f>
        <v>0</v>
      </c>
      <c r="E113" s="38">
        <f t="shared" si="8"/>
        <v>1.0800000000000001E-2</v>
      </c>
      <c r="F113" s="38">
        <f t="shared" si="9"/>
        <v>62</v>
      </c>
      <c r="G113" s="38" t="str">
        <f t="shared" si="10"/>
        <v>Guernsey</v>
      </c>
      <c r="H113" s="38">
        <f t="shared" si="11"/>
        <v>0</v>
      </c>
      <c r="I113" s="47">
        <f t="shared" si="12"/>
        <v>0</v>
      </c>
      <c r="P113" s="27"/>
      <c r="Q113" s="27"/>
      <c r="R113" s="28" t="s">
        <v>67</v>
      </c>
    </row>
    <row r="114" spans="2:18" x14ac:dyDescent="0.35">
      <c r="B114" s="35">
        <v>109</v>
      </c>
      <c r="C114" s="38" t="s">
        <v>248</v>
      </c>
      <c r="D114" s="36">
        <f>HLOOKUP($G$3+2,Data!$A$3:$EO$162,B114+2)</f>
        <v>0</v>
      </c>
      <c r="E114" s="38">
        <f t="shared" si="8"/>
        <v>1.09E-2</v>
      </c>
      <c r="F114" s="38">
        <f t="shared" si="9"/>
        <v>61</v>
      </c>
      <c r="G114" s="38" t="str">
        <f t="shared" si="10"/>
        <v>Guatemala</v>
      </c>
      <c r="H114" s="38">
        <f t="shared" si="11"/>
        <v>0</v>
      </c>
      <c r="I114" s="47">
        <f t="shared" si="12"/>
        <v>0</v>
      </c>
      <c r="P114" s="27"/>
      <c r="Q114" s="27"/>
      <c r="R114" s="28" t="s">
        <v>36</v>
      </c>
    </row>
    <row r="115" spans="2:18" x14ac:dyDescent="0.35">
      <c r="B115" s="35">
        <v>110</v>
      </c>
      <c r="C115" s="38" t="s">
        <v>249</v>
      </c>
      <c r="D115" s="36">
        <f>HLOOKUP($G$3+2,Data!$A$3:$EO$162,B115+2)</f>
        <v>0</v>
      </c>
      <c r="E115" s="38">
        <f t="shared" si="8"/>
        <v>1.1000000000000001E-2</v>
      </c>
      <c r="F115" s="38">
        <f t="shared" si="9"/>
        <v>60</v>
      </c>
      <c r="G115" s="38" t="str">
        <f t="shared" si="10"/>
        <v>Greece</v>
      </c>
      <c r="H115" s="38">
        <f t="shared" si="11"/>
        <v>0</v>
      </c>
      <c r="I115" s="47">
        <f t="shared" si="12"/>
        <v>0</v>
      </c>
      <c r="P115" s="27"/>
      <c r="Q115" s="27"/>
      <c r="R115" s="28" t="s">
        <v>32</v>
      </c>
    </row>
    <row r="116" spans="2:18" x14ac:dyDescent="0.35">
      <c r="B116" s="35">
        <v>111</v>
      </c>
      <c r="C116" s="38" t="s">
        <v>221</v>
      </c>
      <c r="D116" s="36">
        <f>HLOOKUP($G$3+2,Data!$A$3:$EO$162,B116+2)</f>
        <v>0</v>
      </c>
      <c r="E116" s="38">
        <f t="shared" si="8"/>
        <v>1.11E-2</v>
      </c>
      <c r="F116" s="38">
        <f t="shared" si="9"/>
        <v>59</v>
      </c>
      <c r="G116" s="38" t="str">
        <f t="shared" si="10"/>
        <v>Ghana</v>
      </c>
      <c r="H116" s="38">
        <f t="shared" si="11"/>
        <v>0</v>
      </c>
      <c r="I116" s="47">
        <f t="shared" si="12"/>
        <v>0</v>
      </c>
      <c r="P116" s="27"/>
      <c r="Q116" s="27"/>
      <c r="R116" s="28" t="s">
        <v>108</v>
      </c>
    </row>
    <row r="117" spans="2:18" x14ac:dyDescent="0.35">
      <c r="B117" s="35">
        <v>112</v>
      </c>
      <c r="C117" s="38" t="s">
        <v>189</v>
      </c>
      <c r="D117" s="36">
        <f>HLOOKUP($G$3+2,Data!$A$3:$EO$162,B117+2)</f>
        <v>0</v>
      </c>
      <c r="E117" s="38">
        <f t="shared" si="8"/>
        <v>1.12E-2</v>
      </c>
      <c r="F117" s="38">
        <f t="shared" si="9"/>
        <v>58</v>
      </c>
      <c r="G117" s="38" t="str">
        <f t="shared" si="10"/>
        <v>Germany</v>
      </c>
      <c r="H117" s="38">
        <f t="shared" si="11"/>
        <v>0</v>
      </c>
      <c r="I117" s="47">
        <f t="shared" si="12"/>
        <v>0</v>
      </c>
      <c r="P117" s="27"/>
      <c r="Q117" s="27"/>
      <c r="R117" s="28" t="s">
        <v>292</v>
      </c>
    </row>
    <row r="118" spans="2:18" x14ac:dyDescent="0.35">
      <c r="B118" s="35">
        <v>113</v>
      </c>
      <c r="C118" s="38" t="s">
        <v>171</v>
      </c>
      <c r="D118" s="36">
        <f>HLOOKUP($G$3+2,Data!$A$3:$EO$162,B118+2)</f>
        <v>0</v>
      </c>
      <c r="E118" s="38">
        <f t="shared" si="8"/>
        <v>1.1300000000000001E-2</v>
      </c>
      <c r="F118" s="38">
        <f t="shared" si="9"/>
        <v>57</v>
      </c>
      <c r="G118" s="38" t="str">
        <f t="shared" si="10"/>
        <v>Georgia</v>
      </c>
      <c r="H118" s="38">
        <f t="shared" si="11"/>
        <v>0</v>
      </c>
      <c r="I118" s="47">
        <f t="shared" si="12"/>
        <v>0</v>
      </c>
      <c r="P118" s="27"/>
      <c r="Q118" s="27"/>
      <c r="R118" s="28" t="s">
        <v>19</v>
      </c>
    </row>
    <row r="119" spans="2:18" x14ac:dyDescent="0.35">
      <c r="B119" s="35">
        <v>114</v>
      </c>
      <c r="C119" s="38" t="s">
        <v>208</v>
      </c>
      <c r="D119" s="36">
        <f>HLOOKUP($G$3+2,Data!$A$3:$EO$162,B119+2)</f>
        <v>0</v>
      </c>
      <c r="E119" s="38">
        <f t="shared" si="8"/>
        <v>1.14E-2</v>
      </c>
      <c r="F119" s="38">
        <f t="shared" si="9"/>
        <v>56</v>
      </c>
      <c r="G119" s="38" t="str">
        <f t="shared" si="10"/>
        <v>Gaza Strip and West Bank</v>
      </c>
      <c r="H119" s="38">
        <f t="shared" si="11"/>
        <v>0</v>
      </c>
      <c r="I119" s="47">
        <f t="shared" si="12"/>
        <v>0</v>
      </c>
      <c r="P119" s="27"/>
      <c r="Q119" s="27"/>
      <c r="R119" s="28" t="s">
        <v>109</v>
      </c>
    </row>
    <row r="120" spans="2:18" x14ac:dyDescent="0.35">
      <c r="B120" s="35">
        <v>115</v>
      </c>
      <c r="C120" s="38" t="s">
        <v>179</v>
      </c>
      <c r="D120" s="36">
        <f>HLOOKUP($G$3+2,Data!$A$3:$EO$162,B120+2)</f>
        <v>0</v>
      </c>
      <c r="E120" s="38">
        <f t="shared" si="8"/>
        <v>1.15E-2</v>
      </c>
      <c r="F120" s="38">
        <f t="shared" si="9"/>
        <v>55</v>
      </c>
      <c r="G120" s="38" t="str">
        <f t="shared" si="10"/>
        <v>France</v>
      </c>
      <c r="H120" s="38">
        <f t="shared" si="11"/>
        <v>0</v>
      </c>
      <c r="I120" s="47">
        <f t="shared" si="12"/>
        <v>0</v>
      </c>
      <c r="P120" s="27"/>
      <c r="Q120" s="27"/>
      <c r="R120" s="28" t="s">
        <v>12</v>
      </c>
    </row>
    <row r="121" spans="2:18" x14ac:dyDescent="0.35">
      <c r="B121" s="35">
        <v>116</v>
      </c>
      <c r="C121" s="38" t="s">
        <v>305</v>
      </c>
      <c r="D121" s="36">
        <f>HLOOKUP($G$3+2,Data!$A$3:$EO$162,B121+2)</f>
        <v>0</v>
      </c>
      <c r="E121" s="38">
        <f t="shared" si="8"/>
        <v>1.1600000000000001E-2</v>
      </c>
      <c r="F121" s="38">
        <f t="shared" si="9"/>
        <v>54</v>
      </c>
      <c r="G121" s="38" t="str">
        <f t="shared" si="10"/>
        <v>Finland</v>
      </c>
      <c r="H121" s="38">
        <f t="shared" si="11"/>
        <v>0</v>
      </c>
      <c r="I121" s="47">
        <f t="shared" si="12"/>
        <v>0</v>
      </c>
      <c r="P121" s="27"/>
      <c r="Q121" s="27"/>
      <c r="R121" s="28" t="s">
        <v>89</v>
      </c>
    </row>
    <row r="122" spans="2:18" x14ac:dyDescent="0.35">
      <c r="B122" s="35">
        <v>117</v>
      </c>
      <c r="C122" s="38" t="s">
        <v>273</v>
      </c>
      <c r="D122" s="36">
        <f>HLOOKUP($G$3+2,Data!$A$3:$EO$162,B122+2)</f>
        <v>0</v>
      </c>
      <c r="E122" s="38">
        <f t="shared" si="8"/>
        <v>1.17E-2</v>
      </c>
      <c r="F122" s="38">
        <f t="shared" si="9"/>
        <v>53</v>
      </c>
      <c r="G122" s="38" t="str">
        <f t="shared" si="10"/>
        <v>Fiji</v>
      </c>
      <c r="H122" s="38">
        <f t="shared" si="11"/>
        <v>0</v>
      </c>
      <c r="I122" s="47">
        <f t="shared" si="12"/>
        <v>0</v>
      </c>
      <c r="P122" s="27"/>
      <c r="Q122" s="27"/>
      <c r="R122" s="28" t="s">
        <v>56</v>
      </c>
    </row>
    <row r="123" spans="2:18" x14ac:dyDescent="0.35">
      <c r="B123" s="35">
        <v>118</v>
      </c>
      <c r="C123" s="38" t="s">
        <v>148</v>
      </c>
      <c r="D123" s="36">
        <f>HLOOKUP($G$3+2,Data!$A$3:$EO$162,B123+2)</f>
        <v>0</v>
      </c>
      <c r="E123" s="38">
        <f t="shared" si="8"/>
        <v>1.18E-2</v>
      </c>
      <c r="F123" s="38">
        <f t="shared" si="9"/>
        <v>52</v>
      </c>
      <c r="G123" s="38" t="str">
        <f t="shared" si="10"/>
        <v>Ethiopia</v>
      </c>
      <c r="H123" s="38">
        <f t="shared" si="11"/>
        <v>0</v>
      </c>
      <c r="I123" s="47">
        <f t="shared" si="12"/>
        <v>0</v>
      </c>
      <c r="P123" s="27"/>
      <c r="Q123" s="27"/>
      <c r="R123" s="28" t="s">
        <v>57</v>
      </c>
    </row>
    <row r="124" spans="2:18" x14ac:dyDescent="0.35">
      <c r="B124" s="35">
        <v>119</v>
      </c>
      <c r="C124" s="38" t="s">
        <v>149</v>
      </c>
      <c r="D124" s="36">
        <f>HLOOKUP($G$3+2,Data!$A$3:$EO$162,B124+2)</f>
        <v>0</v>
      </c>
      <c r="E124" s="38">
        <f t="shared" si="8"/>
        <v>1.1900000000000001E-2</v>
      </c>
      <c r="F124" s="38">
        <f t="shared" si="9"/>
        <v>51</v>
      </c>
      <c r="G124" s="38" t="str">
        <f t="shared" si="10"/>
        <v>Estonia</v>
      </c>
      <c r="H124" s="38">
        <f t="shared" si="11"/>
        <v>0</v>
      </c>
      <c r="I124" s="47">
        <f t="shared" si="12"/>
        <v>0</v>
      </c>
      <c r="P124" s="27"/>
      <c r="Q124" s="27"/>
      <c r="R124" s="28" t="s">
        <v>87</v>
      </c>
    </row>
    <row r="125" spans="2:18" x14ac:dyDescent="0.35">
      <c r="B125" s="35">
        <v>120</v>
      </c>
      <c r="C125" s="38" t="s">
        <v>209</v>
      </c>
      <c r="D125" s="36">
        <f>HLOOKUP($G$3+2,Data!$A$3:$EO$162,B125+2)</f>
        <v>0</v>
      </c>
      <c r="E125" s="38">
        <f t="shared" si="8"/>
        <v>1.2E-2</v>
      </c>
      <c r="F125" s="38">
        <f t="shared" si="9"/>
        <v>50</v>
      </c>
      <c r="G125" s="38" t="str">
        <f t="shared" si="10"/>
        <v>Eritrea</v>
      </c>
      <c r="H125" s="38">
        <f t="shared" si="11"/>
        <v>0</v>
      </c>
      <c r="I125" s="47">
        <f t="shared" si="12"/>
        <v>0</v>
      </c>
      <c r="P125" s="27"/>
      <c r="Q125" s="27"/>
      <c r="R125" s="28" t="s">
        <v>82</v>
      </c>
    </row>
    <row r="126" spans="2:18" x14ac:dyDescent="0.35">
      <c r="B126" s="35">
        <v>121</v>
      </c>
      <c r="C126" s="38" t="s">
        <v>154</v>
      </c>
      <c r="D126" s="36">
        <f>HLOOKUP($G$3+2,Data!$A$3:$EO$162,B126+2)</f>
        <v>0</v>
      </c>
      <c r="E126" s="38">
        <f t="shared" si="8"/>
        <v>1.2100000000000001E-2</v>
      </c>
      <c r="F126" s="38">
        <f t="shared" si="9"/>
        <v>49</v>
      </c>
      <c r="G126" s="38" t="str">
        <f t="shared" si="10"/>
        <v>England</v>
      </c>
      <c r="H126" s="38">
        <f t="shared" si="11"/>
        <v>0</v>
      </c>
      <c r="I126" s="47">
        <f t="shared" si="12"/>
        <v>0</v>
      </c>
      <c r="P126" s="27"/>
      <c r="Q126" s="27"/>
      <c r="R126" s="28" t="s">
        <v>99</v>
      </c>
    </row>
    <row r="127" spans="2:18" x14ac:dyDescent="0.35">
      <c r="B127" s="35">
        <v>122</v>
      </c>
      <c r="C127" s="38" t="s">
        <v>182</v>
      </c>
      <c r="D127" s="36">
        <f>HLOOKUP($G$3+2,Data!$A$3:$EO$162,B127+2)</f>
        <v>0</v>
      </c>
      <c r="E127" s="38">
        <f t="shared" si="8"/>
        <v>1.2200000000000001E-2</v>
      </c>
      <c r="F127" s="38">
        <f t="shared" si="9"/>
        <v>48</v>
      </c>
      <c r="G127" s="38" t="str">
        <f t="shared" si="10"/>
        <v>El Salvador</v>
      </c>
      <c r="H127" s="38">
        <f t="shared" si="11"/>
        <v>0</v>
      </c>
      <c r="I127" s="47">
        <f t="shared" si="12"/>
        <v>0</v>
      </c>
      <c r="P127" s="27"/>
      <c r="Q127" s="27"/>
      <c r="R127" s="28" t="s">
        <v>122</v>
      </c>
    </row>
    <row r="128" spans="2:18" x14ac:dyDescent="0.35">
      <c r="B128" s="35">
        <v>123</v>
      </c>
      <c r="C128" s="38" t="s">
        <v>274</v>
      </c>
      <c r="D128" s="36">
        <f>HLOOKUP($G$3+2,Data!$A$3:$EO$162,B128+2)</f>
        <v>0</v>
      </c>
      <c r="E128" s="38">
        <f t="shared" si="8"/>
        <v>1.23E-2</v>
      </c>
      <c r="F128" s="38">
        <f t="shared" si="9"/>
        <v>47</v>
      </c>
      <c r="G128" s="38" t="str">
        <f t="shared" si="10"/>
        <v>Egypt</v>
      </c>
      <c r="H128" s="38">
        <f t="shared" si="11"/>
        <v>0</v>
      </c>
      <c r="I128" s="47">
        <f t="shared" si="12"/>
        <v>0</v>
      </c>
      <c r="P128" s="27"/>
      <c r="Q128" s="27"/>
      <c r="R128" s="28" t="s">
        <v>123</v>
      </c>
    </row>
    <row r="129" spans="2:18" x14ac:dyDescent="0.35">
      <c r="B129" s="35">
        <v>124</v>
      </c>
      <c r="C129" s="38" t="s">
        <v>263</v>
      </c>
      <c r="D129" s="36">
        <f>HLOOKUP($G$3+2,Data!$A$3:$EO$162,B129+2)</f>
        <v>0</v>
      </c>
      <c r="E129" s="38">
        <f t="shared" si="8"/>
        <v>1.2400000000000001E-2</v>
      </c>
      <c r="F129" s="38">
        <f t="shared" si="9"/>
        <v>46</v>
      </c>
      <c r="G129" s="38" t="str">
        <f t="shared" si="10"/>
        <v>Ecuador</v>
      </c>
      <c r="H129" s="38">
        <f t="shared" si="11"/>
        <v>0</v>
      </c>
      <c r="I129" s="47">
        <f t="shared" si="12"/>
        <v>0</v>
      </c>
      <c r="P129" s="27"/>
      <c r="Q129" s="27"/>
      <c r="R129" s="28" t="s">
        <v>88</v>
      </c>
    </row>
    <row r="130" spans="2:18" x14ac:dyDescent="0.35">
      <c r="B130" s="35">
        <v>125</v>
      </c>
      <c r="C130" s="38" t="s">
        <v>222</v>
      </c>
      <c r="D130" s="36">
        <f>HLOOKUP($G$3+2,Data!$A$3:$EO$162,B130+2)</f>
        <v>0</v>
      </c>
      <c r="E130" s="38">
        <f t="shared" si="8"/>
        <v>1.2500000000000001E-2</v>
      </c>
      <c r="F130" s="38">
        <f t="shared" si="9"/>
        <v>45</v>
      </c>
      <c r="G130" s="38" t="str">
        <f t="shared" si="10"/>
        <v>Denmark</v>
      </c>
      <c r="H130" s="38">
        <f t="shared" si="11"/>
        <v>0</v>
      </c>
      <c r="I130" s="47">
        <f t="shared" si="12"/>
        <v>0</v>
      </c>
      <c r="P130" s="27"/>
      <c r="Q130" s="27"/>
      <c r="R130" s="28" t="s">
        <v>136</v>
      </c>
    </row>
    <row r="131" spans="2:18" x14ac:dyDescent="0.35">
      <c r="B131" s="35">
        <v>126</v>
      </c>
      <c r="C131" s="38" t="s">
        <v>190</v>
      </c>
      <c r="D131" s="36">
        <f>HLOOKUP($G$3+2,Data!$A$3:$EO$162,B131+2)</f>
        <v>0</v>
      </c>
      <c r="E131" s="38">
        <f t="shared" si="8"/>
        <v>1.26E-2</v>
      </c>
      <c r="F131" s="38">
        <f t="shared" si="9"/>
        <v>44</v>
      </c>
      <c r="G131" s="38" t="str">
        <f t="shared" si="10"/>
        <v>Czechia</v>
      </c>
      <c r="H131" s="38">
        <f t="shared" si="11"/>
        <v>0</v>
      </c>
      <c r="I131" s="47">
        <f t="shared" si="12"/>
        <v>0</v>
      </c>
      <c r="P131" s="27"/>
      <c r="Q131" s="27"/>
      <c r="R131" s="28" t="s">
        <v>134</v>
      </c>
    </row>
    <row r="132" spans="2:18" x14ac:dyDescent="0.35">
      <c r="B132" s="35">
        <v>127</v>
      </c>
      <c r="C132" s="38" t="s">
        <v>180</v>
      </c>
      <c r="D132" s="36">
        <f>HLOOKUP($G$3+2,Data!$A$3:$EO$162,B132+2)</f>
        <v>0</v>
      </c>
      <c r="E132" s="38">
        <f t="shared" si="8"/>
        <v>1.2700000000000001E-2</v>
      </c>
      <c r="F132" s="38">
        <f t="shared" si="9"/>
        <v>43</v>
      </c>
      <c r="G132" s="38" t="str">
        <f t="shared" si="10"/>
        <v>Cyprus</v>
      </c>
      <c r="H132" s="38">
        <f t="shared" si="11"/>
        <v>0</v>
      </c>
      <c r="I132" s="47">
        <f t="shared" si="12"/>
        <v>0</v>
      </c>
      <c r="P132" s="27"/>
      <c r="Q132" s="27"/>
      <c r="R132" s="28" t="s">
        <v>124</v>
      </c>
    </row>
    <row r="133" spans="2:18" x14ac:dyDescent="0.35">
      <c r="B133" s="35">
        <v>128</v>
      </c>
      <c r="C133" s="38" t="s">
        <v>142</v>
      </c>
      <c r="D133" s="36">
        <f>HLOOKUP($G$3+2,Data!$A$3:$EO$162,B133+2)</f>
        <v>0</v>
      </c>
      <c r="E133" s="38">
        <f t="shared" si="8"/>
        <v>1.2800000000000001E-2</v>
      </c>
      <c r="F133" s="38">
        <f t="shared" si="9"/>
        <v>42</v>
      </c>
      <c r="G133" s="38" t="str">
        <f t="shared" si="10"/>
        <v>Cuba</v>
      </c>
      <c r="H133" s="38">
        <f t="shared" si="11"/>
        <v>0</v>
      </c>
      <c r="I133" s="47">
        <f t="shared" si="12"/>
        <v>0</v>
      </c>
      <c r="P133" s="27"/>
      <c r="Q133" s="27"/>
      <c r="R133" s="28" t="s">
        <v>58</v>
      </c>
    </row>
    <row r="134" spans="2:18" x14ac:dyDescent="0.35">
      <c r="B134" s="35">
        <v>129</v>
      </c>
      <c r="C134" s="38" t="s">
        <v>275</v>
      </c>
      <c r="D134" s="36">
        <f>HLOOKUP($G$3+2,Data!$A$3:$EO$162,B134+2)</f>
        <v>0</v>
      </c>
      <c r="E134" s="38">
        <f t="shared" si="8"/>
        <v>1.29E-2</v>
      </c>
      <c r="F134" s="38">
        <f t="shared" si="9"/>
        <v>41</v>
      </c>
      <c r="G134" s="38" t="str">
        <f t="shared" si="10"/>
        <v>Croatia</v>
      </c>
      <c r="H134" s="38">
        <f t="shared" si="11"/>
        <v>0</v>
      </c>
      <c r="I134" s="47">
        <f t="shared" si="12"/>
        <v>0</v>
      </c>
      <c r="P134" s="27"/>
      <c r="Q134" s="27"/>
      <c r="R134" s="28" t="s">
        <v>49</v>
      </c>
    </row>
    <row r="135" spans="2:18" x14ac:dyDescent="0.35">
      <c r="B135" s="35">
        <v>130</v>
      </c>
      <c r="C135" s="38" t="s">
        <v>276</v>
      </c>
      <c r="D135" s="36">
        <f>HLOOKUP($G$3+2,Data!$A$3:$EO$162,B135+2)</f>
        <v>0</v>
      </c>
      <c r="E135" s="38">
        <f t="shared" ref="E135:E163" si="13">D135+B135*0.0001</f>
        <v>1.3000000000000001E-2</v>
      </c>
      <c r="F135" s="38">
        <f t="shared" ref="F135:F163" si="14">RANK(E135,E$6:E$163)</f>
        <v>40</v>
      </c>
      <c r="G135" s="38" t="str">
        <f t="shared" ref="G135:G163" si="15">VLOOKUP(MATCH(B135,F$6:F$163,0),B$6:F$163,2)</f>
        <v>Cote d'Ivoire</v>
      </c>
      <c r="H135" s="38">
        <f t="shared" ref="H135:H163" si="16">VLOOKUP(MATCH(B135,F$6:F$163,0),B$6:F$163,3)</f>
        <v>0</v>
      </c>
      <c r="I135" s="47">
        <f t="shared" ref="I135:I163" si="17">H135/H$164*100</f>
        <v>0</v>
      </c>
      <c r="P135" s="27"/>
      <c r="Q135" s="27"/>
      <c r="R135" s="28" t="s">
        <v>26</v>
      </c>
    </row>
    <row r="136" spans="2:18" x14ac:dyDescent="0.35">
      <c r="B136" s="35">
        <v>131</v>
      </c>
      <c r="C136" s="38" t="s">
        <v>303</v>
      </c>
      <c r="D136" s="36">
        <f>HLOOKUP($G$3+2,Data!$A$3:$EO$162,B136+2)</f>
        <v>0</v>
      </c>
      <c r="E136" s="38">
        <f t="shared" si="13"/>
        <v>1.3100000000000001E-2</v>
      </c>
      <c r="F136" s="38">
        <f t="shared" si="14"/>
        <v>39</v>
      </c>
      <c r="G136" s="38" t="str">
        <f t="shared" si="15"/>
        <v>Costa Rica</v>
      </c>
      <c r="H136" s="38">
        <f t="shared" si="16"/>
        <v>0</v>
      </c>
      <c r="I136" s="47">
        <f t="shared" si="17"/>
        <v>0</v>
      </c>
      <c r="P136" s="27"/>
      <c r="Q136" s="27"/>
      <c r="R136" s="28" t="s">
        <v>68</v>
      </c>
    </row>
    <row r="137" spans="2:18" x14ac:dyDescent="0.35">
      <c r="B137" s="35">
        <v>132</v>
      </c>
      <c r="C137" s="38" t="s">
        <v>198</v>
      </c>
      <c r="D137" s="36">
        <f>HLOOKUP($G$3+2,Data!$A$3:$EO$162,B137+2)</f>
        <v>0</v>
      </c>
      <c r="E137" s="38">
        <f t="shared" si="13"/>
        <v>1.32E-2</v>
      </c>
      <c r="F137" s="38">
        <f t="shared" si="14"/>
        <v>38</v>
      </c>
      <c r="G137" s="38" t="str">
        <f t="shared" si="15"/>
        <v>Cook Islands</v>
      </c>
      <c r="H137" s="38">
        <f t="shared" si="16"/>
        <v>0</v>
      </c>
      <c r="I137" s="47">
        <f t="shared" si="17"/>
        <v>0</v>
      </c>
      <c r="P137" s="27"/>
      <c r="Q137" s="27"/>
      <c r="R137" s="28" t="s">
        <v>51</v>
      </c>
    </row>
    <row r="138" spans="2:18" x14ac:dyDescent="0.35">
      <c r="B138" s="35">
        <v>133</v>
      </c>
      <c r="C138" s="38" t="s">
        <v>172</v>
      </c>
      <c r="D138" s="36">
        <f>HLOOKUP($G$3+2,Data!$A$3:$EO$162,B138+2)</f>
        <v>0</v>
      </c>
      <c r="E138" s="38">
        <f t="shared" si="13"/>
        <v>1.3300000000000001E-2</v>
      </c>
      <c r="F138" s="38">
        <f t="shared" si="14"/>
        <v>37</v>
      </c>
      <c r="G138" s="38" t="str">
        <f t="shared" si="15"/>
        <v>Congo, Rep.</v>
      </c>
      <c r="H138" s="38">
        <f t="shared" si="16"/>
        <v>0</v>
      </c>
      <c r="I138" s="47">
        <f t="shared" si="17"/>
        <v>0</v>
      </c>
      <c r="P138" s="27"/>
      <c r="Q138" s="27"/>
      <c r="R138" s="28" t="s">
        <v>52</v>
      </c>
    </row>
    <row r="139" spans="2:18" x14ac:dyDescent="0.35">
      <c r="B139" s="35">
        <v>134</v>
      </c>
      <c r="C139" s="38" t="s">
        <v>233</v>
      </c>
      <c r="D139" s="36">
        <f>HLOOKUP($G$3+2,Data!$A$3:$EO$162,B139+2)</f>
        <v>0</v>
      </c>
      <c r="E139" s="38">
        <f t="shared" si="13"/>
        <v>1.34E-2</v>
      </c>
      <c r="F139" s="38">
        <f t="shared" si="14"/>
        <v>36</v>
      </c>
      <c r="G139" s="38" t="str">
        <f t="shared" si="15"/>
        <v>Congo, Dem. Rep.</v>
      </c>
      <c r="H139" s="38">
        <f t="shared" si="16"/>
        <v>0</v>
      </c>
      <c r="I139" s="47">
        <f t="shared" si="17"/>
        <v>0</v>
      </c>
      <c r="P139" s="27"/>
      <c r="Q139" s="27"/>
      <c r="R139" s="28" t="s">
        <v>80</v>
      </c>
    </row>
    <row r="140" spans="2:18" x14ac:dyDescent="0.35">
      <c r="B140" s="35">
        <v>135</v>
      </c>
      <c r="C140" s="38" t="s">
        <v>196</v>
      </c>
      <c r="D140" s="36">
        <f>HLOOKUP($G$3+2,Data!$A$3:$EO$162,B140+2)</f>
        <v>0</v>
      </c>
      <c r="E140" s="38">
        <f t="shared" si="13"/>
        <v>1.35E-2</v>
      </c>
      <c r="F140" s="38">
        <f t="shared" si="14"/>
        <v>35</v>
      </c>
      <c r="G140" s="38" t="str">
        <f t="shared" si="15"/>
        <v>Colombia</v>
      </c>
      <c r="H140" s="38">
        <f t="shared" si="16"/>
        <v>0</v>
      </c>
      <c r="I140" s="47">
        <f t="shared" si="17"/>
        <v>0</v>
      </c>
      <c r="P140" s="27"/>
      <c r="Q140" s="27"/>
      <c r="R140" s="28" t="s">
        <v>4</v>
      </c>
    </row>
    <row r="141" spans="2:18" x14ac:dyDescent="0.35">
      <c r="B141" s="35">
        <v>136</v>
      </c>
      <c r="C141" s="38" t="s">
        <v>168</v>
      </c>
      <c r="D141" s="36">
        <f>HLOOKUP($G$3+2,Data!$A$3:$EO$162,B141+2)</f>
        <v>0</v>
      </c>
      <c r="E141" s="38">
        <f t="shared" si="13"/>
        <v>1.3600000000000001E-2</v>
      </c>
      <c r="F141" s="38">
        <f t="shared" si="14"/>
        <v>34</v>
      </c>
      <c r="G141" s="38" t="str">
        <f t="shared" si="15"/>
        <v>China</v>
      </c>
      <c r="H141" s="38">
        <f t="shared" si="16"/>
        <v>0</v>
      </c>
      <c r="I141" s="47">
        <f t="shared" si="17"/>
        <v>0</v>
      </c>
      <c r="P141" s="27"/>
      <c r="Q141" s="27"/>
      <c r="R141" s="28" t="s">
        <v>95</v>
      </c>
    </row>
    <row r="142" spans="2:18" x14ac:dyDescent="0.35">
      <c r="B142" s="35">
        <v>137</v>
      </c>
      <c r="C142" s="38" t="s">
        <v>164</v>
      </c>
      <c r="D142" s="36">
        <f>HLOOKUP($G$3+2,Data!$A$3:$EO$162,B142+2)</f>
        <v>0</v>
      </c>
      <c r="E142" s="38">
        <f t="shared" si="13"/>
        <v>1.37E-2</v>
      </c>
      <c r="F142" s="38">
        <f t="shared" si="14"/>
        <v>33</v>
      </c>
      <c r="G142" s="38" t="str">
        <f t="shared" si="15"/>
        <v>Chile</v>
      </c>
      <c r="H142" s="38">
        <f t="shared" si="16"/>
        <v>0</v>
      </c>
      <c r="I142" s="47">
        <f t="shared" si="17"/>
        <v>0</v>
      </c>
      <c r="P142" s="27"/>
      <c r="Q142" s="27"/>
      <c r="R142" s="28" t="s">
        <v>7</v>
      </c>
    </row>
    <row r="143" spans="2:18" x14ac:dyDescent="0.35">
      <c r="B143" s="35">
        <v>138</v>
      </c>
      <c r="C143" s="38" t="s">
        <v>210</v>
      </c>
      <c r="D143" s="36">
        <f>HLOOKUP($G$3+2,Data!$A$3:$EO$162,B143+2)</f>
        <v>0</v>
      </c>
      <c r="E143" s="38">
        <f t="shared" si="13"/>
        <v>1.3800000000000002E-2</v>
      </c>
      <c r="F143" s="38">
        <f t="shared" si="14"/>
        <v>32</v>
      </c>
      <c r="G143" s="38" t="str">
        <f t="shared" si="15"/>
        <v>Canada</v>
      </c>
      <c r="H143" s="38">
        <f t="shared" si="16"/>
        <v>0</v>
      </c>
      <c r="I143" s="47">
        <f t="shared" si="17"/>
        <v>0</v>
      </c>
      <c r="P143" s="27"/>
      <c r="Q143" s="27"/>
      <c r="R143" s="28" t="s">
        <v>102</v>
      </c>
    </row>
    <row r="144" spans="2:18" x14ac:dyDescent="0.35">
      <c r="B144" s="35">
        <v>139</v>
      </c>
      <c r="C144" s="38" t="s">
        <v>225</v>
      </c>
      <c r="D144" s="36">
        <f>HLOOKUP($G$3+2,Data!$A$3:$EO$162,B144+2)</f>
        <v>0</v>
      </c>
      <c r="E144" s="38">
        <f t="shared" si="13"/>
        <v>1.3900000000000001E-2</v>
      </c>
      <c r="F144" s="38">
        <f t="shared" si="14"/>
        <v>31</v>
      </c>
      <c r="G144" s="38" t="str">
        <f t="shared" si="15"/>
        <v>Cameroon</v>
      </c>
      <c r="H144" s="38">
        <f t="shared" si="16"/>
        <v>0</v>
      </c>
      <c r="I144" s="47">
        <f t="shared" si="17"/>
        <v>0</v>
      </c>
      <c r="P144" s="27"/>
      <c r="Q144" s="27"/>
      <c r="R144" s="28" t="s">
        <v>110</v>
      </c>
    </row>
    <row r="145" spans="2:18" x14ac:dyDescent="0.35">
      <c r="B145" s="35">
        <v>140</v>
      </c>
      <c r="C145" s="38" t="s">
        <v>277</v>
      </c>
      <c r="D145" s="36">
        <f>HLOOKUP($G$3+2,Data!$A$3:$EO$162,B145+2)</f>
        <v>0</v>
      </c>
      <c r="E145" s="38">
        <f t="shared" si="13"/>
        <v>1.4E-2</v>
      </c>
      <c r="F145" s="38">
        <f t="shared" si="14"/>
        <v>30</v>
      </c>
      <c r="G145" s="38" t="str">
        <f t="shared" si="15"/>
        <v>Cambodia</v>
      </c>
      <c r="H145" s="38">
        <f t="shared" si="16"/>
        <v>0</v>
      </c>
      <c r="I145" s="47">
        <f t="shared" si="17"/>
        <v>0</v>
      </c>
      <c r="P145" s="27"/>
      <c r="Q145" s="27"/>
      <c r="R145" s="28" t="s">
        <v>293</v>
      </c>
    </row>
    <row r="146" spans="2:18" x14ac:dyDescent="0.35">
      <c r="B146" s="35">
        <v>141</v>
      </c>
      <c r="C146" s="38" t="s">
        <v>216</v>
      </c>
      <c r="D146" s="36">
        <f>HLOOKUP($G$3+2,Data!$A$3:$EO$162,B146+2)</f>
        <v>0</v>
      </c>
      <c r="E146" s="38">
        <f t="shared" si="13"/>
        <v>1.4100000000000001E-2</v>
      </c>
      <c r="F146" s="38">
        <f t="shared" si="14"/>
        <v>29</v>
      </c>
      <c r="G146" s="38" t="str">
        <f t="shared" si="15"/>
        <v>Burundi</v>
      </c>
      <c r="H146" s="38">
        <f t="shared" si="16"/>
        <v>0</v>
      </c>
      <c r="I146" s="47">
        <f t="shared" si="17"/>
        <v>0</v>
      </c>
      <c r="P146" s="27"/>
      <c r="Q146" s="27"/>
      <c r="R146" s="28" t="s">
        <v>111</v>
      </c>
    </row>
    <row r="147" spans="2:18" x14ac:dyDescent="0.35">
      <c r="B147" s="35">
        <v>142</v>
      </c>
      <c r="C147" s="38" t="s">
        <v>223</v>
      </c>
      <c r="D147" s="36">
        <f>HLOOKUP($G$3+2,Data!$A$3:$EO$162,B147+2)</f>
        <v>0</v>
      </c>
      <c r="E147" s="38">
        <f t="shared" si="13"/>
        <v>1.4200000000000001E-2</v>
      </c>
      <c r="F147" s="38">
        <f t="shared" si="14"/>
        <v>28</v>
      </c>
      <c r="G147" s="38" t="str">
        <f t="shared" si="15"/>
        <v>Bulgaria</v>
      </c>
      <c r="H147" s="38">
        <f t="shared" si="16"/>
        <v>0</v>
      </c>
      <c r="I147" s="47">
        <f t="shared" si="17"/>
        <v>0</v>
      </c>
      <c r="R147" s="46"/>
    </row>
    <row r="148" spans="2:18" x14ac:dyDescent="0.35">
      <c r="B148" s="35">
        <v>143</v>
      </c>
      <c r="C148" s="38" t="s">
        <v>150</v>
      </c>
      <c r="D148" s="36">
        <f>HLOOKUP($G$3+2,Data!$A$3:$EO$162,B148+2)</f>
        <v>0</v>
      </c>
      <c r="E148" s="38">
        <f t="shared" si="13"/>
        <v>1.43E-2</v>
      </c>
      <c r="F148" s="38">
        <f t="shared" si="14"/>
        <v>27</v>
      </c>
      <c r="G148" s="38" t="str">
        <f t="shared" si="15"/>
        <v>Brunei Darussalam</v>
      </c>
      <c r="H148" s="38">
        <f t="shared" si="16"/>
        <v>0</v>
      </c>
      <c r="I148" s="47">
        <f t="shared" si="17"/>
        <v>0</v>
      </c>
      <c r="R148" s="46"/>
    </row>
    <row r="149" spans="2:18" x14ac:dyDescent="0.35">
      <c r="B149" s="35">
        <v>144</v>
      </c>
      <c r="C149" s="38" t="s">
        <v>197</v>
      </c>
      <c r="D149" s="36">
        <f>HLOOKUP($G$3+2,Data!$A$3:$EO$162,B149+2)</f>
        <v>0</v>
      </c>
      <c r="E149" s="38">
        <f t="shared" si="13"/>
        <v>1.4400000000000001E-2</v>
      </c>
      <c r="F149" s="38">
        <f t="shared" si="14"/>
        <v>26</v>
      </c>
      <c r="G149" s="38" t="str">
        <f t="shared" si="15"/>
        <v>Brazil</v>
      </c>
      <c r="H149" s="38">
        <f t="shared" si="16"/>
        <v>0</v>
      </c>
      <c r="I149" s="47">
        <f t="shared" si="17"/>
        <v>0</v>
      </c>
      <c r="R149" s="46"/>
    </row>
    <row r="150" spans="2:18" x14ac:dyDescent="0.35">
      <c r="B150" s="35">
        <v>145</v>
      </c>
      <c r="C150" s="38" t="s">
        <v>211</v>
      </c>
      <c r="D150" s="36">
        <f>HLOOKUP($G$3+2,Data!$A$3:$EO$162,B150+2)</f>
        <v>4</v>
      </c>
      <c r="E150" s="38">
        <f t="shared" si="13"/>
        <v>4.0145</v>
      </c>
      <c r="F150" s="38">
        <f t="shared" si="14"/>
        <v>11</v>
      </c>
      <c r="G150" s="38" t="str">
        <f t="shared" si="15"/>
        <v>Botswana</v>
      </c>
      <c r="H150" s="38">
        <f t="shared" si="16"/>
        <v>0</v>
      </c>
      <c r="I150" s="47">
        <f t="shared" si="17"/>
        <v>0</v>
      </c>
      <c r="R150" s="46"/>
    </row>
    <row r="151" spans="2:18" x14ac:dyDescent="0.35">
      <c r="B151" s="35">
        <v>146</v>
      </c>
      <c r="C151" s="38" t="s">
        <v>278</v>
      </c>
      <c r="D151" s="36">
        <f>HLOOKUP($G$3+2,Data!$A$3:$EO$162,B151+2)</f>
        <v>0</v>
      </c>
      <c r="E151" s="38">
        <f t="shared" si="13"/>
        <v>1.46E-2</v>
      </c>
      <c r="F151" s="38">
        <f t="shared" si="14"/>
        <v>25</v>
      </c>
      <c r="G151" s="38" t="str">
        <f t="shared" si="15"/>
        <v>Bosnia</v>
      </c>
      <c r="H151" s="38">
        <f t="shared" si="16"/>
        <v>0</v>
      </c>
      <c r="I151" s="47">
        <f t="shared" si="17"/>
        <v>0</v>
      </c>
      <c r="R151" s="46"/>
    </row>
    <row r="152" spans="2:18" x14ac:dyDescent="0.35">
      <c r="B152" s="35">
        <v>147</v>
      </c>
      <c r="C152" s="38" t="s">
        <v>191</v>
      </c>
      <c r="D152" s="36">
        <f>HLOOKUP($G$3+2,Data!$A$3:$EO$162,B152+2)</f>
        <v>0</v>
      </c>
      <c r="E152" s="38">
        <f t="shared" si="13"/>
        <v>1.4700000000000001E-2</v>
      </c>
      <c r="F152" s="38">
        <f t="shared" si="14"/>
        <v>24</v>
      </c>
      <c r="G152" s="38" t="str">
        <f t="shared" si="15"/>
        <v>Bolivia</v>
      </c>
      <c r="H152" s="38">
        <f t="shared" si="16"/>
        <v>0</v>
      </c>
      <c r="I152" s="47">
        <f t="shared" si="17"/>
        <v>0</v>
      </c>
      <c r="R152" s="46"/>
    </row>
    <row r="153" spans="2:18" x14ac:dyDescent="0.35">
      <c r="B153" s="35">
        <v>148</v>
      </c>
      <c r="C153" s="38" t="s">
        <v>212</v>
      </c>
      <c r="D153" s="36">
        <f>HLOOKUP($G$3+2,Data!$A$3:$EO$162,B153+2)</f>
        <v>34</v>
      </c>
      <c r="E153" s="38">
        <f t="shared" si="13"/>
        <v>34.014800000000001</v>
      </c>
      <c r="F153" s="38">
        <f t="shared" si="14"/>
        <v>5</v>
      </c>
      <c r="G153" s="38" t="str">
        <f t="shared" si="15"/>
        <v>Bhutan</v>
      </c>
      <c r="H153" s="38">
        <f t="shared" si="16"/>
        <v>0</v>
      </c>
      <c r="I153" s="47">
        <f t="shared" si="17"/>
        <v>0</v>
      </c>
      <c r="R153" s="46"/>
    </row>
    <row r="154" spans="2:18" x14ac:dyDescent="0.35">
      <c r="B154" s="35">
        <v>149</v>
      </c>
      <c r="C154" s="38" t="s">
        <v>250</v>
      </c>
      <c r="D154" s="36">
        <f>HLOOKUP($G$3+2,Data!$A$3:$EO$162,B154+2)</f>
        <v>0</v>
      </c>
      <c r="E154" s="38">
        <f t="shared" si="13"/>
        <v>1.49E-2</v>
      </c>
      <c r="F154" s="38">
        <f t="shared" si="14"/>
        <v>23</v>
      </c>
      <c r="G154" s="38" t="str">
        <f t="shared" si="15"/>
        <v>Belgium</v>
      </c>
      <c r="H154" s="38">
        <f t="shared" si="16"/>
        <v>0</v>
      </c>
      <c r="I154" s="47">
        <f t="shared" si="17"/>
        <v>0</v>
      </c>
      <c r="R154" s="46"/>
    </row>
    <row r="155" spans="2:18" x14ac:dyDescent="0.35">
      <c r="B155" s="35">
        <v>150</v>
      </c>
      <c r="C155" s="38" t="s">
        <v>301</v>
      </c>
      <c r="D155" s="36">
        <f>HLOOKUP($G$3+2,Data!$A$3:$EO$162,B155+2)</f>
        <v>0</v>
      </c>
      <c r="E155" s="38">
        <f t="shared" si="13"/>
        <v>1.5000000000000001E-2</v>
      </c>
      <c r="F155" s="38">
        <f t="shared" si="14"/>
        <v>22</v>
      </c>
      <c r="G155" s="38" t="str">
        <f t="shared" si="15"/>
        <v>Belarus</v>
      </c>
      <c r="H155" s="38">
        <f t="shared" si="16"/>
        <v>0</v>
      </c>
      <c r="I155" s="47">
        <f t="shared" si="17"/>
        <v>0</v>
      </c>
      <c r="R155" s="46"/>
    </row>
    <row r="156" spans="2:18" x14ac:dyDescent="0.35">
      <c r="B156" s="35">
        <v>151</v>
      </c>
      <c r="C156" s="38" t="s">
        <v>240</v>
      </c>
      <c r="D156" s="36">
        <f>HLOOKUP($G$3+2,Data!$A$3:$EO$162,B156+2)</f>
        <v>0</v>
      </c>
      <c r="E156" s="38">
        <f t="shared" si="13"/>
        <v>1.5100000000000001E-2</v>
      </c>
      <c r="F156" s="38">
        <f t="shared" si="14"/>
        <v>21</v>
      </c>
      <c r="G156" s="38" t="str">
        <f t="shared" si="15"/>
        <v>Bangladesh</v>
      </c>
      <c r="H156" s="38">
        <f t="shared" si="16"/>
        <v>0</v>
      </c>
      <c r="I156" s="47">
        <f t="shared" si="17"/>
        <v>0</v>
      </c>
      <c r="R156" s="46"/>
    </row>
    <row r="157" spans="2:18" x14ac:dyDescent="0.35">
      <c r="B157" s="35">
        <v>152</v>
      </c>
      <c r="C157" s="38" t="s">
        <v>143</v>
      </c>
      <c r="D157" s="36">
        <f>HLOOKUP($G$3+2,Data!$A$3:$EO$162,B157+2)</f>
        <v>0</v>
      </c>
      <c r="E157" s="38">
        <f t="shared" si="13"/>
        <v>1.52E-2</v>
      </c>
      <c r="F157" s="38">
        <f t="shared" si="14"/>
        <v>20</v>
      </c>
      <c r="G157" s="38" t="str">
        <f t="shared" si="15"/>
        <v>Bahrain</v>
      </c>
      <c r="H157" s="38">
        <f t="shared" si="16"/>
        <v>0</v>
      </c>
      <c r="I157" s="47">
        <f t="shared" si="17"/>
        <v>0</v>
      </c>
      <c r="R157" s="46"/>
    </row>
    <row r="158" spans="2:18" x14ac:dyDescent="0.35">
      <c r="B158" s="35">
        <v>153</v>
      </c>
      <c r="C158" s="38" t="s">
        <v>296</v>
      </c>
      <c r="D158" s="36">
        <f>HLOOKUP($G$3+2,Data!$A$3:$EO$162,B158+2)</f>
        <v>0</v>
      </c>
      <c r="E158" s="38">
        <f t="shared" si="13"/>
        <v>1.5300000000000001E-2</v>
      </c>
      <c r="F158" s="38">
        <f t="shared" si="14"/>
        <v>19</v>
      </c>
      <c r="G158" s="38" t="str">
        <f t="shared" si="15"/>
        <v>Azerbaijan</v>
      </c>
      <c r="H158" s="38">
        <f t="shared" si="16"/>
        <v>0</v>
      </c>
      <c r="I158" s="47">
        <f t="shared" si="17"/>
        <v>0</v>
      </c>
      <c r="R158" s="46"/>
    </row>
    <row r="159" spans="2:18" x14ac:dyDescent="0.35">
      <c r="B159" s="35">
        <v>154</v>
      </c>
      <c r="C159" s="38" t="s">
        <v>217</v>
      </c>
      <c r="D159" s="36">
        <f>HLOOKUP($G$3+2,Data!$A$3:$EO$162,B159+2)</f>
        <v>0</v>
      </c>
      <c r="E159" s="38">
        <f t="shared" si="13"/>
        <v>1.54E-2</v>
      </c>
      <c r="F159" s="38">
        <f t="shared" si="14"/>
        <v>18</v>
      </c>
      <c r="G159" s="38" t="str">
        <f t="shared" si="15"/>
        <v>Austria</v>
      </c>
      <c r="H159" s="38">
        <f t="shared" si="16"/>
        <v>0</v>
      </c>
      <c r="I159" s="47">
        <f t="shared" si="17"/>
        <v>0</v>
      </c>
      <c r="R159" s="46"/>
    </row>
    <row r="160" spans="2:18" x14ac:dyDescent="0.35">
      <c r="B160" s="35">
        <v>155</v>
      </c>
      <c r="C160" s="38" t="s">
        <v>155</v>
      </c>
      <c r="D160" s="36">
        <f>HLOOKUP($G$3+2,Data!$A$3:$EO$162,B160+2)</f>
        <v>0</v>
      </c>
      <c r="E160" s="38">
        <f t="shared" si="13"/>
        <v>1.55E-2</v>
      </c>
      <c r="F160" s="38">
        <f t="shared" si="14"/>
        <v>17</v>
      </c>
      <c r="G160" s="38" t="str">
        <f t="shared" si="15"/>
        <v>Armenia</v>
      </c>
      <c r="H160" s="38">
        <f t="shared" si="16"/>
        <v>0</v>
      </c>
      <c r="I160" s="47">
        <f t="shared" si="17"/>
        <v>0</v>
      </c>
      <c r="R160" s="46"/>
    </row>
    <row r="161" spans="2:18" x14ac:dyDescent="0.35">
      <c r="B161" s="35">
        <v>156</v>
      </c>
      <c r="C161" s="38" t="s">
        <v>213</v>
      </c>
      <c r="D161" s="36">
        <f>HLOOKUP($G$3+2,Data!$A$3:$EO$162,B161+2)</f>
        <v>0</v>
      </c>
      <c r="E161" s="38">
        <f t="shared" si="13"/>
        <v>1.5600000000000001E-2</v>
      </c>
      <c r="F161" s="38">
        <f t="shared" si="14"/>
        <v>16</v>
      </c>
      <c r="G161" s="38" t="str">
        <f t="shared" si="15"/>
        <v>Argentina</v>
      </c>
      <c r="H161" s="38">
        <f t="shared" si="16"/>
        <v>0</v>
      </c>
      <c r="I161" s="47">
        <f t="shared" si="17"/>
        <v>0</v>
      </c>
      <c r="R161" s="46"/>
    </row>
    <row r="162" spans="2:18" x14ac:dyDescent="0.35">
      <c r="B162" s="35">
        <v>157</v>
      </c>
      <c r="C162" s="38" t="s">
        <v>279</v>
      </c>
      <c r="D162" s="36">
        <f>HLOOKUP($G$3+2,Data!$A$3:$EO$162,B162+2)</f>
        <v>0</v>
      </c>
      <c r="E162" s="38">
        <f t="shared" si="13"/>
        <v>1.5700000000000002E-2</v>
      </c>
      <c r="F162" s="38">
        <f t="shared" si="14"/>
        <v>15</v>
      </c>
      <c r="G162" s="38" t="str">
        <f t="shared" si="15"/>
        <v>Algeria</v>
      </c>
      <c r="H162" s="38">
        <f t="shared" si="16"/>
        <v>0</v>
      </c>
      <c r="I162" s="47">
        <f t="shared" si="17"/>
        <v>0</v>
      </c>
      <c r="R162" s="46"/>
    </row>
    <row r="163" spans="2:18" x14ac:dyDescent="0.35">
      <c r="B163" s="35">
        <v>158</v>
      </c>
      <c r="C163" s="38" t="s">
        <v>280</v>
      </c>
      <c r="D163" s="36">
        <f>HLOOKUP($G$3+2,Data!$A$3:$EO$162,B163+2)</f>
        <v>9</v>
      </c>
      <c r="E163" s="38">
        <f t="shared" si="13"/>
        <v>9.0158000000000005</v>
      </c>
      <c r="F163" s="38">
        <f t="shared" si="14"/>
        <v>8</v>
      </c>
      <c r="G163" s="38" t="str">
        <f t="shared" si="15"/>
        <v>Albania</v>
      </c>
      <c r="H163" s="38">
        <f t="shared" si="16"/>
        <v>0</v>
      </c>
      <c r="I163" s="47">
        <f t="shared" si="17"/>
        <v>0</v>
      </c>
      <c r="R163" s="46"/>
    </row>
    <row r="164" spans="2:18" x14ac:dyDescent="0.35">
      <c r="C164" s="38"/>
      <c r="E164" s="38"/>
      <c r="F164" s="38"/>
      <c r="G164" s="38"/>
      <c r="H164" s="38">
        <f>SUM(H6:H163)</f>
        <v>19383</v>
      </c>
      <c r="I164" s="38">
        <f>SUM(I6:I163)</f>
        <v>100.00000000000001</v>
      </c>
      <c r="R164" s="46"/>
    </row>
    <row r="165" spans="2:18" x14ac:dyDescent="0.35">
      <c r="C165" s="38"/>
      <c r="E165" s="38"/>
      <c r="F165" s="38"/>
      <c r="G165" s="38"/>
      <c r="H165" s="38"/>
      <c r="I165" s="38"/>
      <c r="R165" s="46"/>
    </row>
    <row r="166" spans="2:18" x14ac:dyDescent="0.35">
      <c r="C166" s="38"/>
      <c r="E166" s="38"/>
      <c r="F166" s="38"/>
      <c r="G166" s="38"/>
      <c r="H166" s="38"/>
      <c r="I166" s="38"/>
      <c r="R166" s="46"/>
    </row>
    <row r="167" spans="2:18" x14ac:dyDescent="0.35">
      <c r="C167" s="38"/>
      <c r="E167" s="38"/>
      <c r="F167" s="38"/>
      <c r="G167" s="38"/>
      <c r="H167" s="38"/>
      <c r="I167" s="38"/>
      <c r="R167" s="46"/>
    </row>
    <row r="168" spans="2:18" x14ac:dyDescent="0.35">
      <c r="C168" s="38"/>
      <c r="E168" s="38"/>
      <c r="F168" s="38"/>
      <c r="G168" s="38"/>
      <c r="H168" s="38"/>
      <c r="I168" s="38"/>
      <c r="R168" s="46"/>
    </row>
    <row r="169" spans="2:18" x14ac:dyDescent="0.35">
      <c r="C169" s="38"/>
      <c r="E169" s="38"/>
      <c r="F169" s="38"/>
      <c r="G169" s="38"/>
      <c r="H169" s="38"/>
      <c r="I169" s="38"/>
      <c r="R169" s="46"/>
    </row>
    <row r="170" spans="2:18" x14ac:dyDescent="0.35">
      <c r="C170" s="38"/>
      <c r="E170" s="38"/>
      <c r="F170" s="38"/>
      <c r="G170" s="38"/>
      <c r="H170" s="38"/>
      <c r="I170" s="38"/>
      <c r="R170" s="46"/>
    </row>
    <row r="171" spans="2:18" x14ac:dyDescent="0.35">
      <c r="C171" s="38"/>
      <c r="E171" s="38"/>
      <c r="F171" s="38"/>
      <c r="G171" s="38"/>
      <c r="H171" s="38"/>
      <c r="I171" s="38"/>
      <c r="R171" s="46"/>
    </row>
    <row r="172" spans="2:18" x14ac:dyDescent="0.35">
      <c r="C172" s="38"/>
      <c r="E172" s="38"/>
      <c r="F172" s="38"/>
      <c r="G172" s="38"/>
      <c r="H172" s="38"/>
      <c r="I172" s="38"/>
      <c r="R172" s="46"/>
    </row>
    <row r="173" spans="2:18" x14ac:dyDescent="0.35">
      <c r="C173" s="38"/>
      <c r="E173" s="38"/>
      <c r="F173" s="38"/>
      <c r="G173" s="38"/>
      <c r="H173" s="38"/>
      <c r="I173" s="38"/>
      <c r="R173" s="46"/>
    </row>
    <row r="174" spans="2:18" x14ac:dyDescent="0.35">
      <c r="C174" s="38"/>
      <c r="E174" s="38"/>
      <c r="F174" s="38"/>
      <c r="G174" s="38"/>
      <c r="H174" s="38"/>
      <c r="I174" s="38"/>
      <c r="R174" s="46"/>
    </row>
    <row r="175" spans="2:18" x14ac:dyDescent="0.35">
      <c r="C175" s="38"/>
      <c r="E175" s="38"/>
      <c r="F175" s="38"/>
      <c r="G175" s="38"/>
      <c r="H175" s="38"/>
      <c r="I175" s="38"/>
      <c r="R175" s="46"/>
    </row>
    <row r="176" spans="2:18" x14ac:dyDescent="0.35">
      <c r="C176" s="38"/>
      <c r="E176" s="38"/>
      <c r="F176" s="38"/>
      <c r="G176" s="38"/>
      <c r="H176" s="38"/>
      <c r="I176" s="38"/>
      <c r="R176" s="46"/>
    </row>
    <row r="177" spans="3:18" x14ac:dyDescent="0.35">
      <c r="C177" s="38"/>
      <c r="E177" s="38"/>
      <c r="F177" s="38"/>
      <c r="G177" s="38"/>
      <c r="H177" s="38"/>
      <c r="I177" s="38"/>
      <c r="R177" s="46"/>
    </row>
    <row r="178" spans="3:18" x14ac:dyDescent="0.35">
      <c r="C178" s="38"/>
      <c r="E178" s="38"/>
      <c r="F178" s="38"/>
      <c r="G178" s="38"/>
      <c r="H178" s="38"/>
      <c r="I178" s="38"/>
      <c r="R178" s="46"/>
    </row>
    <row r="179" spans="3:18" x14ac:dyDescent="0.35">
      <c r="C179" s="38"/>
      <c r="E179" s="38"/>
      <c r="F179" s="38"/>
      <c r="G179" s="38"/>
      <c r="H179" s="38"/>
      <c r="I179" s="38"/>
      <c r="R179" s="46"/>
    </row>
    <row r="180" spans="3:18" x14ac:dyDescent="0.35">
      <c r="C180" s="38"/>
      <c r="E180" s="38"/>
      <c r="F180" s="38"/>
      <c r="G180" s="38"/>
      <c r="H180" s="38"/>
      <c r="I180" s="38"/>
      <c r="R180" s="46"/>
    </row>
    <row r="181" spans="3:18" x14ac:dyDescent="0.35">
      <c r="C181" s="38"/>
      <c r="E181" s="38"/>
      <c r="F181" s="38"/>
      <c r="G181" s="38"/>
      <c r="H181" s="38"/>
      <c r="I181" s="38"/>
      <c r="R181" s="46"/>
    </row>
    <row r="182" spans="3:18" x14ac:dyDescent="0.35">
      <c r="C182" s="38"/>
      <c r="E182" s="38"/>
      <c r="F182" s="38"/>
      <c r="G182" s="38"/>
      <c r="H182" s="38"/>
      <c r="I182" s="38"/>
      <c r="R182" s="46"/>
    </row>
    <row r="183" spans="3:18" x14ac:dyDescent="0.35">
      <c r="C183" s="38"/>
      <c r="E183" s="38"/>
      <c r="F183" s="38"/>
      <c r="G183" s="38"/>
      <c r="H183" s="38"/>
      <c r="I183" s="38"/>
      <c r="R183" s="46"/>
    </row>
    <row r="184" spans="3:18" x14ac:dyDescent="0.35">
      <c r="C184" s="38"/>
      <c r="E184" s="38"/>
      <c r="F184" s="38"/>
      <c r="G184" s="38"/>
      <c r="H184" s="38"/>
      <c r="I184" s="38"/>
      <c r="R184" s="46"/>
    </row>
    <row r="185" spans="3:18" x14ac:dyDescent="0.35">
      <c r="C185" s="38"/>
      <c r="E185" s="38"/>
      <c r="F185" s="38"/>
      <c r="G185" s="38"/>
      <c r="H185" s="38"/>
      <c r="I185" s="38"/>
      <c r="R185" s="46"/>
    </row>
    <row r="186" spans="3:18" x14ac:dyDescent="0.35">
      <c r="C186" s="38"/>
      <c r="E186" s="38"/>
      <c r="F186" s="38"/>
      <c r="G186" s="38"/>
      <c r="H186" s="38"/>
      <c r="I186" s="38"/>
      <c r="R186" s="46"/>
    </row>
    <row r="187" spans="3:18" x14ac:dyDescent="0.35">
      <c r="C187" s="38"/>
      <c r="E187" s="38"/>
      <c r="F187" s="38"/>
      <c r="G187" s="38"/>
      <c r="H187" s="38"/>
      <c r="I187" s="38"/>
      <c r="R187" s="46"/>
    </row>
    <row r="188" spans="3:18" x14ac:dyDescent="0.35">
      <c r="C188" s="38"/>
      <c r="E188" s="38"/>
      <c r="F188" s="38"/>
      <c r="G188" s="38"/>
      <c r="H188" s="38"/>
      <c r="I188" s="38"/>
      <c r="R188" s="46"/>
    </row>
    <row r="189" spans="3:18" x14ac:dyDescent="0.35">
      <c r="C189" s="38"/>
      <c r="E189" s="38"/>
      <c r="F189" s="38"/>
      <c r="G189" s="38"/>
      <c r="H189" s="38"/>
      <c r="I189" s="38"/>
      <c r="R189" s="46"/>
    </row>
    <row r="190" spans="3:18" x14ac:dyDescent="0.35">
      <c r="C190" s="38"/>
      <c r="E190" s="38"/>
      <c r="F190" s="38"/>
      <c r="G190" s="38"/>
      <c r="H190" s="38"/>
      <c r="I190" s="38"/>
      <c r="R190" s="46"/>
    </row>
    <row r="191" spans="3:18" x14ac:dyDescent="0.35">
      <c r="C191" s="38"/>
      <c r="E191" s="38"/>
      <c r="F191" s="38"/>
      <c r="G191" s="38"/>
      <c r="H191" s="38"/>
      <c r="I191" s="38"/>
      <c r="R191" s="46"/>
    </row>
    <row r="192" spans="3:18" x14ac:dyDescent="0.35">
      <c r="C192" s="38"/>
      <c r="E192" s="38"/>
      <c r="F192" s="38"/>
      <c r="G192" s="38"/>
      <c r="H192" s="38"/>
      <c r="I192" s="38"/>
      <c r="R192" s="46"/>
    </row>
    <row r="193" spans="3:18" x14ac:dyDescent="0.35">
      <c r="C193" s="38"/>
      <c r="E193" s="38"/>
      <c r="F193" s="38"/>
      <c r="G193" s="38"/>
      <c r="H193" s="38"/>
      <c r="I193" s="38"/>
      <c r="R193" s="46"/>
    </row>
    <row r="194" spans="3:18" x14ac:dyDescent="0.35">
      <c r="C194" s="38"/>
      <c r="E194" s="38"/>
      <c r="F194" s="38"/>
      <c r="G194" s="38"/>
      <c r="H194" s="38"/>
      <c r="I194" s="38"/>
      <c r="R194" s="46"/>
    </row>
    <row r="195" spans="3:18" x14ac:dyDescent="0.35">
      <c r="C195" s="38"/>
      <c r="E195" s="38"/>
      <c r="F195" s="38"/>
      <c r="G195" s="38"/>
      <c r="H195" s="38"/>
      <c r="I195" s="38"/>
      <c r="R195" s="46"/>
    </row>
    <row r="196" spans="3:18" x14ac:dyDescent="0.35">
      <c r="C196" s="38"/>
      <c r="E196" s="38"/>
      <c r="F196" s="38"/>
      <c r="G196" s="38"/>
      <c r="H196" s="38"/>
      <c r="I196" s="38"/>
      <c r="R196" s="46"/>
    </row>
    <row r="197" spans="3:18" x14ac:dyDescent="0.35">
      <c r="C197" s="38"/>
      <c r="E197" s="38"/>
      <c r="F197" s="38"/>
      <c r="G197" s="38"/>
      <c r="H197" s="38"/>
      <c r="I197" s="38"/>
      <c r="R197" s="46"/>
    </row>
    <row r="198" spans="3:18" x14ac:dyDescent="0.35">
      <c r="C198" s="38"/>
      <c r="E198" s="38"/>
      <c r="F198" s="38"/>
      <c r="G198" s="38"/>
      <c r="H198" s="38"/>
      <c r="I198" s="38"/>
      <c r="R198" s="46"/>
    </row>
    <row r="199" spans="3:18" x14ac:dyDescent="0.35">
      <c r="C199" s="38"/>
      <c r="E199" s="38"/>
      <c r="F199" s="38"/>
      <c r="G199" s="38"/>
      <c r="H199" s="38"/>
      <c r="I199" s="38"/>
      <c r="R199" s="46"/>
    </row>
    <row r="200" spans="3:18" x14ac:dyDescent="0.35">
      <c r="C200" s="38"/>
      <c r="E200" s="38"/>
      <c r="F200" s="38"/>
      <c r="G200" s="38"/>
      <c r="H200" s="38"/>
      <c r="I200" s="38"/>
      <c r="R200" s="46"/>
    </row>
    <row r="201" spans="3:18" x14ac:dyDescent="0.35">
      <c r="C201" s="38"/>
      <c r="E201" s="38"/>
      <c r="F201" s="38"/>
      <c r="G201" s="38"/>
      <c r="H201" s="38"/>
      <c r="I201" s="38"/>
      <c r="R201" s="46"/>
    </row>
    <row r="202" spans="3:18" x14ac:dyDescent="0.35">
      <c r="C202" s="38"/>
      <c r="E202" s="38"/>
      <c r="F202" s="38"/>
      <c r="G202" s="38"/>
      <c r="H202" s="38"/>
      <c r="I202" s="38"/>
      <c r="R202" s="46"/>
    </row>
    <row r="203" spans="3:18" x14ac:dyDescent="0.35">
      <c r="C203" s="38"/>
      <c r="E203" s="38"/>
      <c r="F203" s="38"/>
      <c r="G203" s="38"/>
      <c r="H203" s="38"/>
      <c r="I203" s="38"/>
      <c r="R203" s="46"/>
    </row>
    <row r="204" spans="3:18" x14ac:dyDescent="0.35">
      <c r="C204" s="38"/>
      <c r="E204" s="38"/>
      <c r="F204" s="38"/>
      <c r="G204" s="38"/>
      <c r="H204" s="38"/>
      <c r="I204" s="38"/>
      <c r="R204" s="46"/>
    </row>
    <row r="205" spans="3:18" x14ac:dyDescent="0.35">
      <c r="C205" s="38"/>
      <c r="E205" s="38"/>
      <c r="F205" s="38"/>
      <c r="G205" s="38"/>
      <c r="H205" s="38"/>
      <c r="I205" s="38"/>
      <c r="R205" s="46"/>
    </row>
    <row r="206" spans="3:18" x14ac:dyDescent="0.35">
      <c r="C206" s="38"/>
      <c r="E206" s="38"/>
      <c r="F206" s="38"/>
      <c r="G206" s="38"/>
      <c r="H206" s="38"/>
      <c r="I206" s="38"/>
      <c r="R206" s="46"/>
    </row>
    <row r="207" spans="3:18" x14ac:dyDescent="0.35">
      <c r="C207" s="38"/>
      <c r="E207" s="38"/>
      <c r="F207" s="38"/>
      <c r="G207" s="38"/>
      <c r="H207" s="38"/>
      <c r="I207" s="38"/>
      <c r="R207" s="46"/>
    </row>
    <row r="208" spans="3:18" x14ac:dyDescent="0.35">
      <c r="C208" s="38"/>
      <c r="E208" s="38"/>
      <c r="F208" s="38"/>
      <c r="G208" s="38"/>
      <c r="H208" s="38"/>
      <c r="I208" s="38"/>
      <c r="R208" s="46"/>
    </row>
    <row r="209" spans="3:18" x14ac:dyDescent="0.35">
      <c r="C209" s="38"/>
      <c r="E209" s="38"/>
      <c r="F209" s="38"/>
      <c r="G209" s="38"/>
      <c r="H209" s="38"/>
      <c r="I209" s="38"/>
      <c r="R209" s="46"/>
    </row>
    <row r="210" spans="3:18" x14ac:dyDescent="0.35">
      <c r="C210" s="38"/>
      <c r="E210" s="38"/>
      <c r="F210" s="38"/>
      <c r="G210" s="38"/>
      <c r="H210" s="38"/>
      <c r="I210" s="38"/>
      <c r="R210" s="46"/>
    </row>
    <row r="211" spans="3:18" x14ac:dyDescent="0.35">
      <c r="C211" s="38"/>
      <c r="E211" s="38"/>
      <c r="F211" s="38"/>
      <c r="G211" s="38"/>
      <c r="H211" s="38"/>
      <c r="I211" s="38"/>
      <c r="R211" s="46"/>
    </row>
    <row r="212" spans="3:18" x14ac:dyDescent="0.35">
      <c r="C212" s="38"/>
      <c r="E212" s="38"/>
      <c r="F212" s="38"/>
      <c r="G212" s="38"/>
      <c r="H212" s="38"/>
      <c r="I212" s="38"/>
      <c r="R212" s="46"/>
    </row>
    <row r="213" spans="3:18" x14ac:dyDescent="0.35">
      <c r="C213" s="38"/>
      <c r="E213" s="38"/>
      <c r="F213" s="38"/>
      <c r="G213" s="38"/>
      <c r="H213" s="38"/>
      <c r="I213" s="38"/>
      <c r="R213" s="46"/>
    </row>
    <row r="214" spans="3:18" x14ac:dyDescent="0.35">
      <c r="C214" s="38"/>
      <c r="E214" s="38"/>
      <c r="F214" s="38"/>
      <c r="G214" s="38"/>
      <c r="H214" s="38"/>
      <c r="I214" s="38"/>
      <c r="R214" s="46"/>
    </row>
    <row r="215" spans="3:18" x14ac:dyDescent="0.35">
      <c r="C215" s="38"/>
      <c r="E215" s="38"/>
      <c r="F215" s="38"/>
      <c r="G215" s="38"/>
      <c r="H215" s="38"/>
      <c r="I215" s="38"/>
      <c r="R215" s="46"/>
    </row>
    <row r="216" spans="3:18" x14ac:dyDescent="0.35">
      <c r="C216" s="38"/>
      <c r="E216" s="38"/>
      <c r="F216" s="38"/>
      <c r="G216" s="38"/>
      <c r="H216" s="38"/>
      <c r="I216" s="38"/>
      <c r="R216" s="46"/>
    </row>
    <row r="217" spans="3:18" x14ac:dyDescent="0.35">
      <c r="C217" s="38"/>
      <c r="E217" s="38"/>
      <c r="F217" s="38"/>
      <c r="G217" s="38"/>
      <c r="H217" s="38"/>
      <c r="I217" s="38"/>
    </row>
    <row r="218" spans="3:18" x14ac:dyDescent="0.35">
      <c r="C218" s="38"/>
      <c r="E218" s="38"/>
      <c r="F218" s="38"/>
      <c r="G218" s="38"/>
      <c r="H218" s="38"/>
      <c r="I218" s="38"/>
    </row>
    <row r="219" spans="3:18" x14ac:dyDescent="0.35">
      <c r="C219" s="38"/>
      <c r="E219" s="38"/>
      <c r="F219" s="38"/>
      <c r="G219" s="38"/>
      <c r="H219" s="38"/>
      <c r="I219" s="38"/>
    </row>
    <row r="220" spans="3:18" x14ac:dyDescent="0.35">
      <c r="C220" s="38"/>
      <c r="E220" s="38"/>
      <c r="F220" s="38"/>
      <c r="G220" s="38"/>
      <c r="H220" s="38"/>
      <c r="I220" s="38"/>
    </row>
    <row r="221" spans="3:18" x14ac:dyDescent="0.35">
      <c r="C221" s="38"/>
      <c r="E221" s="38"/>
      <c r="F221" s="38"/>
      <c r="G221" s="38"/>
      <c r="H221" s="38"/>
      <c r="I221" s="38"/>
    </row>
    <row r="222" spans="3:18" x14ac:dyDescent="0.35">
      <c r="C222" s="38"/>
      <c r="E222" s="38"/>
      <c r="F222" s="38"/>
      <c r="G222" s="38"/>
      <c r="H222" s="38"/>
      <c r="I222" s="38"/>
    </row>
    <row r="223" spans="3:18" x14ac:dyDescent="0.35">
      <c r="C223" s="38"/>
      <c r="E223" s="38"/>
      <c r="F223" s="38"/>
      <c r="G223" s="38"/>
      <c r="H223" s="38"/>
      <c r="I223" s="38"/>
    </row>
    <row r="224" spans="3:18" x14ac:dyDescent="0.35">
      <c r="C224" s="38"/>
      <c r="E224" s="38"/>
      <c r="F224" s="38"/>
      <c r="G224" s="38"/>
      <c r="H224" s="38"/>
      <c r="I224" s="38"/>
    </row>
    <row r="225" spans="3:9" x14ac:dyDescent="0.35">
      <c r="C225" s="38"/>
      <c r="E225" s="38"/>
      <c r="F225" s="38"/>
      <c r="G225" s="38"/>
      <c r="H225" s="38"/>
      <c r="I225" s="38"/>
    </row>
    <row r="226" spans="3:9" x14ac:dyDescent="0.35">
      <c r="C226" s="38"/>
      <c r="E226" s="38"/>
      <c r="F226" s="38"/>
      <c r="G226" s="38"/>
      <c r="H226" s="38"/>
      <c r="I226" s="38"/>
    </row>
    <row r="227" spans="3:9" x14ac:dyDescent="0.35">
      <c r="C227" s="38"/>
      <c r="E227" s="38"/>
      <c r="F227" s="38"/>
      <c r="G227" s="38"/>
      <c r="H227" s="38"/>
      <c r="I227" s="38"/>
    </row>
    <row r="228" spans="3:9" x14ac:dyDescent="0.35">
      <c r="C228" s="38"/>
      <c r="E228" s="38"/>
      <c r="F228" s="38"/>
      <c r="G228" s="38"/>
      <c r="H228" s="38"/>
      <c r="I228" s="38"/>
    </row>
    <row r="229" spans="3:9" x14ac:dyDescent="0.35">
      <c r="C229" s="38"/>
      <c r="E229" s="38"/>
      <c r="F229" s="38"/>
      <c r="G229" s="38"/>
      <c r="H229" s="38"/>
      <c r="I229" s="38"/>
    </row>
    <row r="230" spans="3:9" x14ac:dyDescent="0.35">
      <c r="C230" s="38"/>
      <c r="E230" s="38"/>
      <c r="F230" s="38"/>
      <c r="G230" s="38"/>
      <c r="H230" s="38"/>
      <c r="I230" s="38"/>
    </row>
    <row r="231" spans="3:9" x14ac:dyDescent="0.35">
      <c r="C231" s="38"/>
      <c r="E231" s="38"/>
      <c r="F231" s="38"/>
      <c r="G231" s="38"/>
      <c r="H231" s="38"/>
      <c r="I231" s="38"/>
    </row>
    <row r="232" spans="3:9" x14ac:dyDescent="0.35">
      <c r="C232" s="38"/>
      <c r="E232" s="38"/>
      <c r="F232" s="38"/>
      <c r="G232" s="38"/>
      <c r="H232" s="38"/>
      <c r="I232" s="38"/>
    </row>
    <row r="233" spans="3:9" x14ac:dyDescent="0.35">
      <c r="C233" s="38"/>
      <c r="E233" s="38"/>
      <c r="F233" s="38"/>
      <c r="G233" s="38"/>
      <c r="H233" s="38"/>
      <c r="I233" s="38"/>
    </row>
    <row r="234" spans="3:9" x14ac:dyDescent="0.35">
      <c r="C234" s="38"/>
      <c r="E234" s="38"/>
      <c r="F234" s="38"/>
      <c r="G234" s="38"/>
      <c r="H234" s="38"/>
      <c r="I234" s="38"/>
    </row>
    <row r="235" spans="3:9" x14ac:dyDescent="0.35">
      <c r="C235" s="38"/>
      <c r="E235" s="38"/>
      <c r="F235" s="38"/>
      <c r="G235" s="38"/>
      <c r="H235" s="38"/>
      <c r="I235" s="38"/>
    </row>
    <row r="236" spans="3:9" x14ac:dyDescent="0.35">
      <c r="C236" s="38"/>
      <c r="E236" s="38"/>
      <c r="F236" s="38"/>
      <c r="G236" s="38"/>
      <c r="H236" s="38"/>
      <c r="I236" s="38"/>
    </row>
    <row r="237" spans="3:9" x14ac:dyDescent="0.35">
      <c r="C237" s="38"/>
      <c r="E237" s="38"/>
      <c r="F237" s="38"/>
      <c r="G237" s="38"/>
      <c r="H237" s="38"/>
      <c r="I237" s="38"/>
    </row>
    <row r="238" spans="3:9" x14ac:dyDescent="0.35">
      <c r="C238" s="38"/>
      <c r="E238" s="38"/>
      <c r="F238" s="38"/>
      <c r="G238" s="38"/>
      <c r="H238" s="38"/>
      <c r="I238" s="38"/>
    </row>
    <row r="239" spans="3:9" x14ac:dyDescent="0.35">
      <c r="C239" s="38"/>
      <c r="E239" s="38"/>
      <c r="F239" s="38"/>
      <c r="G239" s="38"/>
      <c r="H239" s="38"/>
      <c r="I239" s="38"/>
    </row>
    <row r="240" spans="3:9" x14ac:dyDescent="0.35">
      <c r="C240" s="38"/>
      <c r="E240" s="38"/>
      <c r="F240" s="38"/>
      <c r="G240" s="38"/>
      <c r="H240" s="38"/>
      <c r="I240" s="38"/>
    </row>
    <row r="241" spans="3:9" x14ac:dyDescent="0.35">
      <c r="C241" s="38"/>
      <c r="E241" s="38"/>
      <c r="F241" s="38"/>
      <c r="G241" s="38"/>
      <c r="H241" s="38"/>
      <c r="I241" s="38"/>
    </row>
    <row r="242" spans="3:9" x14ac:dyDescent="0.35">
      <c r="C242" s="38"/>
      <c r="E242" s="38"/>
      <c r="F242" s="38"/>
      <c r="G242" s="38"/>
      <c r="H242" s="38"/>
      <c r="I242" s="38"/>
    </row>
    <row r="243" spans="3:9" x14ac:dyDescent="0.35">
      <c r="C243" s="38"/>
      <c r="E243" s="38"/>
      <c r="F243" s="38"/>
      <c r="G243" s="38"/>
      <c r="H243" s="38"/>
      <c r="I243" s="38"/>
    </row>
    <row r="244" spans="3:9" x14ac:dyDescent="0.35">
      <c r="C244" s="38"/>
      <c r="E244" s="38"/>
      <c r="F244" s="38"/>
      <c r="G244" s="38"/>
      <c r="H244" s="38"/>
      <c r="I244" s="38"/>
    </row>
    <row r="245" spans="3:9" x14ac:dyDescent="0.35">
      <c r="H245" s="38"/>
      <c r="I245" s="38"/>
    </row>
  </sheetData>
  <sheetProtection sheet="1" objects="1" scenarios="1"/>
  <mergeCells count="2">
    <mergeCell ref="K1:R1"/>
    <mergeCell ref="K2:R2"/>
  </mergeCells>
  <pageMargins left="1.1811023622047245" right="0.70866141732283472" top="0.7874015748031496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10</xdr:col>
                    <xdr:colOff>0</xdr:colOff>
                    <xdr:row>3</xdr:row>
                    <xdr:rowOff>0</xdr:rowOff>
                  </from>
                  <to>
                    <xdr:col>12</xdr:col>
                    <xdr:colOff>127000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H243"/>
  <sheetViews>
    <sheetView workbookViewId="0">
      <pane xSplit="2" ySplit="4" topLeftCell="C117" activePane="bottomRight" state="frozen"/>
      <selection pane="topRight" activeCell="C1" sqref="C1"/>
      <selection pane="bottomLeft" activeCell="A5" sqref="A5"/>
      <selection pane="bottomRight" activeCell="A136" sqref="A136:XFD136"/>
    </sheetView>
  </sheetViews>
  <sheetFormatPr defaultColWidth="8.36328125" defaultRowHeight="14.5" x14ac:dyDescent="0.35"/>
  <cols>
    <col min="1" max="1" width="4.81640625" style="3" customWidth="1"/>
    <col min="2" max="2" width="17.81640625" style="1" customWidth="1"/>
    <col min="3" max="145" width="6.08984375" style="2" customWidth="1"/>
    <col min="146" max="215" width="6.08984375" customWidth="1"/>
    <col min="217" max="16384" width="8.36328125" style="1"/>
  </cols>
  <sheetData>
    <row r="1" spans="1:216" x14ac:dyDescent="0.35">
      <c r="A1" s="4" t="s">
        <v>0</v>
      </c>
    </row>
    <row r="2" spans="1:216" x14ac:dyDescent="0.35">
      <c r="A2" s="4" t="s">
        <v>1</v>
      </c>
    </row>
    <row r="3" spans="1:216" ht="15" customHeight="1" x14ac:dyDescent="0.3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  <c r="T3" s="7">
        <v>20</v>
      </c>
      <c r="U3" s="7">
        <v>21</v>
      </c>
      <c r="V3" s="7">
        <v>22</v>
      </c>
      <c r="W3" s="7">
        <v>23</v>
      </c>
      <c r="X3" s="7">
        <v>24</v>
      </c>
      <c r="Y3" s="7">
        <v>25</v>
      </c>
      <c r="Z3" s="7">
        <v>26</v>
      </c>
      <c r="AA3" s="7">
        <v>27</v>
      </c>
      <c r="AB3" s="7">
        <v>28</v>
      </c>
      <c r="AC3" s="7">
        <v>29</v>
      </c>
      <c r="AD3" s="7">
        <v>30</v>
      </c>
      <c r="AE3" s="7">
        <v>31</v>
      </c>
      <c r="AF3" s="7">
        <v>32</v>
      </c>
      <c r="AG3" s="7">
        <v>33</v>
      </c>
      <c r="AH3" s="7">
        <v>34</v>
      </c>
      <c r="AI3" s="7">
        <v>35</v>
      </c>
      <c r="AJ3" s="7">
        <v>36</v>
      </c>
      <c r="AK3" s="7">
        <v>37</v>
      </c>
      <c r="AL3" s="7">
        <v>38</v>
      </c>
      <c r="AM3" s="7">
        <v>39</v>
      </c>
      <c r="AN3" s="7">
        <v>40</v>
      </c>
      <c r="AO3" s="7">
        <v>41</v>
      </c>
      <c r="AP3" s="7">
        <v>42</v>
      </c>
      <c r="AQ3" s="7">
        <v>43</v>
      </c>
      <c r="AR3" s="7">
        <v>44</v>
      </c>
      <c r="AS3" s="7">
        <v>45</v>
      </c>
      <c r="AT3" s="7">
        <v>46</v>
      </c>
      <c r="AU3" s="7">
        <v>47</v>
      </c>
      <c r="AV3" s="7">
        <v>48</v>
      </c>
      <c r="AW3" s="7">
        <v>49</v>
      </c>
      <c r="AX3" s="7">
        <v>50</v>
      </c>
      <c r="AY3" s="7">
        <v>51</v>
      </c>
      <c r="AZ3" s="7">
        <v>52</v>
      </c>
      <c r="BA3" s="7">
        <v>53</v>
      </c>
      <c r="BB3" s="7">
        <v>54</v>
      </c>
      <c r="BC3" s="7">
        <v>55</v>
      </c>
      <c r="BD3" s="7">
        <v>56</v>
      </c>
      <c r="BE3" s="7">
        <v>57</v>
      </c>
      <c r="BF3" s="7">
        <v>58</v>
      </c>
      <c r="BG3" s="7">
        <v>59</v>
      </c>
      <c r="BH3" s="7">
        <v>60</v>
      </c>
      <c r="BI3" s="7">
        <v>61</v>
      </c>
      <c r="BJ3" s="7">
        <v>62</v>
      </c>
      <c r="BK3" s="7">
        <v>63</v>
      </c>
      <c r="BL3" s="7">
        <v>64</v>
      </c>
      <c r="BM3" s="7">
        <v>65</v>
      </c>
      <c r="BN3" s="7">
        <v>66</v>
      </c>
      <c r="BO3" s="7">
        <v>67</v>
      </c>
      <c r="BP3" s="7">
        <v>68</v>
      </c>
      <c r="BQ3" s="7">
        <v>69</v>
      </c>
      <c r="BR3" s="7">
        <v>70</v>
      </c>
      <c r="BS3" s="7">
        <v>71</v>
      </c>
      <c r="BT3" s="7">
        <v>72</v>
      </c>
      <c r="BU3" s="7">
        <v>73</v>
      </c>
      <c r="BV3" s="7">
        <v>74</v>
      </c>
      <c r="BW3" s="7">
        <v>75</v>
      </c>
      <c r="BX3" s="7">
        <v>76</v>
      </c>
      <c r="BY3" s="7">
        <v>77</v>
      </c>
      <c r="BZ3" s="7">
        <v>78</v>
      </c>
      <c r="CA3" s="7">
        <v>79</v>
      </c>
      <c r="CB3" s="7">
        <v>80</v>
      </c>
      <c r="CC3" s="7">
        <v>81</v>
      </c>
      <c r="CD3" s="7">
        <v>82</v>
      </c>
      <c r="CE3" s="7">
        <v>83</v>
      </c>
      <c r="CF3" s="7">
        <v>84</v>
      </c>
      <c r="CG3" s="7">
        <v>85</v>
      </c>
      <c r="CH3" s="7">
        <v>86</v>
      </c>
      <c r="CI3" s="7">
        <v>87</v>
      </c>
      <c r="CJ3" s="7">
        <v>88</v>
      </c>
      <c r="CK3" s="7">
        <v>89</v>
      </c>
      <c r="CL3" s="7">
        <v>90</v>
      </c>
      <c r="CM3" s="7">
        <v>91</v>
      </c>
      <c r="CN3" s="7">
        <v>92</v>
      </c>
      <c r="CO3" s="7">
        <v>93</v>
      </c>
      <c r="CP3" s="7">
        <v>94</v>
      </c>
      <c r="CQ3" s="7">
        <v>95</v>
      </c>
      <c r="CR3" s="7">
        <v>96</v>
      </c>
      <c r="CS3" s="7">
        <v>97</v>
      </c>
      <c r="CT3" s="7">
        <v>98</v>
      </c>
      <c r="CU3" s="7">
        <v>99</v>
      </c>
      <c r="CV3" s="7">
        <v>100</v>
      </c>
      <c r="CW3" s="7">
        <v>101</v>
      </c>
      <c r="CX3" s="7">
        <v>102</v>
      </c>
      <c r="CY3" s="7">
        <v>103</v>
      </c>
      <c r="CZ3" s="7">
        <v>104</v>
      </c>
      <c r="DA3" s="7">
        <v>105</v>
      </c>
      <c r="DB3" s="7">
        <v>106</v>
      </c>
      <c r="DC3" s="7">
        <v>107</v>
      </c>
      <c r="DD3" s="7">
        <v>108</v>
      </c>
      <c r="DE3" s="7">
        <v>109</v>
      </c>
      <c r="DF3" s="7">
        <v>110</v>
      </c>
      <c r="DG3" s="7">
        <v>111</v>
      </c>
      <c r="DH3" s="7">
        <v>112</v>
      </c>
      <c r="DI3" s="7">
        <v>113</v>
      </c>
      <c r="DJ3" s="7">
        <v>114</v>
      </c>
      <c r="DK3" s="7">
        <v>115</v>
      </c>
      <c r="DL3" s="7">
        <v>116</v>
      </c>
      <c r="DM3" s="7">
        <v>117</v>
      </c>
      <c r="DN3" s="7">
        <v>118</v>
      </c>
      <c r="DO3" s="7">
        <v>119</v>
      </c>
      <c r="DP3" s="7">
        <v>120</v>
      </c>
      <c r="DQ3" s="7">
        <v>121</v>
      </c>
      <c r="DR3" s="7">
        <v>122</v>
      </c>
      <c r="DS3" s="7">
        <v>123</v>
      </c>
      <c r="DT3" s="7">
        <v>124</v>
      </c>
      <c r="DU3" s="7">
        <v>125</v>
      </c>
      <c r="DV3" s="7">
        <v>126</v>
      </c>
      <c r="DW3" s="7">
        <v>127</v>
      </c>
      <c r="DX3" s="7">
        <v>128</v>
      </c>
      <c r="DY3" s="7">
        <v>129</v>
      </c>
      <c r="DZ3" s="7">
        <v>130</v>
      </c>
      <c r="EA3" s="7">
        <v>131</v>
      </c>
      <c r="EB3" s="7">
        <v>132</v>
      </c>
      <c r="EC3" s="7">
        <v>133</v>
      </c>
      <c r="ED3" s="7">
        <v>134</v>
      </c>
      <c r="EE3" s="7">
        <v>135</v>
      </c>
      <c r="EF3" s="7">
        <v>136</v>
      </c>
      <c r="EG3" s="7">
        <v>137</v>
      </c>
      <c r="EH3" s="7">
        <v>138</v>
      </c>
      <c r="EI3" s="7">
        <v>139</v>
      </c>
      <c r="EJ3" s="7">
        <v>140</v>
      </c>
      <c r="EK3" s="7">
        <v>141</v>
      </c>
      <c r="EL3" s="7">
        <v>142</v>
      </c>
      <c r="EM3" s="7">
        <v>143</v>
      </c>
      <c r="EN3" s="7">
        <v>144</v>
      </c>
      <c r="EO3" s="7">
        <v>145</v>
      </c>
    </row>
    <row r="4" spans="1:216" s="5" customFormat="1" ht="57" customHeight="1" x14ac:dyDescent="0.35">
      <c r="A4" s="43">
        <v>2</v>
      </c>
      <c r="C4" s="6" t="s">
        <v>103</v>
      </c>
      <c r="D4" s="6" t="s">
        <v>289</v>
      </c>
      <c r="E4" s="6" t="s">
        <v>9</v>
      </c>
      <c r="F4" s="6" t="s">
        <v>104</v>
      </c>
      <c r="G4" s="6" t="s">
        <v>37</v>
      </c>
      <c r="H4" s="6" t="s">
        <v>112</v>
      </c>
      <c r="I4" s="6" t="s">
        <v>45</v>
      </c>
      <c r="J4" s="6" t="s">
        <v>53</v>
      </c>
      <c r="K4" s="6" t="s">
        <v>69</v>
      </c>
      <c r="L4" s="6" t="s">
        <v>47</v>
      </c>
      <c r="M4" s="6" t="s">
        <v>137</v>
      </c>
      <c r="N4" s="6" t="s">
        <v>101</v>
      </c>
      <c r="O4" s="6" t="s">
        <v>50</v>
      </c>
      <c r="P4" s="6" t="s">
        <v>125</v>
      </c>
      <c r="Q4" s="6" t="s">
        <v>59</v>
      </c>
      <c r="R4" s="6" t="s">
        <v>83</v>
      </c>
      <c r="S4" s="6" t="s">
        <v>135</v>
      </c>
      <c r="T4" s="6" t="s">
        <v>27</v>
      </c>
      <c r="U4" s="6" t="s">
        <v>28</v>
      </c>
      <c r="V4" s="6" t="s">
        <v>74</v>
      </c>
      <c r="W4" s="6" t="s">
        <v>77</v>
      </c>
      <c r="X4" s="6" t="s">
        <v>290</v>
      </c>
      <c r="Y4" s="6" t="s">
        <v>92</v>
      </c>
      <c r="Z4" s="6" t="s">
        <v>17</v>
      </c>
      <c r="AA4" s="6" t="s">
        <v>84</v>
      </c>
      <c r="AB4" s="6" t="s">
        <v>48</v>
      </c>
      <c r="AC4" s="6" t="s">
        <v>75</v>
      </c>
      <c r="AD4" s="6" t="s">
        <v>29</v>
      </c>
      <c r="AE4" s="6" t="s">
        <v>34</v>
      </c>
      <c r="AF4" s="6" t="s">
        <v>10</v>
      </c>
      <c r="AG4" s="6" t="s">
        <v>42</v>
      </c>
      <c r="AH4" s="6" t="s">
        <v>70</v>
      </c>
      <c r="AI4" s="6" t="s">
        <v>113</v>
      </c>
      <c r="AJ4" s="6" t="s">
        <v>8</v>
      </c>
      <c r="AK4" s="6" t="s">
        <v>5</v>
      </c>
      <c r="AL4" s="6" t="s">
        <v>13</v>
      </c>
      <c r="AM4" s="6" t="s">
        <v>114</v>
      </c>
      <c r="AN4" s="6" t="s">
        <v>128</v>
      </c>
      <c r="AO4" s="6" t="s">
        <v>73</v>
      </c>
      <c r="AP4" s="6" t="s">
        <v>90</v>
      </c>
      <c r="AQ4" s="6" t="s">
        <v>14</v>
      </c>
      <c r="AR4" s="6" t="s">
        <v>15</v>
      </c>
      <c r="AS4" s="6" t="s">
        <v>297</v>
      </c>
      <c r="AT4" s="6" t="s">
        <v>2</v>
      </c>
      <c r="AU4" s="6" t="s">
        <v>6</v>
      </c>
      <c r="AV4" s="6" t="s">
        <v>16</v>
      </c>
      <c r="AW4" s="6" t="s">
        <v>60</v>
      </c>
      <c r="AX4" s="6" t="s">
        <v>93</v>
      </c>
      <c r="AY4" s="6" t="s">
        <v>115</v>
      </c>
      <c r="AZ4" s="6" t="s">
        <v>44</v>
      </c>
      <c r="BA4" s="6" t="s">
        <v>46</v>
      </c>
      <c r="BB4" s="6" t="s">
        <v>61</v>
      </c>
      <c r="BC4" s="6" t="s">
        <v>78</v>
      </c>
      <c r="BD4" s="6" t="s">
        <v>24</v>
      </c>
      <c r="BE4" s="6" t="s">
        <v>116</v>
      </c>
      <c r="BF4" s="6" t="s">
        <v>298</v>
      </c>
      <c r="BG4" s="6" t="s">
        <v>91</v>
      </c>
      <c r="BH4" s="6" t="s">
        <v>85</v>
      </c>
      <c r="BI4" s="6" t="s">
        <v>3</v>
      </c>
      <c r="BJ4" s="6" t="s">
        <v>20</v>
      </c>
      <c r="BK4" s="6" t="s">
        <v>97</v>
      </c>
      <c r="BL4" s="6" t="s">
        <v>54</v>
      </c>
      <c r="BM4" s="6" t="s">
        <v>76</v>
      </c>
      <c r="BN4" s="6" t="s">
        <v>71</v>
      </c>
      <c r="BO4" s="6" t="s">
        <v>79</v>
      </c>
      <c r="BP4" s="6" t="s">
        <v>126</v>
      </c>
      <c r="BQ4" s="6" t="s">
        <v>127</v>
      </c>
      <c r="BR4" s="6" t="s">
        <v>62</v>
      </c>
      <c r="BS4" s="6" t="s">
        <v>98</v>
      </c>
      <c r="BT4" s="6" t="s">
        <v>117</v>
      </c>
      <c r="BU4" s="6" t="s">
        <v>40</v>
      </c>
      <c r="BV4" s="6" t="s">
        <v>81</v>
      </c>
      <c r="BW4" s="6" t="s">
        <v>22</v>
      </c>
      <c r="BX4" s="6" t="s">
        <v>23</v>
      </c>
      <c r="BY4" s="6" t="s">
        <v>118</v>
      </c>
      <c r="BZ4" s="6" t="s">
        <v>30</v>
      </c>
      <c r="CA4" s="6" t="s">
        <v>86</v>
      </c>
      <c r="CB4" s="6" t="s">
        <v>55</v>
      </c>
      <c r="CC4" s="6" t="s">
        <v>21</v>
      </c>
      <c r="CD4" s="6" t="s">
        <v>94</v>
      </c>
      <c r="CE4" s="6" t="s">
        <v>129</v>
      </c>
      <c r="CF4" s="6" t="s">
        <v>130</v>
      </c>
      <c r="CG4" s="6" t="s">
        <v>63</v>
      </c>
      <c r="CH4" s="6" t="s">
        <v>105</v>
      </c>
      <c r="CI4" s="6" t="s">
        <v>96</v>
      </c>
      <c r="CJ4" s="6" t="s">
        <v>100</v>
      </c>
      <c r="CK4" s="6" t="s">
        <v>131</v>
      </c>
      <c r="CL4" s="6" t="s">
        <v>119</v>
      </c>
      <c r="CM4" s="6" t="s">
        <v>64</v>
      </c>
      <c r="CN4" s="6" t="s">
        <v>132</v>
      </c>
      <c r="CO4" s="6" t="s">
        <v>11</v>
      </c>
      <c r="CP4" s="6" t="s">
        <v>120</v>
      </c>
      <c r="CQ4" s="6" t="s">
        <v>72</v>
      </c>
      <c r="CR4" s="6" t="s">
        <v>106</v>
      </c>
      <c r="CS4" s="6" t="s">
        <v>41</v>
      </c>
      <c r="CT4" s="6" t="s">
        <v>43</v>
      </c>
      <c r="CU4" s="6" t="s">
        <v>35</v>
      </c>
      <c r="CV4" s="6" t="s">
        <v>18</v>
      </c>
      <c r="CW4" s="6" t="s">
        <v>65</v>
      </c>
      <c r="CX4" s="6" t="s">
        <v>291</v>
      </c>
      <c r="CY4" s="6" t="s">
        <v>38</v>
      </c>
      <c r="CZ4" s="6" t="s">
        <v>39</v>
      </c>
      <c r="DA4" s="6" t="s">
        <v>25</v>
      </c>
      <c r="DB4" s="6" t="s">
        <v>133</v>
      </c>
      <c r="DC4" s="6" t="s">
        <v>31</v>
      </c>
      <c r="DD4" s="6" t="s">
        <v>33</v>
      </c>
      <c r="DE4" s="6" t="s">
        <v>121</v>
      </c>
      <c r="DF4" s="6" t="s">
        <v>107</v>
      </c>
      <c r="DG4" s="6" t="s">
        <v>66</v>
      </c>
      <c r="DH4" s="6" t="s">
        <v>67</v>
      </c>
      <c r="DI4" s="6" t="s">
        <v>36</v>
      </c>
      <c r="DJ4" s="6" t="s">
        <v>32</v>
      </c>
      <c r="DK4" s="6" t="s">
        <v>108</v>
      </c>
      <c r="DL4" s="6" t="s">
        <v>292</v>
      </c>
      <c r="DM4" s="6" t="s">
        <v>19</v>
      </c>
      <c r="DN4" s="6" t="s">
        <v>109</v>
      </c>
      <c r="DO4" s="6" t="s">
        <v>12</v>
      </c>
      <c r="DP4" s="6" t="s">
        <v>89</v>
      </c>
      <c r="DQ4" s="6" t="s">
        <v>56</v>
      </c>
      <c r="DR4" s="6" t="s">
        <v>57</v>
      </c>
      <c r="DS4" s="6" t="s">
        <v>87</v>
      </c>
      <c r="DT4" s="6" t="s">
        <v>82</v>
      </c>
      <c r="DU4" s="6" t="s">
        <v>99</v>
      </c>
      <c r="DV4" s="6" t="s">
        <v>122</v>
      </c>
      <c r="DW4" s="6" t="s">
        <v>123</v>
      </c>
      <c r="DX4" s="6" t="s">
        <v>88</v>
      </c>
      <c r="DY4" s="6" t="s">
        <v>136</v>
      </c>
      <c r="DZ4" s="6" t="s">
        <v>134</v>
      </c>
      <c r="EA4" s="6" t="s">
        <v>124</v>
      </c>
      <c r="EB4" s="6" t="s">
        <v>58</v>
      </c>
      <c r="EC4" s="6" t="s">
        <v>49</v>
      </c>
      <c r="ED4" s="6" t="s">
        <v>26</v>
      </c>
      <c r="EE4" s="6" t="s">
        <v>68</v>
      </c>
      <c r="EF4" s="6" t="s">
        <v>51</v>
      </c>
      <c r="EG4" s="6" t="s">
        <v>52</v>
      </c>
      <c r="EH4" s="6" t="s">
        <v>80</v>
      </c>
      <c r="EI4" s="6" t="s">
        <v>4</v>
      </c>
      <c r="EJ4" s="6" t="s">
        <v>95</v>
      </c>
      <c r="EK4" s="6" t="s">
        <v>7</v>
      </c>
      <c r="EL4" s="6" t="s">
        <v>102</v>
      </c>
      <c r="EM4" s="6" t="s">
        <v>110</v>
      </c>
      <c r="EN4" s="6" t="s">
        <v>293</v>
      </c>
      <c r="EO4" s="6" t="s">
        <v>111</v>
      </c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</row>
    <row r="5" spans="1:216" x14ac:dyDescent="0.35">
      <c r="A5" s="3">
        <v>3</v>
      </c>
      <c r="B5" s="1" t="s">
        <v>234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44</v>
      </c>
      <c r="J5" s="2">
        <v>0</v>
      </c>
      <c r="K5" s="2">
        <v>0</v>
      </c>
      <c r="L5" s="2">
        <v>0</v>
      </c>
      <c r="M5" s="2">
        <v>3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7601</v>
      </c>
      <c r="AH5" s="2">
        <v>0</v>
      </c>
      <c r="AI5" s="2">
        <v>0</v>
      </c>
      <c r="AJ5" s="2">
        <v>0</v>
      </c>
      <c r="AK5" s="2">
        <v>576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9</v>
      </c>
      <c r="AS5" s="2">
        <v>0</v>
      </c>
      <c r="AT5" s="2">
        <v>0</v>
      </c>
      <c r="AU5" s="2">
        <v>6</v>
      </c>
      <c r="AV5" s="2">
        <v>3</v>
      </c>
      <c r="AW5" s="2">
        <v>0</v>
      </c>
      <c r="AX5" s="2">
        <v>0</v>
      </c>
      <c r="AY5" s="2">
        <v>5</v>
      </c>
      <c r="AZ5" s="2">
        <v>12376</v>
      </c>
      <c r="BA5" s="2">
        <v>0</v>
      </c>
      <c r="BB5" s="2">
        <v>12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3</v>
      </c>
      <c r="BI5" s="2">
        <v>0</v>
      </c>
      <c r="BJ5" s="2">
        <v>6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4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2161</v>
      </c>
      <c r="CT5" s="2">
        <v>1446</v>
      </c>
      <c r="CU5" s="2">
        <v>0</v>
      </c>
      <c r="CV5" s="2">
        <v>0</v>
      </c>
      <c r="CW5" s="2">
        <v>23</v>
      </c>
      <c r="CX5" s="2">
        <v>0</v>
      </c>
      <c r="CY5" s="2">
        <v>0</v>
      </c>
      <c r="CZ5" s="2">
        <v>0</v>
      </c>
      <c r="DA5" s="2">
        <v>9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26</v>
      </c>
      <c r="EF5" s="2">
        <v>0</v>
      </c>
      <c r="EG5" s="2">
        <v>28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</row>
    <row r="6" spans="1:216" x14ac:dyDescent="0.35">
      <c r="A6" s="3">
        <v>4</v>
      </c>
      <c r="B6" s="1" t="s">
        <v>173</v>
      </c>
      <c r="C6" s="2">
        <v>0</v>
      </c>
      <c r="D6" s="2">
        <v>0</v>
      </c>
      <c r="E6" s="2">
        <v>0</v>
      </c>
      <c r="F6" s="2">
        <v>0</v>
      </c>
      <c r="G6" s="2">
        <v>1519</v>
      </c>
      <c r="H6" s="2">
        <v>0</v>
      </c>
      <c r="I6" s="2">
        <v>8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206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175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64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16</v>
      </c>
      <c r="CA6" s="2">
        <v>0</v>
      </c>
      <c r="CB6" s="2">
        <v>0</v>
      </c>
      <c r="CC6" s="2">
        <v>0</v>
      </c>
      <c r="CD6" s="2">
        <v>3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</row>
    <row r="7" spans="1:216" x14ac:dyDescent="0.35">
      <c r="A7" s="3">
        <v>5</v>
      </c>
      <c r="B7" s="1" t="s">
        <v>192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146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94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73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</row>
    <row r="8" spans="1:216" x14ac:dyDescent="0.35">
      <c r="A8" s="3">
        <v>6</v>
      </c>
      <c r="B8" s="1" t="s">
        <v>242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1099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3</v>
      </c>
      <c r="AS8" s="2">
        <v>0</v>
      </c>
      <c r="AT8" s="2">
        <v>0</v>
      </c>
      <c r="AU8" s="2">
        <v>0</v>
      </c>
      <c r="AV8" s="2">
        <v>11</v>
      </c>
      <c r="AW8" s="2">
        <v>0</v>
      </c>
      <c r="AX8" s="2">
        <v>0</v>
      </c>
      <c r="AY8" s="2">
        <v>0</v>
      </c>
      <c r="AZ8" s="2">
        <v>0</v>
      </c>
      <c r="BA8" s="2">
        <v>12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144</v>
      </c>
      <c r="BK8" s="2">
        <v>3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3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63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9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3325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7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0</v>
      </c>
    </row>
    <row r="9" spans="1:216" x14ac:dyDescent="0.35">
      <c r="A9" s="7">
        <v>7</v>
      </c>
      <c r="B9" s="1" t="s">
        <v>235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3</v>
      </c>
      <c r="J9" s="2">
        <v>262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30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6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12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</row>
    <row r="10" spans="1:216" x14ac:dyDescent="0.35">
      <c r="A10" s="43">
        <v>8</v>
      </c>
      <c r="B10" s="1" t="s">
        <v>138</v>
      </c>
      <c r="C10" s="2">
        <v>30</v>
      </c>
      <c r="D10" s="2">
        <v>91</v>
      </c>
      <c r="E10" s="2">
        <v>411</v>
      </c>
      <c r="F10" s="2">
        <v>133</v>
      </c>
      <c r="G10" s="2">
        <v>3497</v>
      </c>
      <c r="H10" s="2">
        <v>1080</v>
      </c>
      <c r="I10" s="2">
        <v>34824</v>
      </c>
      <c r="J10" s="2">
        <v>736</v>
      </c>
      <c r="K10" s="2">
        <v>19</v>
      </c>
      <c r="L10" s="2">
        <v>2709</v>
      </c>
      <c r="M10" s="2">
        <v>3921</v>
      </c>
      <c r="N10" s="2">
        <v>254</v>
      </c>
      <c r="O10" s="2">
        <v>26</v>
      </c>
      <c r="P10" s="2">
        <v>44</v>
      </c>
      <c r="Q10" s="2">
        <v>2977</v>
      </c>
      <c r="R10" s="2">
        <v>137</v>
      </c>
      <c r="S10" s="2">
        <v>20</v>
      </c>
      <c r="T10" s="2">
        <v>1634</v>
      </c>
      <c r="U10" s="2">
        <v>120</v>
      </c>
      <c r="V10" s="2">
        <v>839</v>
      </c>
      <c r="W10" s="2">
        <v>626</v>
      </c>
      <c r="X10" s="2">
        <v>106</v>
      </c>
      <c r="Y10" s="2">
        <v>18777</v>
      </c>
      <c r="Z10" s="2">
        <v>38</v>
      </c>
      <c r="AA10" s="2">
        <v>103</v>
      </c>
      <c r="AB10" s="2">
        <v>2739</v>
      </c>
      <c r="AC10" s="2">
        <v>943</v>
      </c>
      <c r="AD10" s="2">
        <v>7161</v>
      </c>
      <c r="AE10" s="2">
        <v>331</v>
      </c>
      <c r="AF10" s="2">
        <v>334</v>
      </c>
      <c r="AG10" s="2">
        <v>3056</v>
      </c>
      <c r="AH10" s="2">
        <v>9</v>
      </c>
      <c r="AI10" s="2">
        <v>1677</v>
      </c>
      <c r="AJ10" s="2">
        <v>1565</v>
      </c>
      <c r="AK10" s="2">
        <v>3706385</v>
      </c>
      <c r="AL10" s="2">
        <v>85</v>
      </c>
      <c r="AM10" s="2">
        <v>27</v>
      </c>
      <c r="AN10" s="2">
        <v>213</v>
      </c>
      <c r="AO10" s="2">
        <v>221</v>
      </c>
      <c r="AP10" s="2">
        <v>1673</v>
      </c>
      <c r="AQ10" s="2">
        <v>296</v>
      </c>
      <c r="AR10" s="2">
        <v>5330</v>
      </c>
      <c r="AS10" s="2">
        <v>130</v>
      </c>
      <c r="AT10" s="2">
        <v>76</v>
      </c>
      <c r="AU10" s="2">
        <v>5486</v>
      </c>
      <c r="AV10" s="2">
        <v>58121</v>
      </c>
      <c r="AW10" s="2">
        <v>5106</v>
      </c>
      <c r="AX10" s="2">
        <v>1621</v>
      </c>
      <c r="AY10" s="2">
        <v>270</v>
      </c>
      <c r="AZ10" s="2">
        <v>3611</v>
      </c>
      <c r="BA10" s="2">
        <v>2203</v>
      </c>
      <c r="BB10" s="2">
        <v>10212</v>
      </c>
      <c r="BC10" s="2">
        <v>365</v>
      </c>
      <c r="BD10" s="2">
        <v>1288</v>
      </c>
      <c r="BE10" s="2">
        <v>113</v>
      </c>
      <c r="BF10" s="2">
        <v>8</v>
      </c>
      <c r="BG10" s="2">
        <v>26</v>
      </c>
      <c r="BH10" s="2">
        <v>3651</v>
      </c>
      <c r="BI10" s="2">
        <v>100</v>
      </c>
      <c r="BJ10" s="2">
        <v>40862</v>
      </c>
      <c r="BK10" s="2">
        <v>4730</v>
      </c>
      <c r="BL10" s="2">
        <v>913</v>
      </c>
      <c r="BM10" s="2">
        <v>1066</v>
      </c>
      <c r="BN10" s="2">
        <v>28</v>
      </c>
      <c r="BO10" s="2">
        <v>4048</v>
      </c>
      <c r="BP10" s="2">
        <v>4</v>
      </c>
      <c r="BQ10" s="2">
        <v>68</v>
      </c>
      <c r="BR10" s="2">
        <v>187</v>
      </c>
      <c r="BS10" s="2">
        <v>3297</v>
      </c>
      <c r="BT10" s="2">
        <v>52</v>
      </c>
      <c r="BU10" s="2">
        <v>403</v>
      </c>
      <c r="BV10" s="2">
        <v>466</v>
      </c>
      <c r="BW10" s="2">
        <v>417</v>
      </c>
      <c r="BX10" s="2">
        <v>239</v>
      </c>
      <c r="BY10" s="2">
        <v>32</v>
      </c>
      <c r="BZ10" s="2">
        <v>12756</v>
      </c>
      <c r="CA10" s="2">
        <v>691</v>
      </c>
      <c r="CB10" s="2">
        <v>4555</v>
      </c>
      <c r="CC10" s="2">
        <v>4238</v>
      </c>
      <c r="CD10" s="2">
        <v>38680</v>
      </c>
      <c r="CE10" s="2">
        <v>215</v>
      </c>
      <c r="CF10" s="2">
        <v>511</v>
      </c>
      <c r="CG10" s="2">
        <v>978</v>
      </c>
      <c r="CH10" s="2">
        <v>150</v>
      </c>
      <c r="CI10" s="2">
        <v>1361</v>
      </c>
      <c r="CJ10" s="2">
        <v>39</v>
      </c>
      <c r="CK10" s="2">
        <v>40</v>
      </c>
      <c r="CL10" s="2">
        <v>20</v>
      </c>
      <c r="CM10" s="2">
        <v>2536</v>
      </c>
      <c r="CN10" s="2">
        <v>16</v>
      </c>
      <c r="CO10" s="2">
        <v>184</v>
      </c>
      <c r="CP10" s="2">
        <v>495</v>
      </c>
      <c r="CQ10" s="2">
        <v>63</v>
      </c>
      <c r="CR10" s="2">
        <v>970</v>
      </c>
      <c r="CS10" s="2">
        <v>1909</v>
      </c>
      <c r="CT10" s="2">
        <v>3440</v>
      </c>
      <c r="CU10" s="2">
        <v>3499</v>
      </c>
      <c r="CV10" s="2">
        <v>1963</v>
      </c>
      <c r="CW10" s="2">
        <v>23790</v>
      </c>
      <c r="CX10" s="2">
        <v>109</v>
      </c>
      <c r="CY10" s="2">
        <v>1175</v>
      </c>
      <c r="CZ10" s="2">
        <v>46</v>
      </c>
      <c r="DA10" s="2">
        <v>3821</v>
      </c>
      <c r="DB10" s="2">
        <v>2393</v>
      </c>
      <c r="DC10" s="2">
        <v>5396</v>
      </c>
      <c r="DD10" s="2">
        <v>229</v>
      </c>
      <c r="DE10" s="2">
        <v>60</v>
      </c>
      <c r="DF10" s="2">
        <v>368</v>
      </c>
      <c r="DG10" s="2">
        <v>184</v>
      </c>
      <c r="DH10" s="2">
        <v>8082</v>
      </c>
      <c r="DI10" s="2">
        <v>405</v>
      </c>
      <c r="DJ10" s="2">
        <v>325</v>
      </c>
      <c r="DK10" s="2">
        <v>3078</v>
      </c>
      <c r="DL10" s="2">
        <v>222</v>
      </c>
      <c r="DM10" s="2">
        <v>10626</v>
      </c>
      <c r="DN10" s="2">
        <v>586</v>
      </c>
      <c r="DO10" s="2">
        <v>776</v>
      </c>
      <c r="DP10" s="2">
        <v>2468</v>
      </c>
      <c r="DQ10" s="2">
        <v>6138</v>
      </c>
      <c r="DR10" s="2">
        <v>3187</v>
      </c>
      <c r="DS10" s="2">
        <v>74</v>
      </c>
      <c r="DT10" s="2">
        <v>2356</v>
      </c>
      <c r="DU10" s="2">
        <v>81</v>
      </c>
      <c r="DV10" s="2">
        <v>18</v>
      </c>
      <c r="DW10" s="2">
        <v>659</v>
      </c>
      <c r="DX10" s="2">
        <v>116</v>
      </c>
      <c r="DY10" s="2">
        <v>74</v>
      </c>
      <c r="DZ10" s="2">
        <v>1090</v>
      </c>
      <c r="EA10" s="2">
        <v>18</v>
      </c>
      <c r="EB10" s="2">
        <v>72</v>
      </c>
      <c r="EC10" s="2">
        <v>16240</v>
      </c>
      <c r="ED10" s="2">
        <v>971</v>
      </c>
      <c r="EE10" s="2">
        <v>8813</v>
      </c>
      <c r="EF10" s="2">
        <v>125</v>
      </c>
      <c r="EG10" s="2">
        <v>25</v>
      </c>
      <c r="EH10" s="2">
        <v>36942</v>
      </c>
      <c r="EI10" s="2">
        <v>68</v>
      </c>
      <c r="EJ10" s="2">
        <v>267</v>
      </c>
      <c r="EK10" s="2">
        <v>880</v>
      </c>
      <c r="EL10" s="2">
        <v>117</v>
      </c>
      <c r="EM10" s="2">
        <v>133</v>
      </c>
      <c r="EN10" s="2">
        <v>174</v>
      </c>
      <c r="EO10" s="2">
        <v>6</v>
      </c>
    </row>
    <row r="11" spans="1:216" x14ac:dyDescent="0.35">
      <c r="A11" s="3">
        <v>9</v>
      </c>
      <c r="B11" s="1" t="s">
        <v>159</v>
      </c>
      <c r="C11" s="2">
        <v>0</v>
      </c>
      <c r="D11" s="2">
        <v>0</v>
      </c>
      <c r="E11" s="2">
        <v>0</v>
      </c>
      <c r="F11" s="2">
        <v>0</v>
      </c>
      <c r="G11" s="2">
        <v>4</v>
      </c>
      <c r="H11" s="2">
        <v>0</v>
      </c>
      <c r="I11" s="2">
        <v>0</v>
      </c>
      <c r="J11" s="2">
        <v>0</v>
      </c>
      <c r="K11" s="2">
        <v>0</v>
      </c>
      <c r="L11" s="2">
        <v>3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31</v>
      </c>
      <c r="AE11" s="2">
        <v>5</v>
      </c>
      <c r="AF11" s="2">
        <v>0</v>
      </c>
      <c r="AG11" s="2">
        <v>0</v>
      </c>
      <c r="AH11" s="2">
        <v>0</v>
      </c>
      <c r="AI11" s="2">
        <v>0</v>
      </c>
      <c r="AJ11" s="2">
        <v>6</v>
      </c>
      <c r="AK11" s="2">
        <v>2411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4</v>
      </c>
      <c r="AS11" s="2">
        <v>0</v>
      </c>
      <c r="AT11" s="2">
        <v>0</v>
      </c>
      <c r="AU11" s="2">
        <v>993</v>
      </c>
      <c r="AV11" s="2">
        <v>10</v>
      </c>
      <c r="AW11" s="2">
        <v>0</v>
      </c>
      <c r="AX11" s="2">
        <v>0</v>
      </c>
      <c r="AY11" s="2">
        <v>0</v>
      </c>
      <c r="AZ11" s="2">
        <v>0</v>
      </c>
      <c r="BA11" s="2">
        <v>4</v>
      </c>
      <c r="BB11" s="2">
        <v>0</v>
      </c>
      <c r="BC11" s="2">
        <v>0</v>
      </c>
      <c r="BD11" s="2">
        <v>30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12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11</v>
      </c>
      <c r="CA11" s="2">
        <v>0</v>
      </c>
      <c r="CB11" s="2">
        <v>0</v>
      </c>
      <c r="CC11" s="2">
        <v>0</v>
      </c>
      <c r="CD11" s="2">
        <v>4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4</v>
      </c>
      <c r="CU11" s="2">
        <v>24</v>
      </c>
      <c r="CV11" s="2">
        <v>0</v>
      </c>
      <c r="CW11" s="2">
        <v>0</v>
      </c>
      <c r="CX11" s="2">
        <v>0</v>
      </c>
      <c r="CY11" s="2">
        <v>8</v>
      </c>
      <c r="CZ11" s="2">
        <v>0</v>
      </c>
      <c r="DA11" s="2">
        <v>13</v>
      </c>
      <c r="DB11" s="2">
        <v>0</v>
      </c>
      <c r="DC11" s="2">
        <v>36</v>
      </c>
      <c r="DD11" s="2">
        <v>4</v>
      </c>
      <c r="DE11" s="2">
        <v>0</v>
      </c>
      <c r="DF11" s="2">
        <v>0</v>
      </c>
      <c r="DG11" s="2">
        <v>0</v>
      </c>
      <c r="DH11" s="2">
        <v>3</v>
      </c>
      <c r="DI11" s="2">
        <v>5</v>
      </c>
      <c r="DJ11" s="2">
        <v>8</v>
      </c>
      <c r="DK11" s="2">
        <v>0</v>
      </c>
      <c r="DL11" s="2">
        <v>0</v>
      </c>
      <c r="DM11" s="2">
        <v>7</v>
      </c>
      <c r="DN11" s="2">
        <v>0</v>
      </c>
      <c r="DO11" s="2">
        <v>6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6</v>
      </c>
      <c r="ED11" s="2">
        <v>22</v>
      </c>
      <c r="EE11" s="2">
        <v>0</v>
      </c>
      <c r="EF11" s="2">
        <v>0</v>
      </c>
      <c r="EG11" s="2">
        <v>0</v>
      </c>
      <c r="EH11" s="2">
        <v>4</v>
      </c>
      <c r="EI11" s="2">
        <v>0</v>
      </c>
      <c r="EJ11" s="2">
        <v>0</v>
      </c>
      <c r="EK11" s="2">
        <v>5</v>
      </c>
      <c r="EL11" s="2">
        <v>0</v>
      </c>
      <c r="EM11" s="2">
        <v>0</v>
      </c>
      <c r="EN11" s="2">
        <v>0</v>
      </c>
      <c r="EO11" s="2">
        <v>0</v>
      </c>
    </row>
    <row r="12" spans="1:216" x14ac:dyDescent="0.35">
      <c r="A12" s="3">
        <v>10</v>
      </c>
      <c r="B12" s="1" t="s">
        <v>236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44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35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118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10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</row>
    <row r="13" spans="1:216" x14ac:dyDescent="0.35">
      <c r="A13" s="3">
        <v>11</v>
      </c>
      <c r="B13" s="1" t="s">
        <v>199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74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6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317</v>
      </c>
      <c r="AL13" s="2">
        <v>0</v>
      </c>
      <c r="AM13" s="2">
        <v>0</v>
      </c>
      <c r="AN13" s="2">
        <v>0</v>
      </c>
      <c r="AO13" s="2">
        <v>0</v>
      </c>
      <c r="AP13" s="2">
        <v>4</v>
      </c>
      <c r="AQ13" s="2">
        <v>0</v>
      </c>
      <c r="AR13" s="2">
        <v>5</v>
      </c>
      <c r="AS13" s="2">
        <v>0</v>
      </c>
      <c r="AT13" s="2">
        <v>0</v>
      </c>
      <c r="AU13" s="2">
        <v>0</v>
      </c>
      <c r="AV13" s="2">
        <v>0</v>
      </c>
      <c r="AW13" s="2">
        <v>8</v>
      </c>
      <c r="AX13" s="2">
        <v>0</v>
      </c>
      <c r="AY13" s="2">
        <v>0</v>
      </c>
      <c r="AZ13" s="2">
        <v>0</v>
      </c>
      <c r="BA13" s="2">
        <v>0</v>
      </c>
      <c r="BB13" s="2">
        <v>18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5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10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93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20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3</v>
      </c>
      <c r="DQ13" s="2">
        <v>15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32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0</v>
      </c>
      <c r="EM13" s="2">
        <v>0</v>
      </c>
      <c r="EN13" s="2">
        <v>0</v>
      </c>
      <c r="EO13" s="2">
        <v>0</v>
      </c>
    </row>
    <row r="14" spans="1:216" x14ac:dyDescent="0.35">
      <c r="A14" s="3">
        <v>12</v>
      </c>
      <c r="B14" s="1" t="s">
        <v>227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4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9084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5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804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3</v>
      </c>
      <c r="AS14" s="2">
        <v>0</v>
      </c>
      <c r="AT14" s="2">
        <v>0</v>
      </c>
      <c r="AU14" s="2">
        <v>0</v>
      </c>
      <c r="AV14" s="2">
        <v>7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17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9</v>
      </c>
      <c r="BK14" s="2">
        <v>6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3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3</v>
      </c>
      <c r="CX14" s="2">
        <v>6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4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25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</row>
    <row r="15" spans="1:216" x14ac:dyDescent="0.35">
      <c r="A15" s="7">
        <v>13</v>
      </c>
      <c r="B15" s="1" t="s">
        <v>184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146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6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8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3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718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4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</row>
    <row r="16" spans="1:216" x14ac:dyDescent="0.35">
      <c r="A16" s="43">
        <v>14</v>
      </c>
      <c r="B16" s="1" t="s">
        <v>160</v>
      </c>
      <c r="C16" s="2">
        <v>0</v>
      </c>
      <c r="D16" s="2">
        <v>0</v>
      </c>
      <c r="E16" s="2">
        <v>0</v>
      </c>
      <c r="F16" s="2">
        <v>0</v>
      </c>
      <c r="G16" s="2">
        <v>3</v>
      </c>
      <c r="H16" s="2">
        <v>0</v>
      </c>
      <c r="I16" s="2">
        <v>3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5</v>
      </c>
      <c r="AH16" s="2">
        <v>0</v>
      </c>
      <c r="AI16" s="2">
        <v>0</v>
      </c>
      <c r="AJ16" s="2">
        <v>335</v>
      </c>
      <c r="AK16" s="2">
        <v>792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269</v>
      </c>
      <c r="AS16" s="2">
        <v>0</v>
      </c>
      <c r="AT16" s="2">
        <v>0</v>
      </c>
      <c r="AU16" s="2">
        <v>14</v>
      </c>
      <c r="AV16" s="2">
        <v>11</v>
      </c>
      <c r="AW16" s="2">
        <v>0</v>
      </c>
      <c r="AX16" s="2">
        <v>0</v>
      </c>
      <c r="AY16" s="2">
        <v>0</v>
      </c>
      <c r="AZ16" s="2">
        <v>0</v>
      </c>
      <c r="BA16" s="2">
        <v>9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6</v>
      </c>
      <c r="BI16" s="2">
        <v>0</v>
      </c>
      <c r="BJ16" s="2">
        <v>22</v>
      </c>
      <c r="BK16" s="2">
        <v>4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3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3</v>
      </c>
      <c r="CA16" s="2">
        <v>0</v>
      </c>
      <c r="CB16" s="2">
        <v>0</v>
      </c>
      <c r="CC16" s="2">
        <v>0</v>
      </c>
      <c r="CD16" s="2">
        <v>8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3</v>
      </c>
      <c r="CU16" s="2">
        <v>3</v>
      </c>
      <c r="CV16" s="2">
        <v>0</v>
      </c>
      <c r="CW16" s="2">
        <v>0</v>
      </c>
      <c r="CX16" s="2">
        <v>0</v>
      </c>
      <c r="CY16" s="2">
        <v>3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9</v>
      </c>
      <c r="DN16" s="2">
        <v>0</v>
      </c>
      <c r="DO16" s="2">
        <v>4</v>
      </c>
      <c r="DP16" s="2">
        <v>0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8</v>
      </c>
      <c r="ED16" s="2">
        <v>0</v>
      </c>
      <c r="EE16" s="2">
        <v>0</v>
      </c>
      <c r="EF16" s="2">
        <v>0</v>
      </c>
      <c r="EG16" s="2">
        <v>0</v>
      </c>
      <c r="EH16" s="2">
        <v>3</v>
      </c>
      <c r="EI16" s="2">
        <v>0</v>
      </c>
      <c r="EJ16" s="2">
        <v>0</v>
      </c>
      <c r="EK16" s="2">
        <v>12</v>
      </c>
      <c r="EL16" s="2">
        <v>0</v>
      </c>
      <c r="EM16" s="2">
        <v>0</v>
      </c>
      <c r="EN16" s="2">
        <v>0</v>
      </c>
      <c r="EO16" s="2">
        <v>0</v>
      </c>
    </row>
    <row r="17" spans="1:145" x14ac:dyDescent="0.35">
      <c r="A17" s="3">
        <v>15</v>
      </c>
      <c r="B17" s="1" t="s">
        <v>228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43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5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565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0</v>
      </c>
      <c r="DO17" s="2">
        <v>0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</row>
    <row r="18" spans="1:145" x14ac:dyDescent="0.35">
      <c r="A18" s="3">
        <v>16</v>
      </c>
      <c r="B18" s="1" t="s">
        <v>294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41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5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4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3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107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</row>
    <row r="19" spans="1:145" x14ac:dyDescent="0.35">
      <c r="A19" s="3">
        <v>17</v>
      </c>
      <c r="B19" s="1" t="s">
        <v>304</v>
      </c>
      <c r="C19" s="2">
        <v>0</v>
      </c>
      <c r="D19" s="2">
        <v>0</v>
      </c>
      <c r="E19" s="2">
        <v>0</v>
      </c>
      <c r="F19" s="2">
        <v>0</v>
      </c>
      <c r="G19" s="2">
        <v>4</v>
      </c>
      <c r="H19" s="2">
        <v>0</v>
      </c>
      <c r="I19" s="2">
        <v>3</v>
      </c>
      <c r="J19" s="2">
        <v>0</v>
      </c>
      <c r="K19" s="2">
        <v>0</v>
      </c>
      <c r="L19" s="2">
        <v>0</v>
      </c>
      <c r="M19" s="2">
        <v>7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3974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1354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977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5</v>
      </c>
      <c r="AS19" s="2">
        <v>0</v>
      </c>
      <c r="AT19" s="2">
        <v>0</v>
      </c>
      <c r="AU19" s="2">
        <v>16</v>
      </c>
      <c r="AV19" s="2">
        <v>15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3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8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5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7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2305</v>
      </c>
      <c r="DD19" s="2">
        <v>143</v>
      </c>
      <c r="DE19" s="2">
        <v>0</v>
      </c>
      <c r="DF19" s="2">
        <v>0</v>
      </c>
      <c r="DG19" s="2">
        <v>0</v>
      </c>
      <c r="DH19" s="2">
        <v>0</v>
      </c>
      <c r="DI19" s="2">
        <v>3</v>
      </c>
      <c r="DJ19" s="2">
        <v>3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3</v>
      </c>
      <c r="ED19" s="2">
        <v>90</v>
      </c>
      <c r="EE19" s="2">
        <v>0</v>
      </c>
      <c r="EF19" s="2">
        <v>0</v>
      </c>
      <c r="EG19" s="2">
        <v>0</v>
      </c>
      <c r="EH19" s="2">
        <v>5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</row>
    <row r="20" spans="1:145" x14ac:dyDescent="0.35">
      <c r="A20" s="3">
        <v>18</v>
      </c>
      <c r="B20" s="1" t="s">
        <v>264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169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10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4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0</v>
      </c>
      <c r="CU20" s="2">
        <v>0</v>
      </c>
      <c r="CV20" s="2">
        <v>0</v>
      </c>
      <c r="CW20" s="2">
        <v>4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4</v>
      </c>
      <c r="DD20" s="2">
        <v>0</v>
      </c>
      <c r="DE20" s="2">
        <v>0</v>
      </c>
      <c r="DF20" s="2">
        <v>8</v>
      </c>
      <c r="DG20" s="2">
        <v>0</v>
      </c>
      <c r="DH20" s="2">
        <v>10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2">
        <v>0</v>
      </c>
      <c r="DO20" s="2">
        <v>0</v>
      </c>
      <c r="DP20" s="2">
        <v>0</v>
      </c>
      <c r="DQ20" s="2">
        <v>4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99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</row>
    <row r="21" spans="1:145" x14ac:dyDescent="0.35">
      <c r="A21" s="7">
        <v>19</v>
      </c>
      <c r="B21" s="1" t="s">
        <v>243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24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8</v>
      </c>
      <c r="Z21" s="2">
        <v>0</v>
      </c>
      <c r="AA21" s="2">
        <v>0</v>
      </c>
      <c r="AB21" s="2">
        <v>0</v>
      </c>
      <c r="AC21" s="2">
        <v>0</v>
      </c>
      <c r="AD21" s="2">
        <v>3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4</v>
      </c>
      <c r="AK21" s="2">
        <v>1160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7</v>
      </c>
      <c r="AS21" s="2">
        <v>0</v>
      </c>
      <c r="AT21" s="2">
        <v>0</v>
      </c>
      <c r="AU21" s="2">
        <v>11</v>
      </c>
      <c r="AV21" s="2">
        <v>9</v>
      </c>
      <c r="AW21" s="2">
        <v>0</v>
      </c>
      <c r="AX21" s="2">
        <v>0</v>
      </c>
      <c r="AY21" s="2">
        <v>0</v>
      </c>
      <c r="AZ21" s="2">
        <v>0</v>
      </c>
      <c r="BA21" s="2">
        <v>3</v>
      </c>
      <c r="BB21" s="2">
        <v>4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48</v>
      </c>
      <c r="BK21" s="2">
        <v>11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11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4399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86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3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</row>
    <row r="22" spans="1:145" x14ac:dyDescent="0.35">
      <c r="A22" s="43">
        <v>20</v>
      </c>
      <c r="B22" s="1" t="s">
        <v>218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43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381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6</v>
      </c>
      <c r="AY22" s="2">
        <v>0</v>
      </c>
      <c r="AZ22" s="2">
        <v>0</v>
      </c>
      <c r="BA22" s="2">
        <v>0</v>
      </c>
      <c r="BB22" s="2">
        <v>3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4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3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39</v>
      </c>
      <c r="CB22" s="2">
        <v>4</v>
      </c>
      <c r="CC22" s="2">
        <v>0</v>
      </c>
      <c r="CD22" s="2">
        <v>272</v>
      </c>
      <c r="CE22" s="2">
        <v>0</v>
      </c>
      <c r="CF22" s="2">
        <v>0</v>
      </c>
      <c r="CG22" s="2">
        <v>0</v>
      </c>
      <c r="CH22" s="2">
        <v>0</v>
      </c>
      <c r="CI22" s="2">
        <v>27</v>
      </c>
      <c r="CJ22" s="2">
        <v>0</v>
      </c>
      <c r="CK22" s="2">
        <v>0</v>
      </c>
      <c r="CL22" s="2">
        <v>0</v>
      </c>
      <c r="CM22" s="2">
        <v>7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2">
        <v>0</v>
      </c>
      <c r="DO22" s="2">
        <v>0</v>
      </c>
      <c r="DP22" s="2">
        <v>4</v>
      </c>
      <c r="DQ22" s="2">
        <v>16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3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</row>
    <row r="23" spans="1:145" x14ac:dyDescent="0.35">
      <c r="A23" s="3">
        <v>21</v>
      </c>
      <c r="B23" s="1" t="s">
        <v>174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513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4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256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3</v>
      </c>
      <c r="AV23" s="2">
        <v>19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6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15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3</v>
      </c>
      <c r="CZ23" s="2">
        <v>0</v>
      </c>
      <c r="DA23" s="2">
        <v>0</v>
      </c>
      <c r="DB23" s="2">
        <v>0</v>
      </c>
      <c r="DC23" s="2">
        <v>9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5</v>
      </c>
      <c r="DN23" s="2">
        <v>0</v>
      </c>
      <c r="DO23" s="2">
        <v>0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226</v>
      </c>
      <c r="ED23" s="2">
        <v>0</v>
      </c>
      <c r="EE23" s="2">
        <v>0</v>
      </c>
      <c r="EF23" s="2">
        <v>0</v>
      </c>
      <c r="EG23" s="2">
        <v>0</v>
      </c>
      <c r="EH23" s="2">
        <v>4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</row>
    <row r="24" spans="1:145" x14ac:dyDescent="0.35">
      <c r="A24" s="3">
        <v>22</v>
      </c>
      <c r="B24" s="1" t="s">
        <v>265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6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23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25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3</v>
      </c>
      <c r="BQ24" s="2">
        <v>152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2">
        <v>99</v>
      </c>
      <c r="DO24" s="2">
        <v>0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3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0</v>
      </c>
      <c r="EM24" s="2">
        <v>0</v>
      </c>
      <c r="EN24" s="2">
        <v>0</v>
      </c>
      <c r="EO24" s="2">
        <v>0</v>
      </c>
    </row>
    <row r="25" spans="1:145" x14ac:dyDescent="0.35">
      <c r="A25" s="3">
        <v>23</v>
      </c>
      <c r="B25" s="1" t="s">
        <v>214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4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591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1248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7</v>
      </c>
      <c r="AS25" s="2">
        <v>0</v>
      </c>
      <c r="AT25" s="2">
        <v>0</v>
      </c>
      <c r="AU25" s="2">
        <v>3</v>
      </c>
      <c r="AV25" s="2">
        <v>6</v>
      </c>
      <c r="AW25" s="2">
        <v>0</v>
      </c>
      <c r="AX25" s="2">
        <v>11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3</v>
      </c>
      <c r="BK25" s="2">
        <v>0</v>
      </c>
      <c r="BL25" s="2">
        <v>0</v>
      </c>
      <c r="BM25" s="2">
        <v>0</v>
      </c>
      <c r="BN25" s="2">
        <v>0</v>
      </c>
      <c r="BO25" s="2">
        <v>12543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7</v>
      </c>
      <c r="CB25" s="2">
        <v>0</v>
      </c>
      <c r="CC25" s="2">
        <v>0</v>
      </c>
      <c r="CD25" s="2">
        <v>554</v>
      </c>
      <c r="CE25" s="2">
        <v>0</v>
      </c>
      <c r="CF25" s="2">
        <v>0</v>
      </c>
      <c r="CG25" s="2">
        <v>0</v>
      </c>
      <c r="CH25" s="2">
        <v>0</v>
      </c>
      <c r="CI25" s="2">
        <v>690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25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386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</row>
    <row r="26" spans="1:145" x14ac:dyDescent="0.35">
      <c r="A26" s="3">
        <v>24</v>
      </c>
      <c r="B26" s="1" t="s">
        <v>257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4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46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77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7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</row>
    <row r="27" spans="1:145" x14ac:dyDescent="0.35">
      <c r="A27" s="7">
        <v>25</v>
      </c>
      <c r="B27" s="1" t="s">
        <v>241</v>
      </c>
      <c r="C27" s="2">
        <v>0</v>
      </c>
      <c r="D27" s="2">
        <v>0</v>
      </c>
      <c r="E27" s="2">
        <v>0</v>
      </c>
      <c r="F27" s="2">
        <v>0</v>
      </c>
      <c r="G27" s="2">
        <v>4</v>
      </c>
      <c r="H27" s="2">
        <v>3</v>
      </c>
      <c r="I27" s="2">
        <v>74</v>
      </c>
      <c r="J27" s="2">
        <v>8</v>
      </c>
      <c r="K27" s="2">
        <v>0</v>
      </c>
      <c r="L27" s="2">
        <v>0</v>
      </c>
      <c r="M27" s="2">
        <v>4</v>
      </c>
      <c r="N27" s="2">
        <v>0</v>
      </c>
      <c r="O27" s="2">
        <v>0</v>
      </c>
      <c r="P27" s="2">
        <v>0</v>
      </c>
      <c r="Q27" s="2">
        <v>5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107</v>
      </c>
      <c r="Z27" s="2">
        <v>0</v>
      </c>
      <c r="AA27" s="2">
        <v>0</v>
      </c>
      <c r="AB27" s="2">
        <v>6</v>
      </c>
      <c r="AC27" s="2">
        <v>0</v>
      </c>
      <c r="AD27" s="2">
        <v>7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6</v>
      </c>
      <c r="AK27" s="2">
        <v>9016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491</v>
      </c>
      <c r="AS27" s="2">
        <v>0</v>
      </c>
      <c r="AT27" s="2">
        <v>0</v>
      </c>
      <c r="AU27" s="2">
        <v>31</v>
      </c>
      <c r="AV27" s="2">
        <v>50</v>
      </c>
      <c r="AW27" s="2">
        <v>8</v>
      </c>
      <c r="AX27" s="2">
        <v>0</v>
      </c>
      <c r="AY27" s="2">
        <v>7</v>
      </c>
      <c r="AZ27" s="2">
        <v>0</v>
      </c>
      <c r="BA27" s="2">
        <v>13</v>
      </c>
      <c r="BB27" s="2">
        <v>37</v>
      </c>
      <c r="BC27" s="2">
        <v>0</v>
      </c>
      <c r="BD27" s="2">
        <v>3</v>
      </c>
      <c r="BE27" s="2">
        <v>0</v>
      </c>
      <c r="BF27" s="2">
        <v>0</v>
      </c>
      <c r="BG27" s="2">
        <v>0</v>
      </c>
      <c r="BH27" s="2">
        <v>3</v>
      </c>
      <c r="BI27" s="2">
        <v>4</v>
      </c>
      <c r="BJ27" s="2">
        <v>54</v>
      </c>
      <c r="BK27" s="2">
        <v>12</v>
      </c>
      <c r="BL27" s="2">
        <v>0</v>
      </c>
      <c r="BM27" s="2">
        <v>0</v>
      </c>
      <c r="BN27" s="2">
        <v>0</v>
      </c>
      <c r="BO27" s="2">
        <v>6</v>
      </c>
      <c r="BP27" s="2">
        <v>0</v>
      </c>
      <c r="BQ27" s="2">
        <v>0</v>
      </c>
      <c r="BR27" s="2">
        <v>0</v>
      </c>
      <c r="BS27" s="2">
        <v>8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9</v>
      </c>
      <c r="CA27" s="2">
        <v>0</v>
      </c>
      <c r="CB27" s="2">
        <v>3</v>
      </c>
      <c r="CC27" s="2">
        <v>20</v>
      </c>
      <c r="CD27" s="2">
        <v>68</v>
      </c>
      <c r="CE27" s="2">
        <v>0</v>
      </c>
      <c r="CF27" s="2">
        <v>0</v>
      </c>
      <c r="CG27" s="2">
        <v>0</v>
      </c>
      <c r="CH27" s="2">
        <v>0</v>
      </c>
      <c r="CI27" s="2">
        <v>4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11</v>
      </c>
      <c r="CU27" s="2">
        <v>18</v>
      </c>
      <c r="CV27" s="2">
        <v>10</v>
      </c>
      <c r="CW27" s="2">
        <v>46</v>
      </c>
      <c r="CX27" s="2">
        <v>0</v>
      </c>
      <c r="CY27" s="2">
        <v>0</v>
      </c>
      <c r="CZ27" s="2">
        <v>0</v>
      </c>
      <c r="DA27" s="2">
        <v>10</v>
      </c>
      <c r="DB27" s="2">
        <v>0</v>
      </c>
      <c r="DC27" s="2">
        <v>6</v>
      </c>
      <c r="DD27" s="2">
        <v>0</v>
      </c>
      <c r="DE27" s="2">
        <v>0</v>
      </c>
      <c r="DF27" s="2">
        <v>0</v>
      </c>
      <c r="DG27" s="2">
        <v>0</v>
      </c>
      <c r="DH27" s="2">
        <v>5</v>
      </c>
      <c r="DI27" s="2">
        <v>0</v>
      </c>
      <c r="DJ27" s="2">
        <v>0</v>
      </c>
      <c r="DK27" s="2">
        <v>14</v>
      </c>
      <c r="DL27" s="2">
        <v>0</v>
      </c>
      <c r="DM27" s="2">
        <v>35</v>
      </c>
      <c r="DN27" s="2">
        <v>0</v>
      </c>
      <c r="DO27" s="2">
        <v>0</v>
      </c>
      <c r="DP27" s="2">
        <v>0</v>
      </c>
      <c r="DQ27" s="2">
        <v>20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8</v>
      </c>
      <c r="ED27" s="2">
        <v>7</v>
      </c>
      <c r="EE27" s="2">
        <v>24</v>
      </c>
      <c r="EF27" s="2">
        <v>0</v>
      </c>
      <c r="EG27" s="2">
        <v>0</v>
      </c>
      <c r="EH27" s="2">
        <v>41</v>
      </c>
      <c r="EI27" s="2">
        <v>0</v>
      </c>
      <c r="EJ27" s="2">
        <v>0</v>
      </c>
      <c r="EK27" s="2">
        <v>11</v>
      </c>
      <c r="EL27" s="2">
        <v>0</v>
      </c>
      <c r="EM27" s="2">
        <v>5</v>
      </c>
      <c r="EN27" s="2">
        <v>0</v>
      </c>
      <c r="EO27" s="2">
        <v>0</v>
      </c>
    </row>
    <row r="28" spans="1:145" x14ac:dyDescent="0.35">
      <c r="A28" s="43">
        <v>26</v>
      </c>
      <c r="B28" s="1" t="s">
        <v>244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4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1452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6</v>
      </c>
      <c r="AS28" s="2">
        <v>0</v>
      </c>
      <c r="AT28" s="2">
        <v>0</v>
      </c>
      <c r="AU28" s="2">
        <v>5</v>
      </c>
      <c r="AV28" s="2">
        <v>6</v>
      </c>
      <c r="AW28" s="2">
        <v>0</v>
      </c>
      <c r="AX28" s="2">
        <v>0</v>
      </c>
      <c r="AY28" s="2">
        <v>0</v>
      </c>
      <c r="AZ28" s="2">
        <v>0</v>
      </c>
      <c r="BA28" s="2">
        <v>3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11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11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6659</v>
      </c>
      <c r="DN28" s="2">
        <v>0</v>
      </c>
      <c r="DO28" s="2">
        <v>3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</row>
    <row r="29" spans="1:145" x14ac:dyDescent="0.35">
      <c r="A29" s="3">
        <v>27</v>
      </c>
      <c r="B29" s="1" t="s">
        <v>299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20</v>
      </c>
      <c r="J29" s="2">
        <v>0</v>
      </c>
      <c r="K29" s="2">
        <v>0</v>
      </c>
      <c r="L29" s="2">
        <v>0</v>
      </c>
      <c r="M29" s="2">
        <v>8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19716</v>
      </c>
      <c r="Z29" s="2">
        <v>0</v>
      </c>
      <c r="AA29" s="2">
        <v>0</v>
      </c>
      <c r="AB29" s="2">
        <v>0</v>
      </c>
      <c r="AC29" s="2">
        <v>3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3</v>
      </c>
      <c r="AK29" s="2">
        <v>5095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25</v>
      </c>
      <c r="AS29" s="2">
        <v>0</v>
      </c>
      <c r="AT29" s="2">
        <v>0</v>
      </c>
      <c r="AU29" s="2">
        <v>10</v>
      </c>
      <c r="AV29" s="2">
        <v>12</v>
      </c>
      <c r="AW29" s="2">
        <v>0</v>
      </c>
      <c r="AX29" s="2">
        <v>70</v>
      </c>
      <c r="AY29" s="2">
        <v>0</v>
      </c>
      <c r="AZ29" s="2">
        <v>0</v>
      </c>
      <c r="BA29" s="2">
        <v>0</v>
      </c>
      <c r="BB29" s="2">
        <v>8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7</v>
      </c>
      <c r="BI29" s="2">
        <v>0</v>
      </c>
      <c r="BJ29" s="2">
        <v>14</v>
      </c>
      <c r="BK29" s="2">
        <v>49</v>
      </c>
      <c r="BL29" s="2">
        <v>0</v>
      </c>
      <c r="BM29" s="2">
        <v>0</v>
      </c>
      <c r="BN29" s="2">
        <v>0</v>
      </c>
      <c r="BO29" s="2">
        <v>5</v>
      </c>
      <c r="BP29" s="2">
        <v>0</v>
      </c>
      <c r="BQ29" s="2">
        <v>0</v>
      </c>
      <c r="BR29" s="2">
        <v>0</v>
      </c>
      <c r="BS29" s="2">
        <v>43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141353</v>
      </c>
      <c r="CE29" s="2">
        <v>0</v>
      </c>
      <c r="CF29" s="2">
        <v>0</v>
      </c>
      <c r="CG29" s="2">
        <v>0</v>
      </c>
      <c r="CH29" s="2">
        <v>0</v>
      </c>
      <c r="CI29" s="2">
        <v>307</v>
      </c>
      <c r="CJ29" s="2">
        <v>5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3</v>
      </c>
      <c r="CV29" s="2">
        <v>0</v>
      </c>
      <c r="CW29" s="2">
        <v>5</v>
      </c>
      <c r="CX29" s="2">
        <v>0</v>
      </c>
      <c r="CY29" s="2">
        <v>0</v>
      </c>
      <c r="CZ29" s="2">
        <v>0</v>
      </c>
      <c r="DA29" s="2">
        <v>379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6</v>
      </c>
      <c r="DI29" s="2">
        <v>0</v>
      </c>
      <c r="DJ29" s="2">
        <v>0</v>
      </c>
      <c r="DK29" s="2">
        <v>0</v>
      </c>
      <c r="DL29" s="2">
        <v>0</v>
      </c>
      <c r="DM29" s="2">
        <v>17</v>
      </c>
      <c r="DN29" s="2">
        <v>0</v>
      </c>
      <c r="DO29" s="2">
        <v>4</v>
      </c>
      <c r="DP29" s="2">
        <v>3</v>
      </c>
      <c r="DQ29" s="2">
        <v>0</v>
      </c>
      <c r="DR29" s="2">
        <v>0</v>
      </c>
      <c r="DS29" s="2">
        <v>0</v>
      </c>
      <c r="DT29" s="2">
        <v>3</v>
      </c>
      <c r="DU29" s="2">
        <v>322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7</v>
      </c>
      <c r="ED29" s="2">
        <v>0</v>
      </c>
      <c r="EE29" s="2">
        <v>3</v>
      </c>
      <c r="EF29" s="2">
        <v>279</v>
      </c>
      <c r="EG29" s="2">
        <v>4</v>
      </c>
      <c r="EH29" s="2">
        <v>93</v>
      </c>
      <c r="EI29" s="2">
        <v>0</v>
      </c>
      <c r="EJ29" s="2">
        <v>866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</row>
    <row r="30" spans="1:145" x14ac:dyDescent="0.35">
      <c r="A30" s="3">
        <v>28</v>
      </c>
      <c r="B30" s="1" t="s">
        <v>245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4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3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4</v>
      </c>
      <c r="AK30" s="2">
        <v>1050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12</v>
      </c>
      <c r="AS30" s="2">
        <v>0</v>
      </c>
      <c r="AT30" s="2">
        <v>0</v>
      </c>
      <c r="AU30" s="2">
        <v>9</v>
      </c>
      <c r="AV30" s="2">
        <v>4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13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2">
        <v>3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9112</v>
      </c>
      <c r="DN30" s="2">
        <v>0</v>
      </c>
      <c r="DO30" s="2">
        <v>0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0</v>
      </c>
      <c r="EM30" s="2">
        <v>0</v>
      </c>
      <c r="EN30" s="2">
        <v>0</v>
      </c>
      <c r="EO30" s="2">
        <v>0</v>
      </c>
    </row>
    <row r="31" spans="1:145" x14ac:dyDescent="0.35">
      <c r="A31" s="3">
        <v>29</v>
      </c>
      <c r="B31" s="1" t="s">
        <v>307</v>
      </c>
      <c r="C31" s="2">
        <v>0</v>
      </c>
      <c r="D31" s="2">
        <v>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3</v>
      </c>
      <c r="AK31" s="2">
        <v>121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234</v>
      </c>
      <c r="AS31" s="2">
        <v>0</v>
      </c>
      <c r="AT31" s="2">
        <v>0</v>
      </c>
      <c r="AU31" s="2">
        <v>0</v>
      </c>
      <c r="AV31" s="2">
        <v>9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26</v>
      </c>
      <c r="BQ31" s="2">
        <v>8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4</v>
      </c>
      <c r="DL31" s="2">
        <v>0</v>
      </c>
      <c r="DM31" s="2">
        <v>9</v>
      </c>
      <c r="DN31" s="2">
        <v>853</v>
      </c>
      <c r="DO31" s="2">
        <v>0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</row>
    <row r="32" spans="1:145" x14ac:dyDescent="0.35">
      <c r="A32" s="3">
        <v>30</v>
      </c>
      <c r="B32" s="1" t="s">
        <v>309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70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62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8</v>
      </c>
      <c r="BQ32" s="2">
        <v>3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4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3</v>
      </c>
      <c r="DL32" s="2">
        <v>0</v>
      </c>
      <c r="DM32" s="2">
        <v>0</v>
      </c>
      <c r="DN32" s="2">
        <v>287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</row>
    <row r="33" spans="1:145" x14ac:dyDescent="0.35">
      <c r="A33" s="7">
        <v>31</v>
      </c>
      <c r="B33" s="1" t="s">
        <v>146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813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4</v>
      </c>
      <c r="CE33" s="2">
        <v>1162</v>
      </c>
      <c r="CF33" s="2">
        <v>73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8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3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</row>
    <row r="34" spans="1:145" x14ac:dyDescent="0.35">
      <c r="A34" s="43">
        <v>32</v>
      </c>
      <c r="B34" s="1" t="s">
        <v>251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3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27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73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0</v>
      </c>
    </row>
    <row r="35" spans="1:145" x14ac:dyDescent="0.35">
      <c r="A35" s="3">
        <v>33</v>
      </c>
      <c r="B35" s="1" t="s">
        <v>258</v>
      </c>
      <c r="C35" s="2">
        <v>0</v>
      </c>
      <c r="D35" s="2">
        <v>0</v>
      </c>
      <c r="E35" s="2">
        <v>0</v>
      </c>
      <c r="F35" s="2">
        <v>3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84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30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0</v>
      </c>
    </row>
    <row r="36" spans="1:145" x14ac:dyDescent="0.35">
      <c r="A36" s="3">
        <v>34</v>
      </c>
      <c r="B36" s="1" t="s">
        <v>175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111</v>
      </c>
      <c r="U36" s="2">
        <v>0</v>
      </c>
      <c r="V36" s="2">
        <v>0</v>
      </c>
      <c r="W36" s="2">
        <v>0</v>
      </c>
      <c r="X36" s="2">
        <v>0</v>
      </c>
      <c r="Y36" s="2">
        <v>4</v>
      </c>
      <c r="Z36" s="2">
        <v>0</v>
      </c>
      <c r="AA36" s="2">
        <v>0</v>
      </c>
      <c r="AB36" s="2">
        <v>0</v>
      </c>
      <c r="AC36" s="2">
        <v>0</v>
      </c>
      <c r="AD36" s="2">
        <v>9546</v>
      </c>
      <c r="AE36" s="2">
        <v>12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3512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24</v>
      </c>
      <c r="AV36" s="2">
        <v>15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20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155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26</v>
      </c>
      <c r="CA36" s="2">
        <v>0</v>
      </c>
      <c r="CB36" s="2">
        <v>0</v>
      </c>
      <c r="CC36" s="2">
        <v>0</v>
      </c>
      <c r="CD36" s="2">
        <v>31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3</v>
      </c>
      <c r="CV36" s="2">
        <v>0</v>
      </c>
      <c r="CW36" s="2">
        <v>4</v>
      </c>
      <c r="CX36" s="2">
        <v>0</v>
      </c>
      <c r="CY36" s="2">
        <v>0</v>
      </c>
      <c r="CZ36" s="2">
        <v>0</v>
      </c>
      <c r="DA36" s="2">
        <v>7</v>
      </c>
      <c r="DB36" s="2">
        <v>0</v>
      </c>
      <c r="DC36" s="2">
        <v>1231</v>
      </c>
      <c r="DD36" s="2">
        <v>159</v>
      </c>
      <c r="DE36" s="2">
        <v>0</v>
      </c>
      <c r="DF36" s="2">
        <v>0</v>
      </c>
      <c r="DG36" s="2">
        <v>0</v>
      </c>
      <c r="DH36" s="2">
        <v>0</v>
      </c>
      <c r="DI36" s="2">
        <v>13</v>
      </c>
      <c r="DJ36" s="2">
        <v>23</v>
      </c>
      <c r="DK36" s="2">
        <v>0</v>
      </c>
      <c r="DL36" s="2">
        <v>0</v>
      </c>
      <c r="DM36" s="2">
        <v>12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16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</row>
    <row r="37" spans="1:145" x14ac:dyDescent="0.35">
      <c r="A37" s="3">
        <v>35</v>
      </c>
      <c r="B37" s="1" t="s">
        <v>255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42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126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</row>
    <row r="38" spans="1:145" x14ac:dyDescent="0.35">
      <c r="A38" s="3">
        <v>36</v>
      </c>
      <c r="B38" s="1" t="s">
        <v>176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20</v>
      </c>
      <c r="J38" s="2">
        <v>9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1254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4</v>
      </c>
      <c r="AV38" s="2">
        <v>4182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4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10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4</v>
      </c>
      <c r="CU38" s="2">
        <v>0</v>
      </c>
      <c r="CV38" s="2">
        <v>0</v>
      </c>
      <c r="CW38" s="2">
        <v>5</v>
      </c>
      <c r="CX38" s="2">
        <v>0</v>
      </c>
      <c r="CY38" s="2">
        <v>0</v>
      </c>
      <c r="CZ38" s="2">
        <v>0</v>
      </c>
      <c r="DA38" s="2">
        <v>8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5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1903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</row>
    <row r="39" spans="1:145" x14ac:dyDescent="0.35">
      <c r="A39" s="7">
        <v>37</v>
      </c>
      <c r="B39" s="1" t="s">
        <v>306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3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3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744</v>
      </c>
      <c r="AF39" s="2">
        <v>0</v>
      </c>
      <c r="AG39" s="2">
        <v>0</v>
      </c>
      <c r="AH39" s="2">
        <v>0</v>
      </c>
      <c r="AI39" s="2">
        <v>0</v>
      </c>
      <c r="AJ39" s="2">
        <v>9</v>
      </c>
      <c r="AK39" s="2">
        <v>647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29</v>
      </c>
      <c r="AV39" s="2">
        <v>6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3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4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12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10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11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0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4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</row>
    <row r="40" spans="1:145" x14ac:dyDescent="0.35">
      <c r="A40" s="43">
        <v>38</v>
      </c>
      <c r="B40" s="1" t="s">
        <v>165</v>
      </c>
      <c r="C40" s="2">
        <v>0</v>
      </c>
      <c r="D40" s="2">
        <v>0</v>
      </c>
      <c r="E40" s="2">
        <v>0</v>
      </c>
      <c r="F40" s="2">
        <v>0</v>
      </c>
      <c r="G40" s="2">
        <v>4</v>
      </c>
      <c r="H40" s="2">
        <v>0</v>
      </c>
      <c r="I40" s="2">
        <v>4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597</v>
      </c>
      <c r="AG40" s="2">
        <v>0</v>
      </c>
      <c r="AH40" s="2">
        <v>0</v>
      </c>
      <c r="AI40" s="2">
        <v>0</v>
      </c>
      <c r="AJ40" s="2">
        <v>0</v>
      </c>
      <c r="AK40" s="2">
        <v>921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4</v>
      </c>
      <c r="AS40" s="2">
        <v>0</v>
      </c>
      <c r="AT40" s="2">
        <v>0</v>
      </c>
      <c r="AU40" s="2">
        <v>8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3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3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3</v>
      </c>
      <c r="CP40" s="2">
        <v>0</v>
      </c>
      <c r="CQ40" s="2">
        <v>0</v>
      </c>
      <c r="CR40" s="2">
        <v>0</v>
      </c>
      <c r="CS40" s="2">
        <v>0</v>
      </c>
      <c r="CT40" s="2">
        <v>4</v>
      </c>
      <c r="CU40" s="2">
        <v>0</v>
      </c>
      <c r="CV40" s="2">
        <v>0</v>
      </c>
      <c r="CW40" s="2">
        <v>3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5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4</v>
      </c>
      <c r="EF40" s="2">
        <v>0</v>
      </c>
      <c r="EG40" s="2">
        <v>0</v>
      </c>
      <c r="EH40" s="2">
        <v>9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</row>
    <row r="41" spans="1:145" x14ac:dyDescent="0.35">
      <c r="A41" s="3">
        <v>39</v>
      </c>
      <c r="B41" s="1" t="s">
        <v>246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58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4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230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2">
        <v>0</v>
      </c>
      <c r="EL41" s="2">
        <v>0</v>
      </c>
      <c r="EM41" s="2">
        <v>0</v>
      </c>
      <c r="EN41" s="2">
        <v>0</v>
      </c>
      <c r="EO41" s="2">
        <v>0</v>
      </c>
    </row>
    <row r="42" spans="1:145" x14ac:dyDescent="0.35">
      <c r="A42" s="3">
        <v>40</v>
      </c>
      <c r="B42" s="1" t="s">
        <v>193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31</v>
      </c>
      <c r="I42" s="2">
        <v>8790</v>
      </c>
      <c r="J42" s="2">
        <v>108</v>
      </c>
      <c r="K42" s="2">
        <v>0</v>
      </c>
      <c r="L42" s="2">
        <v>3</v>
      </c>
      <c r="M42" s="2">
        <v>4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100</v>
      </c>
      <c r="AJ42" s="2">
        <v>0</v>
      </c>
      <c r="AK42" s="2">
        <v>2958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155</v>
      </c>
      <c r="AS42" s="2">
        <v>0</v>
      </c>
      <c r="AT42" s="2">
        <v>0</v>
      </c>
      <c r="AU42" s="2">
        <v>3</v>
      </c>
      <c r="AV42" s="2">
        <v>1125</v>
      </c>
      <c r="AW42" s="2">
        <v>0</v>
      </c>
      <c r="AX42" s="2">
        <v>0</v>
      </c>
      <c r="AY42" s="2">
        <v>0</v>
      </c>
      <c r="AZ42" s="2">
        <v>0</v>
      </c>
      <c r="BA42" s="2">
        <v>4</v>
      </c>
      <c r="BB42" s="2">
        <v>4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473</v>
      </c>
      <c r="BK42" s="2">
        <v>3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39</v>
      </c>
      <c r="CD42" s="2">
        <v>13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28</v>
      </c>
      <c r="CQ42" s="2">
        <v>0</v>
      </c>
      <c r="CR42" s="2">
        <v>12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3</v>
      </c>
      <c r="DD42" s="2">
        <v>0</v>
      </c>
      <c r="DE42" s="2">
        <v>6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26</v>
      </c>
      <c r="DL42" s="2">
        <v>0</v>
      </c>
      <c r="DM42" s="2">
        <v>4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10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</row>
    <row r="43" spans="1:145" x14ac:dyDescent="0.35">
      <c r="A43" s="3">
        <v>41</v>
      </c>
      <c r="B43" s="1" t="s">
        <v>252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466</v>
      </c>
      <c r="AL43" s="2">
        <v>0</v>
      </c>
      <c r="AM43" s="2">
        <v>0</v>
      </c>
      <c r="AN43" s="2">
        <v>0</v>
      </c>
      <c r="AO43" s="2">
        <v>0</v>
      </c>
      <c r="AP43" s="2">
        <v>4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2817</v>
      </c>
      <c r="DN43" s="2">
        <v>0</v>
      </c>
      <c r="DO43" s="2">
        <v>0</v>
      </c>
      <c r="DP43" s="2">
        <v>0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</row>
    <row r="44" spans="1:145" x14ac:dyDescent="0.35">
      <c r="A44" s="3">
        <v>42</v>
      </c>
      <c r="B44" s="1" t="s">
        <v>151</v>
      </c>
      <c r="C44" s="2">
        <v>0</v>
      </c>
      <c r="D44" s="2">
        <v>5</v>
      </c>
      <c r="E44" s="2">
        <v>41</v>
      </c>
      <c r="F44" s="2">
        <v>4</v>
      </c>
      <c r="G44" s="2">
        <v>4</v>
      </c>
      <c r="H44" s="2">
        <v>0</v>
      </c>
      <c r="I44" s="2">
        <v>115</v>
      </c>
      <c r="J44" s="2">
        <v>3</v>
      </c>
      <c r="K44" s="2">
        <v>0</v>
      </c>
      <c r="L44" s="2">
        <v>9</v>
      </c>
      <c r="M44" s="2">
        <v>92</v>
      </c>
      <c r="N44" s="2">
        <v>0</v>
      </c>
      <c r="O44" s="2">
        <v>0</v>
      </c>
      <c r="P44" s="2">
        <v>0</v>
      </c>
      <c r="Q44" s="2">
        <v>53</v>
      </c>
      <c r="R44" s="2">
        <v>0</v>
      </c>
      <c r="S44" s="2">
        <v>0</v>
      </c>
      <c r="T44" s="2">
        <v>0</v>
      </c>
      <c r="U44" s="2">
        <v>6</v>
      </c>
      <c r="V44" s="2">
        <v>0</v>
      </c>
      <c r="W44" s="2">
        <v>0</v>
      </c>
      <c r="X44" s="2">
        <v>0</v>
      </c>
      <c r="Y44" s="2">
        <v>137</v>
      </c>
      <c r="Z44" s="2">
        <v>0</v>
      </c>
      <c r="AA44" s="2">
        <v>3</v>
      </c>
      <c r="AB44" s="2">
        <v>8</v>
      </c>
      <c r="AC44" s="2">
        <v>0</v>
      </c>
      <c r="AD44" s="2">
        <v>13</v>
      </c>
      <c r="AE44" s="2">
        <v>7</v>
      </c>
      <c r="AF44" s="2">
        <v>12</v>
      </c>
      <c r="AG44" s="2">
        <v>14</v>
      </c>
      <c r="AH44" s="2">
        <v>0</v>
      </c>
      <c r="AI44" s="2">
        <v>0</v>
      </c>
      <c r="AJ44" s="2">
        <v>51</v>
      </c>
      <c r="AK44" s="2">
        <v>168936</v>
      </c>
      <c r="AL44" s="2">
        <v>4</v>
      </c>
      <c r="AM44" s="2">
        <v>0</v>
      </c>
      <c r="AN44" s="2">
        <v>0</v>
      </c>
      <c r="AO44" s="2">
        <v>0</v>
      </c>
      <c r="AP44" s="2">
        <v>40</v>
      </c>
      <c r="AQ44" s="2">
        <v>18</v>
      </c>
      <c r="AR44" s="2">
        <v>369</v>
      </c>
      <c r="AS44" s="2">
        <v>8</v>
      </c>
      <c r="AT44" s="2">
        <v>11</v>
      </c>
      <c r="AU44" s="2">
        <v>200</v>
      </c>
      <c r="AV44" s="2">
        <v>254</v>
      </c>
      <c r="AW44" s="2">
        <v>136</v>
      </c>
      <c r="AX44" s="2">
        <v>7</v>
      </c>
      <c r="AY44" s="2">
        <v>0</v>
      </c>
      <c r="AZ44" s="2">
        <v>0</v>
      </c>
      <c r="BA44" s="2">
        <v>61</v>
      </c>
      <c r="BB44" s="2">
        <v>89</v>
      </c>
      <c r="BC44" s="2">
        <v>0</v>
      </c>
      <c r="BD44" s="2">
        <v>24</v>
      </c>
      <c r="BE44" s="2">
        <v>7</v>
      </c>
      <c r="BF44" s="2">
        <v>0</v>
      </c>
      <c r="BG44" s="2">
        <v>0</v>
      </c>
      <c r="BH44" s="2">
        <v>38</v>
      </c>
      <c r="BI44" s="2">
        <v>24</v>
      </c>
      <c r="BJ44" s="2">
        <v>201</v>
      </c>
      <c r="BK44" s="2">
        <v>90</v>
      </c>
      <c r="BL44" s="2">
        <v>13</v>
      </c>
      <c r="BM44" s="2">
        <v>0</v>
      </c>
      <c r="BN44" s="2">
        <v>0</v>
      </c>
      <c r="BO44" s="2">
        <v>4</v>
      </c>
      <c r="BP44" s="2">
        <v>0</v>
      </c>
      <c r="BQ44" s="2">
        <v>0</v>
      </c>
      <c r="BR44" s="2">
        <v>5</v>
      </c>
      <c r="BS44" s="2">
        <v>21</v>
      </c>
      <c r="BT44" s="2">
        <v>7</v>
      </c>
      <c r="BU44" s="2">
        <v>0</v>
      </c>
      <c r="BV44" s="2">
        <v>0</v>
      </c>
      <c r="BW44" s="2">
        <v>7</v>
      </c>
      <c r="BX44" s="2">
        <v>5</v>
      </c>
      <c r="BY44" s="2">
        <v>0</v>
      </c>
      <c r="BZ44" s="2">
        <v>5</v>
      </c>
      <c r="CA44" s="2">
        <v>9</v>
      </c>
      <c r="CB44" s="2">
        <v>274</v>
      </c>
      <c r="CC44" s="2">
        <v>52</v>
      </c>
      <c r="CD44" s="2">
        <v>193</v>
      </c>
      <c r="CE44" s="2">
        <v>0</v>
      </c>
      <c r="CF44" s="2">
        <v>4</v>
      </c>
      <c r="CG44" s="2">
        <v>12</v>
      </c>
      <c r="CH44" s="2">
        <v>7</v>
      </c>
      <c r="CI44" s="2">
        <v>4</v>
      </c>
      <c r="CJ44" s="2">
        <v>0</v>
      </c>
      <c r="CK44" s="2">
        <v>0</v>
      </c>
      <c r="CL44" s="2">
        <v>10</v>
      </c>
      <c r="CM44" s="2">
        <v>15</v>
      </c>
      <c r="CN44" s="2">
        <v>0</v>
      </c>
      <c r="CO44" s="2">
        <v>8</v>
      </c>
      <c r="CP44" s="2">
        <v>0</v>
      </c>
      <c r="CQ44" s="2">
        <v>0</v>
      </c>
      <c r="CR44" s="2">
        <v>0</v>
      </c>
      <c r="CS44" s="2">
        <v>4</v>
      </c>
      <c r="CT44" s="2">
        <v>29</v>
      </c>
      <c r="CU44" s="2">
        <v>97</v>
      </c>
      <c r="CV44" s="2">
        <v>60</v>
      </c>
      <c r="CW44" s="2">
        <v>269</v>
      </c>
      <c r="CX44" s="2">
        <v>0</v>
      </c>
      <c r="CY44" s="2">
        <v>5</v>
      </c>
      <c r="CZ44" s="2">
        <v>0</v>
      </c>
      <c r="DA44" s="2">
        <v>43</v>
      </c>
      <c r="DB44" s="2">
        <v>3</v>
      </c>
      <c r="DC44" s="2">
        <v>22</v>
      </c>
      <c r="DD44" s="2">
        <v>0</v>
      </c>
      <c r="DE44" s="2">
        <v>0</v>
      </c>
      <c r="DF44" s="2">
        <v>80</v>
      </c>
      <c r="DG44" s="2">
        <v>0</v>
      </c>
      <c r="DH44" s="2">
        <v>106</v>
      </c>
      <c r="DI44" s="2">
        <v>6</v>
      </c>
      <c r="DJ44" s="2">
        <v>0</v>
      </c>
      <c r="DK44" s="2">
        <v>11</v>
      </c>
      <c r="DL44" s="2">
        <v>0</v>
      </c>
      <c r="DM44" s="2">
        <v>209</v>
      </c>
      <c r="DN44" s="2">
        <v>3</v>
      </c>
      <c r="DO44" s="2">
        <v>28</v>
      </c>
      <c r="DP44" s="2">
        <v>58</v>
      </c>
      <c r="DQ44" s="2">
        <v>125</v>
      </c>
      <c r="DR44" s="2">
        <v>16</v>
      </c>
      <c r="DS44" s="2">
        <v>0</v>
      </c>
      <c r="DT44" s="2">
        <v>24</v>
      </c>
      <c r="DU44" s="2">
        <v>0</v>
      </c>
      <c r="DV44" s="2">
        <v>0</v>
      </c>
      <c r="DW44" s="2">
        <v>0</v>
      </c>
      <c r="DX44" s="2">
        <v>0</v>
      </c>
      <c r="DY44" s="2">
        <v>6</v>
      </c>
      <c r="DZ44" s="2">
        <v>0</v>
      </c>
      <c r="EA44" s="2">
        <v>0</v>
      </c>
      <c r="EB44" s="2">
        <v>0</v>
      </c>
      <c r="EC44" s="2">
        <v>78</v>
      </c>
      <c r="ED44" s="2">
        <v>27</v>
      </c>
      <c r="EE44" s="2">
        <v>95</v>
      </c>
      <c r="EF44" s="2">
        <v>0</v>
      </c>
      <c r="EG44" s="2">
        <v>0</v>
      </c>
      <c r="EH44" s="2">
        <v>54</v>
      </c>
      <c r="EI44" s="2">
        <v>55</v>
      </c>
      <c r="EJ44" s="2">
        <v>0</v>
      </c>
      <c r="EK44" s="2">
        <v>23</v>
      </c>
      <c r="EL44" s="2">
        <v>0</v>
      </c>
      <c r="EM44" s="2">
        <v>11</v>
      </c>
      <c r="EN44" s="2">
        <v>0</v>
      </c>
      <c r="EO44" s="2">
        <v>0</v>
      </c>
    </row>
    <row r="45" spans="1:145" x14ac:dyDescent="0.35">
      <c r="A45" s="7">
        <v>43</v>
      </c>
      <c r="B45" s="1" t="s">
        <v>266</v>
      </c>
      <c r="C45" s="2">
        <v>0</v>
      </c>
      <c r="D45" s="2">
        <v>38</v>
      </c>
      <c r="E45" s="2">
        <v>0</v>
      </c>
      <c r="F45" s="2">
        <v>0</v>
      </c>
      <c r="G45" s="2">
        <v>0</v>
      </c>
      <c r="H45" s="2">
        <v>46</v>
      </c>
      <c r="I45" s="2">
        <v>1017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135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4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22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3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8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83</v>
      </c>
      <c r="DW45" s="2">
        <v>1126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</row>
    <row r="46" spans="1:145" x14ac:dyDescent="0.35">
      <c r="A46" s="43">
        <v>44</v>
      </c>
      <c r="B46" s="1" t="s">
        <v>185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185</v>
      </c>
      <c r="AL46" s="2">
        <v>185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6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3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36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5</v>
      </c>
      <c r="DN46" s="2">
        <v>0</v>
      </c>
      <c r="DO46" s="2">
        <v>3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</row>
    <row r="47" spans="1:145" x14ac:dyDescent="0.35">
      <c r="A47" s="3">
        <v>45</v>
      </c>
      <c r="B47" s="1" t="s">
        <v>267</v>
      </c>
      <c r="C47" s="2">
        <v>3</v>
      </c>
      <c r="D47" s="2">
        <v>90</v>
      </c>
      <c r="E47" s="2">
        <v>0</v>
      </c>
      <c r="F47" s="2">
        <v>0</v>
      </c>
      <c r="G47" s="2">
        <v>0</v>
      </c>
      <c r="H47" s="2">
        <v>3104</v>
      </c>
      <c r="I47" s="2">
        <v>154</v>
      </c>
      <c r="J47" s="2">
        <v>56</v>
      </c>
      <c r="K47" s="2">
        <v>0</v>
      </c>
      <c r="L47" s="2">
        <v>3</v>
      </c>
      <c r="M47" s="2">
        <v>8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27</v>
      </c>
      <c r="AJ47" s="2">
        <v>0</v>
      </c>
      <c r="AK47" s="2">
        <v>630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6</v>
      </c>
      <c r="AV47" s="2">
        <v>12</v>
      </c>
      <c r="AW47" s="2">
        <v>4</v>
      </c>
      <c r="AX47" s="2">
        <v>0</v>
      </c>
      <c r="AY47" s="2">
        <v>261</v>
      </c>
      <c r="AZ47" s="2">
        <v>0</v>
      </c>
      <c r="BA47" s="2">
        <v>4</v>
      </c>
      <c r="BB47" s="2">
        <v>4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22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4</v>
      </c>
      <c r="CC47" s="2">
        <v>0</v>
      </c>
      <c r="CD47" s="2">
        <v>3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105</v>
      </c>
      <c r="CQ47" s="2">
        <v>0</v>
      </c>
      <c r="CR47" s="2">
        <v>1758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4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240</v>
      </c>
      <c r="DL47" s="2">
        <v>0</v>
      </c>
      <c r="DM47" s="2">
        <v>0</v>
      </c>
      <c r="DN47" s="2">
        <v>17</v>
      </c>
      <c r="DO47" s="2">
        <v>0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4</v>
      </c>
      <c r="DW47" s="2">
        <v>881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2">
        <v>0</v>
      </c>
      <c r="EL47" s="2">
        <v>0</v>
      </c>
      <c r="EM47" s="2">
        <v>0</v>
      </c>
      <c r="EN47" s="2">
        <v>0</v>
      </c>
      <c r="EO47" s="2">
        <v>0</v>
      </c>
    </row>
    <row r="48" spans="1:145" x14ac:dyDescent="0.35">
      <c r="A48" s="3">
        <v>46</v>
      </c>
      <c r="B48" s="1" t="s">
        <v>147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4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69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3096</v>
      </c>
      <c r="AL48" s="2">
        <v>0</v>
      </c>
      <c r="AM48" s="2">
        <v>0</v>
      </c>
      <c r="AN48" s="2">
        <v>1029</v>
      </c>
      <c r="AO48" s="2">
        <v>909</v>
      </c>
      <c r="AP48" s="2">
        <v>0</v>
      </c>
      <c r="AQ48" s="2">
        <v>0</v>
      </c>
      <c r="AR48" s="2">
        <v>3</v>
      </c>
      <c r="AS48" s="2">
        <v>0</v>
      </c>
      <c r="AT48" s="2">
        <v>0</v>
      </c>
      <c r="AU48" s="2">
        <v>0</v>
      </c>
      <c r="AV48" s="2">
        <v>13</v>
      </c>
      <c r="AW48" s="2">
        <v>213</v>
      </c>
      <c r="AX48" s="2">
        <v>0</v>
      </c>
      <c r="AY48" s="2">
        <v>0</v>
      </c>
      <c r="AZ48" s="2">
        <v>0</v>
      </c>
      <c r="BA48" s="2">
        <v>0</v>
      </c>
      <c r="BB48" s="2">
        <v>6418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5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12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70</v>
      </c>
      <c r="CX48" s="2">
        <v>0</v>
      </c>
      <c r="CY48" s="2">
        <v>0</v>
      </c>
      <c r="CZ48" s="2">
        <v>0</v>
      </c>
      <c r="DA48" s="2">
        <v>0</v>
      </c>
      <c r="DB48" s="2">
        <v>13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9</v>
      </c>
      <c r="DI48" s="2">
        <v>0</v>
      </c>
      <c r="DJ48" s="2">
        <v>0</v>
      </c>
      <c r="DK48" s="2">
        <v>0</v>
      </c>
      <c r="DL48" s="2">
        <v>125</v>
      </c>
      <c r="DM48" s="2">
        <v>0</v>
      </c>
      <c r="DN48" s="2">
        <v>0</v>
      </c>
      <c r="DO48" s="2">
        <v>0</v>
      </c>
      <c r="DP48" s="2">
        <v>0</v>
      </c>
      <c r="DQ48" s="2">
        <v>3</v>
      </c>
      <c r="DR48" s="2">
        <v>4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3</v>
      </c>
      <c r="DZ48" s="2">
        <v>12</v>
      </c>
      <c r="EA48" s="2">
        <v>0</v>
      </c>
      <c r="EB48" s="2">
        <v>0</v>
      </c>
      <c r="EC48" s="2">
        <v>0</v>
      </c>
      <c r="ED48" s="2">
        <v>0</v>
      </c>
      <c r="EE48" s="2">
        <v>103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</row>
    <row r="49" spans="1:145" x14ac:dyDescent="0.35">
      <c r="A49" s="3">
        <v>47</v>
      </c>
      <c r="B49" s="1" t="s">
        <v>166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618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567</v>
      </c>
      <c r="AR49" s="2">
        <v>0</v>
      </c>
      <c r="AS49" s="2">
        <v>0</v>
      </c>
      <c r="AT49" s="2">
        <v>0</v>
      </c>
      <c r="AU49" s="2">
        <v>4</v>
      </c>
      <c r="AV49" s="2">
        <v>5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6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6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4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40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3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</row>
    <row r="50" spans="1:145" x14ac:dyDescent="0.35">
      <c r="A50" s="3">
        <v>48</v>
      </c>
      <c r="B50" s="1" t="s">
        <v>161</v>
      </c>
      <c r="C50" s="2">
        <v>0</v>
      </c>
      <c r="D50" s="2">
        <v>0</v>
      </c>
      <c r="E50" s="2">
        <v>4</v>
      </c>
      <c r="F50" s="2">
        <v>0</v>
      </c>
      <c r="G50" s="2">
        <v>5</v>
      </c>
      <c r="H50" s="2">
        <v>0</v>
      </c>
      <c r="I50" s="2">
        <v>20</v>
      </c>
      <c r="J50" s="2">
        <v>5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8</v>
      </c>
      <c r="Z50" s="2">
        <v>0</v>
      </c>
      <c r="AA50" s="2">
        <v>0</v>
      </c>
      <c r="AB50" s="2">
        <v>0</v>
      </c>
      <c r="AC50" s="2">
        <v>0</v>
      </c>
      <c r="AD50" s="2">
        <v>10</v>
      </c>
      <c r="AE50" s="2">
        <v>4</v>
      </c>
      <c r="AF50" s="2">
        <v>0</v>
      </c>
      <c r="AG50" s="2">
        <v>0</v>
      </c>
      <c r="AH50" s="2">
        <v>0</v>
      </c>
      <c r="AI50" s="2">
        <v>0</v>
      </c>
      <c r="AJ50" s="2">
        <v>6</v>
      </c>
      <c r="AK50" s="2">
        <v>2876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4591</v>
      </c>
      <c r="AS50" s="2">
        <v>6</v>
      </c>
      <c r="AT50" s="2">
        <v>0</v>
      </c>
      <c r="AU50" s="2">
        <v>23</v>
      </c>
      <c r="AV50" s="2">
        <v>14</v>
      </c>
      <c r="AW50" s="2">
        <v>0</v>
      </c>
      <c r="AX50" s="2">
        <v>0</v>
      </c>
      <c r="AY50" s="2">
        <v>0</v>
      </c>
      <c r="AZ50" s="2">
        <v>0</v>
      </c>
      <c r="BA50" s="2">
        <v>15</v>
      </c>
      <c r="BB50" s="2">
        <v>0</v>
      </c>
      <c r="BC50" s="2">
        <v>0</v>
      </c>
      <c r="BD50" s="2">
        <v>8</v>
      </c>
      <c r="BE50" s="2">
        <v>0</v>
      </c>
      <c r="BF50" s="2">
        <v>0</v>
      </c>
      <c r="BG50" s="2">
        <v>0</v>
      </c>
      <c r="BH50" s="2">
        <v>4</v>
      </c>
      <c r="BI50" s="2">
        <v>0</v>
      </c>
      <c r="BJ50" s="2">
        <v>118</v>
      </c>
      <c r="BK50" s="2">
        <v>10</v>
      </c>
      <c r="BL50" s="2">
        <v>0</v>
      </c>
      <c r="BM50" s="2">
        <v>0</v>
      </c>
      <c r="BN50" s="2">
        <v>0</v>
      </c>
      <c r="BO50" s="2">
        <v>14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4</v>
      </c>
      <c r="CA50" s="2">
        <v>0</v>
      </c>
      <c r="CB50" s="2">
        <v>0</v>
      </c>
      <c r="CC50" s="2">
        <v>10</v>
      </c>
      <c r="CD50" s="2">
        <v>16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4</v>
      </c>
      <c r="CU50" s="2">
        <v>30</v>
      </c>
      <c r="CV50" s="2">
        <v>22</v>
      </c>
      <c r="CW50" s="2">
        <v>0</v>
      </c>
      <c r="CX50" s="2">
        <v>0</v>
      </c>
      <c r="CY50" s="2">
        <v>0</v>
      </c>
      <c r="CZ50" s="2">
        <v>0</v>
      </c>
      <c r="DA50" s="2">
        <v>8</v>
      </c>
      <c r="DB50" s="2">
        <v>0</v>
      </c>
      <c r="DC50" s="2">
        <v>15</v>
      </c>
      <c r="DD50" s="2">
        <v>0</v>
      </c>
      <c r="DE50" s="2">
        <v>0</v>
      </c>
      <c r="DF50" s="2">
        <v>0</v>
      </c>
      <c r="DG50" s="2">
        <v>0</v>
      </c>
      <c r="DH50" s="2">
        <v>3</v>
      </c>
      <c r="DI50" s="2">
        <v>0</v>
      </c>
      <c r="DJ50" s="2">
        <v>7</v>
      </c>
      <c r="DK50" s="2">
        <v>0</v>
      </c>
      <c r="DL50" s="2">
        <v>0</v>
      </c>
      <c r="DM50" s="2">
        <v>47</v>
      </c>
      <c r="DN50" s="2">
        <v>0</v>
      </c>
      <c r="DO50" s="2">
        <v>4</v>
      </c>
      <c r="DP50" s="2">
        <v>0</v>
      </c>
      <c r="DQ50" s="2">
        <v>9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0</v>
      </c>
      <c r="DY50" s="2">
        <v>0</v>
      </c>
      <c r="DZ50" s="2">
        <v>0</v>
      </c>
      <c r="EA50" s="2">
        <v>0</v>
      </c>
      <c r="EB50" s="2">
        <v>0</v>
      </c>
      <c r="EC50" s="2">
        <v>4</v>
      </c>
      <c r="ED50" s="2">
        <v>4</v>
      </c>
      <c r="EE50" s="2">
        <v>15</v>
      </c>
      <c r="EF50" s="2">
        <v>0</v>
      </c>
      <c r="EG50" s="2">
        <v>0</v>
      </c>
      <c r="EH50" s="2">
        <v>29</v>
      </c>
      <c r="EI50" s="2">
        <v>0</v>
      </c>
      <c r="EJ50" s="2">
        <v>0</v>
      </c>
      <c r="EK50" s="2">
        <v>12</v>
      </c>
      <c r="EL50" s="2">
        <v>0</v>
      </c>
      <c r="EM50" s="2">
        <v>0</v>
      </c>
      <c r="EN50" s="2">
        <v>0</v>
      </c>
      <c r="EO50" s="2">
        <v>0</v>
      </c>
    </row>
    <row r="51" spans="1:145" x14ac:dyDescent="0.35">
      <c r="A51" s="7">
        <v>49</v>
      </c>
      <c r="B51" s="1" t="s">
        <v>200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564</v>
      </c>
      <c r="J51" s="2">
        <v>3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130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58</v>
      </c>
      <c r="AV51" s="2">
        <v>12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5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3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3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5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</row>
    <row r="52" spans="1:145" x14ac:dyDescent="0.35">
      <c r="A52" s="43">
        <v>50</v>
      </c>
      <c r="B52" s="1" t="s">
        <v>237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8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51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12</v>
      </c>
      <c r="AW52" s="2">
        <v>0</v>
      </c>
      <c r="AX52" s="2">
        <v>0</v>
      </c>
      <c r="AY52" s="2">
        <v>0</v>
      </c>
      <c r="AZ52" s="2">
        <v>0</v>
      </c>
      <c r="BA52" s="2">
        <v>9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4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4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100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3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4</v>
      </c>
      <c r="EN52" s="2">
        <v>0</v>
      </c>
      <c r="EO52" s="2">
        <v>0</v>
      </c>
    </row>
    <row r="53" spans="1:145" x14ac:dyDescent="0.35">
      <c r="A53" s="3">
        <v>51</v>
      </c>
      <c r="B53" s="1" t="s">
        <v>162</v>
      </c>
      <c r="C53" s="2">
        <v>0</v>
      </c>
      <c r="D53" s="2">
        <v>0</v>
      </c>
      <c r="E53" s="2">
        <v>5</v>
      </c>
      <c r="F53" s="2">
        <v>0</v>
      </c>
      <c r="G53" s="2">
        <v>19</v>
      </c>
      <c r="H53" s="2">
        <v>4</v>
      </c>
      <c r="I53" s="2">
        <v>47</v>
      </c>
      <c r="J53" s="2">
        <v>6</v>
      </c>
      <c r="K53" s="2">
        <v>0</v>
      </c>
      <c r="L53" s="2">
        <v>10</v>
      </c>
      <c r="M53" s="2">
        <v>7</v>
      </c>
      <c r="N53" s="2">
        <v>0</v>
      </c>
      <c r="O53" s="2">
        <v>0</v>
      </c>
      <c r="P53" s="2">
        <v>0</v>
      </c>
      <c r="Q53" s="2">
        <v>7</v>
      </c>
      <c r="R53" s="2">
        <v>0</v>
      </c>
      <c r="S53" s="2">
        <v>0</v>
      </c>
      <c r="T53" s="2">
        <v>157</v>
      </c>
      <c r="U53" s="2">
        <v>0</v>
      </c>
      <c r="V53" s="2">
        <v>0</v>
      </c>
      <c r="W53" s="2">
        <v>0</v>
      </c>
      <c r="X53" s="2">
        <v>0</v>
      </c>
      <c r="Y53" s="2">
        <v>15</v>
      </c>
      <c r="Z53" s="2">
        <v>0</v>
      </c>
      <c r="AA53" s="2">
        <v>0</v>
      </c>
      <c r="AB53" s="2">
        <v>4</v>
      </c>
      <c r="AC53" s="2">
        <v>0</v>
      </c>
      <c r="AD53" s="2">
        <v>94</v>
      </c>
      <c r="AE53" s="2">
        <v>5</v>
      </c>
      <c r="AF53" s="2">
        <v>4</v>
      </c>
      <c r="AG53" s="2">
        <v>6</v>
      </c>
      <c r="AH53" s="2">
        <v>0</v>
      </c>
      <c r="AI53" s="2">
        <v>0</v>
      </c>
      <c r="AJ53" s="2">
        <v>41</v>
      </c>
      <c r="AK53" s="2">
        <v>15356</v>
      </c>
      <c r="AL53" s="2">
        <v>4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41</v>
      </c>
      <c r="AS53" s="2">
        <v>0</v>
      </c>
      <c r="AT53" s="2">
        <v>0</v>
      </c>
      <c r="AU53" s="2">
        <v>7664</v>
      </c>
      <c r="AV53" s="2">
        <v>194</v>
      </c>
      <c r="AW53" s="2">
        <v>0</v>
      </c>
      <c r="AX53" s="2">
        <v>0</v>
      </c>
      <c r="AY53" s="2">
        <v>0</v>
      </c>
      <c r="AZ53" s="2">
        <v>0</v>
      </c>
      <c r="BA53" s="2">
        <v>31</v>
      </c>
      <c r="BB53" s="2">
        <v>18</v>
      </c>
      <c r="BC53" s="2">
        <v>0</v>
      </c>
      <c r="BD53" s="2">
        <v>35</v>
      </c>
      <c r="BE53" s="2">
        <v>0</v>
      </c>
      <c r="BF53" s="2">
        <v>0</v>
      </c>
      <c r="BG53" s="2">
        <v>0</v>
      </c>
      <c r="BH53" s="2">
        <v>33</v>
      </c>
      <c r="BI53" s="2">
        <v>0</v>
      </c>
      <c r="BJ53" s="2">
        <v>88</v>
      </c>
      <c r="BK53" s="2">
        <v>15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13</v>
      </c>
      <c r="BT53" s="2">
        <v>0</v>
      </c>
      <c r="BU53" s="2">
        <v>3</v>
      </c>
      <c r="BV53" s="2">
        <v>0</v>
      </c>
      <c r="BW53" s="2">
        <v>43</v>
      </c>
      <c r="BX53" s="2">
        <v>23</v>
      </c>
      <c r="BY53" s="2">
        <v>0</v>
      </c>
      <c r="BZ53" s="2">
        <v>31</v>
      </c>
      <c r="CA53" s="2">
        <v>0</v>
      </c>
      <c r="CB53" s="2">
        <v>13</v>
      </c>
      <c r="CC53" s="2">
        <v>0</v>
      </c>
      <c r="CD53" s="2">
        <v>51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3</v>
      </c>
      <c r="CT53" s="2">
        <v>21</v>
      </c>
      <c r="CU53" s="2">
        <v>257</v>
      </c>
      <c r="CV53" s="2">
        <v>16</v>
      </c>
      <c r="CW53" s="2">
        <v>16</v>
      </c>
      <c r="CX53" s="2">
        <v>0</v>
      </c>
      <c r="CY53" s="2">
        <v>7</v>
      </c>
      <c r="CZ53" s="2">
        <v>0</v>
      </c>
      <c r="DA53" s="2">
        <v>70</v>
      </c>
      <c r="DB53" s="2">
        <v>0</v>
      </c>
      <c r="DC53" s="2">
        <v>71</v>
      </c>
      <c r="DD53" s="2">
        <v>11</v>
      </c>
      <c r="DE53" s="2">
        <v>0</v>
      </c>
      <c r="DF53" s="2">
        <v>0</v>
      </c>
      <c r="DG53" s="2">
        <v>0</v>
      </c>
      <c r="DH53" s="2">
        <v>9</v>
      </c>
      <c r="DI53" s="2">
        <v>3</v>
      </c>
      <c r="DJ53" s="2">
        <v>4</v>
      </c>
      <c r="DK53" s="2">
        <v>3</v>
      </c>
      <c r="DL53" s="2">
        <v>0</v>
      </c>
      <c r="DM53" s="2">
        <v>45</v>
      </c>
      <c r="DN53" s="2">
        <v>0</v>
      </c>
      <c r="DO53" s="2">
        <v>10</v>
      </c>
      <c r="DP53" s="2">
        <v>0</v>
      </c>
      <c r="DQ53" s="2">
        <v>30</v>
      </c>
      <c r="DR53" s="2">
        <v>0</v>
      </c>
      <c r="DS53" s="2">
        <v>0</v>
      </c>
      <c r="DT53" s="2">
        <v>4</v>
      </c>
      <c r="DU53" s="2">
        <v>0</v>
      </c>
      <c r="DV53" s="2">
        <v>0</v>
      </c>
      <c r="DW53" s="2">
        <v>0</v>
      </c>
      <c r="DX53" s="2">
        <v>0</v>
      </c>
      <c r="DY53" s="2">
        <v>9</v>
      </c>
      <c r="DZ53" s="2">
        <v>0</v>
      </c>
      <c r="EA53" s="2">
        <v>0</v>
      </c>
      <c r="EB53" s="2">
        <v>0</v>
      </c>
      <c r="EC53" s="2">
        <v>109</v>
      </c>
      <c r="ED53" s="2">
        <v>129</v>
      </c>
      <c r="EE53" s="2">
        <v>3</v>
      </c>
      <c r="EF53" s="2">
        <v>0</v>
      </c>
      <c r="EG53" s="2">
        <v>0</v>
      </c>
      <c r="EH53" s="2">
        <v>47</v>
      </c>
      <c r="EI53" s="2">
        <v>0</v>
      </c>
      <c r="EJ53" s="2">
        <v>0</v>
      </c>
      <c r="EK53" s="2">
        <v>26</v>
      </c>
      <c r="EL53" s="2">
        <v>0</v>
      </c>
      <c r="EM53" s="2">
        <v>0</v>
      </c>
      <c r="EN53" s="2">
        <v>0</v>
      </c>
      <c r="EO53" s="2">
        <v>0</v>
      </c>
    </row>
    <row r="54" spans="1:145" x14ac:dyDescent="0.35">
      <c r="A54" s="3">
        <v>52</v>
      </c>
      <c r="B54" s="1" t="s">
        <v>259</v>
      </c>
      <c r="C54" s="2">
        <v>0</v>
      </c>
      <c r="D54" s="2">
        <v>37</v>
      </c>
      <c r="E54" s="2">
        <v>0</v>
      </c>
      <c r="F54" s="2">
        <v>505</v>
      </c>
      <c r="G54" s="2">
        <v>0</v>
      </c>
      <c r="H54" s="2">
        <v>0</v>
      </c>
      <c r="I54" s="2">
        <v>34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5</v>
      </c>
      <c r="AK54" s="2">
        <v>399</v>
      </c>
      <c r="AL54" s="2">
        <v>0</v>
      </c>
      <c r="AM54" s="2">
        <v>56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3</v>
      </c>
      <c r="BT54" s="2">
        <v>5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</row>
    <row r="55" spans="1:145" x14ac:dyDescent="0.35">
      <c r="A55" s="3">
        <v>53</v>
      </c>
      <c r="B55" s="1" t="s">
        <v>177</v>
      </c>
      <c r="C55" s="2">
        <v>0</v>
      </c>
      <c r="D55" s="2">
        <v>0</v>
      </c>
      <c r="E55" s="2">
        <v>0</v>
      </c>
      <c r="F55" s="2">
        <v>0</v>
      </c>
      <c r="G55" s="2">
        <v>29</v>
      </c>
      <c r="H55" s="2">
        <v>0</v>
      </c>
      <c r="I55" s="2">
        <v>19</v>
      </c>
      <c r="J55" s="2">
        <v>0</v>
      </c>
      <c r="K55" s="2">
        <v>0</v>
      </c>
      <c r="L55" s="2">
        <v>13</v>
      </c>
      <c r="M55" s="2">
        <v>9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4</v>
      </c>
      <c r="Z55" s="2">
        <v>0</v>
      </c>
      <c r="AA55" s="2">
        <v>0</v>
      </c>
      <c r="AB55" s="2">
        <v>30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4652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11</v>
      </c>
      <c r="AS55" s="2">
        <v>0</v>
      </c>
      <c r="AT55" s="2">
        <v>0</v>
      </c>
      <c r="AU55" s="2">
        <v>10</v>
      </c>
      <c r="AV55" s="2">
        <v>39838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46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1300</v>
      </c>
      <c r="CA55" s="2">
        <v>0</v>
      </c>
      <c r="CB55" s="2">
        <v>0</v>
      </c>
      <c r="CC55" s="2">
        <v>0</v>
      </c>
      <c r="CD55" s="2">
        <v>19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6</v>
      </c>
      <c r="CV55" s="2">
        <v>0</v>
      </c>
      <c r="CW55" s="2">
        <v>0</v>
      </c>
      <c r="CX55" s="2">
        <v>0</v>
      </c>
      <c r="CY55" s="2">
        <v>4</v>
      </c>
      <c r="CZ55" s="2">
        <v>0</v>
      </c>
      <c r="DA55" s="2">
        <v>4</v>
      </c>
      <c r="DB55" s="2">
        <v>0</v>
      </c>
      <c r="DC55" s="2">
        <v>6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10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242</v>
      </c>
      <c r="ED55" s="2">
        <v>0</v>
      </c>
      <c r="EE55" s="2">
        <v>0</v>
      </c>
      <c r="EF55" s="2">
        <v>0</v>
      </c>
      <c r="EG55" s="2">
        <v>0</v>
      </c>
      <c r="EH55" s="2">
        <v>4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</row>
    <row r="56" spans="1:145" x14ac:dyDescent="0.35">
      <c r="A56" s="3">
        <v>54</v>
      </c>
      <c r="B56" s="1" t="s">
        <v>253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71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105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</row>
    <row r="57" spans="1:145" x14ac:dyDescent="0.35">
      <c r="A57" s="7">
        <v>55</v>
      </c>
      <c r="B57" s="1" t="s">
        <v>156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126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</row>
    <row r="58" spans="1:145" x14ac:dyDescent="0.35">
      <c r="A58" s="43">
        <v>56</v>
      </c>
      <c r="B58" s="1" t="s">
        <v>260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80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17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2">
        <v>9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3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3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</row>
    <row r="59" spans="1:145" x14ac:dyDescent="0.35">
      <c r="A59" s="3">
        <v>57</v>
      </c>
      <c r="B59" s="1" t="s">
        <v>247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134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</row>
    <row r="60" spans="1:145" x14ac:dyDescent="0.35">
      <c r="A60" s="3">
        <v>58</v>
      </c>
      <c r="B60" s="1" t="s">
        <v>300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8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19998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3548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23</v>
      </c>
      <c r="AS60" s="2">
        <v>0</v>
      </c>
      <c r="AT60" s="2">
        <v>0</v>
      </c>
      <c r="AU60" s="2">
        <v>14</v>
      </c>
      <c r="AV60" s="2">
        <v>6</v>
      </c>
      <c r="AW60" s="2">
        <v>0</v>
      </c>
      <c r="AX60" s="2">
        <v>3</v>
      </c>
      <c r="AY60" s="2">
        <v>0</v>
      </c>
      <c r="AZ60" s="2">
        <v>0</v>
      </c>
      <c r="BA60" s="2">
        <v>0</v>
      </c>
      <c r="BB60" s="2">
        <v>9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3</v>
      </c>
      <c r="BI60" s="2">
        <v>0</v>
      </c>
      <c r="BJ60" s="2">
        <v>20</v>
      </c>
      <c r="BK60" s="2">
        <v>40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7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959</v>
      </c>
      <c r="CE60" s="2">
        <v>0</v>
      </c>
      <c r="CF60" s="2">
        <v>0</v>
      </c>
      <c r="CG60" s="2">
        <v>5</v>
      </c>
      <c r="CH60" s="2">
        <v>0</v>
      </c>
      <c r="CI60" s="2">
        <v>15</v>
      </c>
      <c r="CJ60" s="2">
        <v>0</v>
      </c>
      <c r="CK60" s="2">
        <v>0</v>
      </c>
      <c r="CL60" s="2">
        <v>0</v>
      </c>
      <c r="CM60" s="2">
        <v>61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19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6</v>
      </c>
      <c r="DI60" s="2">
        <v>0</v>
      </c>
      <c r="DJ60" s="2">
        <v>0</v>
      </c>
      <c r="DK60" s="2">
        <v>0</v>
      </c>
      <c r="DL60" s="2">
        <v>0</v>
      </c>
      <c r="DM60" s="2">
        <v>9</v>
      </c>
      <c r="DN60" s="2">
        <v>0</v>
      </c>
      <c r="DO60" s="2">
        <v>0</v>
      </c>
      <c r="DP60" s="2">
        <v>8</v>
      </c>
      <c r="DQ60" s="2">
        <v>5</v>
      </c>
      <c r="DR60" s="2">
        <v>0</v>
      </c>
      <c r="DS60" s="2">
        <v>0</v>
      </c>
      <c r="DT60" s="2">
        <v>6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408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</row>
    <row r="61" spans="1:145" x14ac:dyDescent="0.35">
      <c r="A61" s="3">
        <v>59</v>
      </c>
      <c r="B61" s="1" t="s">
        <v>186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5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7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5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1850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4</v>
      </c>
      <c r="AS61" s="2">
        <v>0</v>
      </c>
      <c r="AT61" s="2">
        <v>0</v>
      </c>
      <c r="AU61" s="2">
        <v>33</v>
      </c>
      <c r="AV61" s="2">
        <v>7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2303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9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10</v>
      </c>
      <c r="CA61" s="2">
        <v>0</v>
      </c>
      <c r="CB61" s="2">
        <v>0</v>
      </c>
      <c r="CC61" s="2">
        <v>0</v>
      </c>
      <c r="CD61" s="2">
        <v>13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5</v>
      </c>
      <c r="CV61" s="2">
        <v>0</v>
      </c>
      <c r="CW61" s="2">
        <v>0</v>
      </c>
      <c r="CX61" s="2">
        <v>0</v>
      </c>
      <c r="CY61" s="2">
        <v>3</v>
      </c>
      <c r="CZ61" s="2">
        <v>0</v>
      </c>
      <c r="DA61" s="2">
        <v>6</v>
      </c>
      <c r="DB61" s="2">
        <v>0</v>
      </c>
      <c r="DC61" s="2">
        <v>13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6</v>
      </c>
      <c r="DJ61" s="2">
        <v>0</v>
      </c>
      <c r="DK61" s="2">
        <v>0</v>
      </c>
      <c r="DL61" s="2">
        <v>0</v>
      </c>
      <c r="DM61" s="2">
        <v>4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15</v>
      </c>
      <c r="EL61" s="2">
        <v>0</v>
      </c>
      <c r="EM61" s="2">
        <v>0</v>
      </c>
      <c r="EN61" s="2">
        <v>0</v>
      </c>
      <c r="EO61" s="2">
        <v>0</v>
      </c>
    </row>
    <row r="62" spans="1:145" x14ac:dyDescent="0.35">
      <c r="A62" s="3">
        <v>60</v>
      </c>
      <c r="B62" s="1" t="s">
        <v>229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93</v>
      </c>
      <c r="J62" s="2">
        <v>3</v>
      </c>
      <c r="K62" s="2">
        <v>172</v>
      </c>
      <c r="L62" s="2">
        <v>0</v>
      </c>
      <c r="M62" s="2">
        <v>8</v>
      </c>
      <c r="N62" s="2">
        <v>0</v>
      </c>
      <c r="O62" s="2">
        <v>0</v>
      </c>
      <c r="P62" s="2">
        <v>0</v>
      </c>
      <c r="Q62" s="2">
        <v>2498</v>
      </c>
      <c r="R62" s="2">
        <v>0</v>
      </c>
      <c r="S62" s="2">
        <v>0</v>
      </c>
      <c r="T62" s="2">
        <v>0</v>
      </c>
      <c r="U62" s="2">
        <v>0</v>
      </c>
      <c r="V62" s="2">
        <v>14</v>
      </c>
      <c r="W62" s="2">
        <v>99</v>
      </c>
      <c r="X62" s="2">
        <v>9</v>
      </c>
      <c r="Y62" s="2">
        <v>55</v>
      </c>
      <c r="Z62" s="2">
        <v>0</v>
      </c>
      <c r="AA62" s="2">
        <v>0</v>
      </c>
      <c r="AB62" s="2">
        <v>0</v>
      </c>
      <c r="AC62" s="2">
        <v>76</v>
      </c>
      <c r="AD62" s="2">
        <v>0</v>
      </c>
      <c r="AE62" s="2">
        <v>0</v>
      </c>
      <c r="AF62" s="2">
        <v>0</v>
      </c>
      <c r="AG62" s="2">
        <v>32</v>
      </c>
      <c r="AH62" s="2">
        <v>5</v>
      </c>
      <c r="AI62" s="2">
        <v>0</v>
      </c>
      <c r="AJ62" s="2">
        <v>3</v>
      </c>
      <c r="AK62" s="2">
        <v>34645</v>
      </c>
      <c r="AL62" s="2">
        <v>0</v>
      </c>
      <c r="AM62" s="2">
        <v>0</v>
      </c>
      <c r="AN62" s="2">
        <v>0</v>
      </c>
      <c r="AO62" s="2">
        <v>9</v>
      </c>
      <c r="AP62" s="2">
        <v>4</v>
      </c>
      <c r="AQ62" s="2">
        <v>0</v>
      </c>
      <c r="AR62" s="2">
        <v>28</v>
      </c>
      <c r="AS62" s="2">
        <v>0</v>
      </c>
      <c r="AT62" s="2">
        <v>0</v>
      </c>
      <c r="AU62" s="2">
        <v>14</v>
      </c>
      <c r="AV62" s="2">
        <v>167</v>
      </c>
      <c r="AW62" s="2">
        <v>17847</v>
      </c>
      <c r="AX62" s="2">
        <v>26</v>
      </c>
      <c r="AY62" s="2">
        <v>0</v>
      </c>
      <c r="AZ62" s="2">
        <v>0</v>
      </c>
      <c r="BA62" s="2">
        <v>13</v>
      </c>
      <c r="BB62" s="2">
        <v>48425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3</v>
      </c>
      <c r="BI62" s="2">
        <v>0</v>
      </c>
      <c r="BJ62" s="2">
        <v>108</v>
      </c>
      <c r="BK62" s="2">
        <v>16</v>
      </c>
      <c r="BL62" s="2">
        <v>4670</v>
      </c>
      <c r="BM62" s="2">
        <v>0</v>
      </c>
      <c r="BN62" s="2">
        <v>105</v>
      </c>
      <c r="BO62" s="2">
        <v>0</v>
      </c>
      <c r="BP62" s="2">
        <v>0</v>
      </c>
      <c r="BQ62" s="2">
        <v>0</v>
      </c>
      <c r="BR62" s="2">
        <v>1159</v>
      </c>
      <c r="BS62" s="2">
        <v>4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4</v>
      </c>
      <c r="CA62" s="2">
        <v>18</v>
      </c>
      <c r="CB62" s="2">
        <v>18608</v>
      </c>
      <c r="CC62" s="2">
        <v>3</v>
      </c>
      <c r="CD62" s="2">
        <v>83</v>
      </c>
      <c r="CE62" s="2">
        <v>0</v>
      </c>
      <c r="CF62" s="2">
        <v>0</v>
      </c>
      <c r="CG62" s="2">
        <v>6057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160</v>
      </c>
      <c r="CN62" s="2">
        <v>0</v>
      </c>
      <c r="CO62" s="2">
        <v>0</v>
      </c>
      <c r="CP62" s="2">
        <v>0</v>
      </c>
      <c r="CQ62" s="2">
        <v>420</v>
      </c>
      <c r="CR62" s="2">
        <v>0</v>
      </c>
      <c r="CS62" s="2">
        <v>10</v>
      </c>
      <c r="CT62" s="2">
        <v>16</v>
      </c>
      <c r="CU62" s="2">
        <v>3</v>
      </c>
      <c r="CV62" s="2">
        <v>24</v>
      </c>
      <c r="CW62" s="2">
        <v>77605</v>
      </c>
      <c r="CX62" s="2">
        <v>0</v>
      </c>
      <c r="CY62" s="2">
        <v>0</v>
      </c>
      <c r="CZ62" s="2">
        <v>0</v>
      </c>
      <c r="DA62" s="2">
        <v>16</v>
      </c>
      <c r="DB62" s="2">
        <v>3</v>
      </c>
      <c r="DC62" s="2">
        <v>0</v>
      </c>
      <c r="DD62" s="2">
        <v>0</v>
      </c>
      <c r="DE62" s="2">
        <v>0</v>
      </c>
      <c r="DF62" s="2">
        <v>5</v>
      </c>
      <c r="DG62" s="2">
        <v>113</v>
      </c>
      <c r="DH62" s="2">
        <v>24</v>
      </c>
      <c r="DI62" s="2">
        <v>0</v>
      </c>
      <c r="DJ62" s="2">
        <v>0</v>
      </c>
      <c r="DK62" s="2">
        <v>0</v>
      </c>
      <c r="DL62" s="2">
        <v>718</v>
      </c>
      <c r="DM62" s="2">
        <v>12</v>
      </c>
      <c r="DN62" s="2">
        <v>4</v>
      </c>
      <c r="DO62" s="2">
        <v>3</v>
      </c>
      <c r="DP62" s="2">
        <v>6</v>
      </c>
      <c r="DQ62" s="2">
        <v>14083</v>
      </c>
      <c r="DR62" s="2">
        <v>21162</v>
      </c>
      <c r="DS62" s="2">
        <v>0</v>
      </c>
      <c r="DT62" s="2">
        <v>8</v>
      </c>
      <c r="DU62" s="2">
        <v>210</v>
      </c>
      <c r="DV62" s="2">
        <v>0</v>
      </c>
      <c r="DW62" s="2">
        <v>0</v>
      </c>
      <c r="DX62" s="2">
        <v>0</v>
      </c>
      <c r="DY62" s="2">
        <v>12</v>
      </c>
      <c r="DZ62" s="2">
        <v>0</v>
      </c>
      <c r="EA62" s="2">
        <v>0</v>
      </c>
      <c r="EB62" s="2">
        <v>294</v>
      </c>
      <c r="EC62" s="2">
        <v>0</v>
      </c>
      <c r="ED62" s="2">
        <v>0</v>
      </c>
      <c r="EE62" s="2">
        <v>5861</v>
      </c>
      <c r="EF62" s="2">
        <v>0</v>
      </c>
      <c r="EG62" s="2">
        <v>0</v>
      </c>
      <c r="EH62" s="2">
        <v>46</v>
      </c>
      <c r="EI62" s="2">
        <v>0</v>
      </c>
      <c r="EJ62" s="2">
        <v>0</v>
      </c>
      <c r="EK62" s="2">
        <v>3</v>
      </c>
      <c r="EL62" s="2">
        <v>0</v>
      </c>
      <c r="EM62" s="2">
        <v>0</v>
      </c>
      <c r="EN62" s="2">
        <v>30</v>
      </c>
      <c r="EO62" s="2">
        <v>0</v>
      </c>
    </row>
    <row r="63" spans="1:145" x14ac:dyDescent="0.35">
      <c r="A63" s="7">
        <v>61</v>
      </c>
      <c r="B63" s="1" t="s">
        <v>219</v>
      </c>
      <c r="C63" s="2">
        <v>0</v>
      </c>
      <c r="D63" s="2">
        <v>5</v>
      </c>
      <c r="E63" s="2">
        <v>0</v>
      </c>
      <c r="F63" s="2">
        <v>0</v>
      </c>
      <c r="G63" s="2">
        <v>0</v>
      </c>
      <c r="H63" s="2">
        <v>0</v>
      </c>
      <c r="I63" s="2">
        <v>13</v>
      </c>
      <c r="J63" s="2">
        <v>0</v>
      </c>
      <c r="K63" s="2">
        <v>0</v>
      </c>
      <c r="L63" s="2">
        <v>0</v>
      </c>
      <c r="M63" s="2">
        <v>5</v>
      </c>
      <c r="N63" s="2">
        <v>0</v>
      </c>
      <c r="O63" s="2">
        <v>0</v>
      </c>
      <c r="P63" s="2">
        <v>0</v>
      </c>
      <c r="Q63" s="2">
        <v>3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128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12</v>
      </c>
      <c r="AH63" s="2">
        <v>0</v>
      </c>
      <c r="AI63" s="2">
        <v>0</v>
      </c>
      <c r="AJ63" s="2">
        <v>124</v>
      </c>
      <c r="AK63" s="2">
        <v>4028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10</v>
      </c>
      <c r="AS63" s="2">
        <v>0</v>
      </c>
      <c r="AT63" s="2">
        <v>0</v>
      </c>
      <c r="AU63" s="2">
        <v>24</v>
      </c>
      <c r="AV63" s="2">
        <v>8</v>
      </c>
      <c r="AW63" s="2">
        <v>0</v>
      </c>
      <c r="AX63" s="2">
        <v>74</v>
      </c>
      <c r="AY63" s="2">
        <v>0</v>
      </c>
      <c r="AZ63" s="2">
        <v>26</v>
      </c>
      <c r="BA63" s="2">
        <v>0</v>
      </c>
      <c r="BB63" s="2">
        <v>9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13600</v>
      </c>
      <c r="BI63" s="2">
        <v>0</v>
      </c>
      <c r="BJ63" s="2">
        <v>7</v>
      </c>
      <c r="BK63" s="2">
        <v>27</v>
      </c>
      <c r="BL63" s="2">
        <v>0</v>
      </c>
      <c r="BM63" s="2">
        <v>0</v>
      </c>
      <c r="BN63" s="2">
        <v>0</v>
      </c>
      <c r="BO63" s="2">
        <v>3</v>
      </c>
      <c r="BP63" s="2">
        <v>0</v>
      </c>
      <c r="BQ63" s="2">
        <v>0</v>
      </c>
      <c r="BR63" s="2">
        <v>0</v>
      </c>
      <c r="BS63" s="2">
        <v>14</v>
      </c>
      <c r="BT63" s="2">
        <v>0</v>
      </c>
      <c r="BU63" s="2">
        <v>3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32</v>
      </c>
      <c r="CB63" s="2">
        <v>0</v>
      </c>
      <c r="CC63" s="2">
        <v>0</v>
      </c>
      <c r="CD63" s="2">
        <v>982</v>
      </c>
      <c r="CE63" s="2">
        <v>0</v>
      </c>
      <c r="CF63" s="2">
        <v>0</v>
      </c>
      <c r="CG63" s="2">
        <v>0</v>
      </c>
      <c r="CH63" s="2">
        <v>0</v>
      </c>
      <c r="CI63" s="2">
        <v>167</v>
      </c>
      <c r="CJ63" s="2">
        <v>0</v>
      </c>
      <c r="CK63" s="2">
        <v>0</v>
      </c>
      <c r="CL63" s="2">
        <v>0</v>
      </c>
      <c r="CM63" s="2">
        <v>3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12</v>
      </c>
      <c r="CU63" s="2">
        <v>0</v>
      </c>
      <c r="CV63" s="2">
        <v>0</v>
      </c>
      <c r="CW63" s="2">
        <v>17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5</v>
      </c>
      <c r="DI63" s="2">
        <v>0</v>
      </c>
      <c r="DJ63" s="2">
        <v>0</v>
      </c>
      <c r="DK63" s="2">
        <v>0</v>
      </c>
      <c r="DL63" s="2">
        <v>0</v>
      </c>
      <c r="DM63" s="2">
        <v>3</v>
      </c>
      <c r="DN63" s="2">
        <v>0</v>
      </c>
      <c r="DO63" s="2">
        <v>3</v>
      </c>
      <c r="DP63" s="2">
        <v>3</v>
      </c>
      <c r="DQ63" s="2">
        <v>12</v>
      </c>
      <c r="DR63" s="2">
        <v>0</v>
      </c>
      <c r="DS63" s="2">
        <v>4</v>
      </c>
      <c r="DT63" s="2">
        <v>0</v>
      </c>
      <c r="DU63" s="2">
        <v>0</v>
      </c>
      <c r="DV63" s="2">
        <v>0</v>
      </c>
      <c r="DW63" s="2">
        <v>0</v>
      </c>
      <c r="DX63" s="2">
        <v>8</v>
      </c>
      <c r="DY63" s="2">
        <v>0</v>
      </c>
      <c r="DZ63" s="2">
        <v>0</v>
      </c>
      <c r="EA63" s="2">
        <v>0</v>
      </c>
      <c r="EB63" s="2">
        <v>0</v>
      </c>
      <c r="EC63" s="2">
        <v>4</v>
      </c>
      <c r="ED63" s="2">
        <v>0</v>
      </c>
      <c r="EE63" s="2">
        <v>0</v>
      </c>
      <c r="EF63" s="2">
        <v>0</v>
      </c>
      <c r="EG63" s="2">
        <v>0</v>
      </c>
      <c r="EH63" s="2">
        <v>212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</row>
    <row r="64" spans="1:145" x14ac:dyDescent="0.35">
      <c r="A64" s="43">
        <v>62</v>
      </c>
      <c r="B64" s="1" t="s">
        <v>201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743</v>
      </c>
      <c r="J64" s="2">
        <v>40</v>
      </c>
      <c r="K64" s="2">
        <v>0</v>
      </c>
      <c r="L64" s="2">
        <v>210</v>
      </c>
      <c r="M64" s="2">
        <v>4</v>
      </c>
      <c r="N64" s="2">
        <v>0</v>
      </c>
      <c r="O64" s="2">
        <v>93</v>
      </c>
      <c r="P64" s="2">
        <v>0</v>
      </c>
      <c r="Q64" s="2">
        <v>10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5</v>
      </c>
      <c r="AC64" s="2">
        <v>0</v>
      </c>
      <c r="AD64" s="2">
        <v>0</v>
      </c>
      <c r="AE64" s="2">
        <v>0</v>
      </c>
      <c r="AF64" s="2">
        <v>0</v>
      </c>
      <c r="AG64" s="2">
        <v>545</v>
      </c>
      <c r="AH64" s="2">
        <v>0</v>
      </c>
      <c r="AI64" s="2">
        <v>0</v>
      </c>
      <c r="AJ64" s="2">
        <v>4</v>
      </c>
      <c r="AK64" s="2">
        <v>1527</v>
      </c>
      <c r="AL64" s="2">
        <v>0</v>
      </c>
      <c r="AM64" s="2">
        <v>0</v>
      </c>
      <c r="AN64" s="2">
        <v>0</v>
      </c>
      <c r="AO64" s="2">
        <v>0</v>
      </c>
      <c r="AP64" s="2">
        <v>4</v>
      </c>
      <c r="AQ64" s="2">
        <v>0</v>
      </c>
      <c r="AR64" s="2">
        <v>10</v>
      </c>
      <c r="AS64" s="2">
        <v>0</v>
      </c>
      <c r="AT64" s="2">
        <v>0</v>
      </c>
      <c r="AU64" s="2">
        <v>16</v>
      </c>
      <c r="AV64" s="2">
        <v>14</v>
      </c>
      <c r="AW64" s="2">
        <v>0</v>
      </c>
      <c r="AX64" s="2">
        <v>0</v>
      </c>
      <c r="AY64" s="2">
        <v>0</v>
      </c>
      <c r="AZ64" s="2">
        <v>560</v>
      </c>
      <c r="BA64" s="2">
        <v>4</v>
      </c>
      <c r="BB64" s="2">
        <v>4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16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517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16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19</v>
      </c>
      <c r="CT64" s="2">
        <v>16713</v>
      </c>
      <c r="CU64" s="2">
        <v>6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9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5</v>
      </c>
      <c r="DI64" s="2">
        <v>0</v>
      </c>
      <c r="DJ64" s="2">
        <v>0</v>
      </c>
      <c r="DK64" s="2">
        <v>0</v>
      </c>
      <c r="DL64" s="2">
        <v>0</v>
      </c>
      <c r="DM64" s="2">
        <v>9</v>
      </c>
      <c r="DN64" s="2">
        <v>0</v>
      </c>
      <c r="DO64" s="2">
        <v>0</v>
      </c>
      <c r="DP64" s="2">
        <v>7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5</v>
      </c>
      <c r="DZ64" s="2">
        <v>0</v>
      </c>
      <c r="EA64" s="2">
        <v>0</v>
      </c>
      <c r="EB64" s="2">
        <v>0</v>
      </c>
      <c r="EC64" s="2">
        <v>78</v>
      </c>
      <c r="ED64" s="2">
        <v>0</v>
      </c>
      <c r="EE64" s="2">
        <v>4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</row>
    <row r="65" spans="1:145" x14ac:dyDescent="0.35">
      <c r="A65" s="3">
        <v>63</v>
      </c>
      <c r="B65" s="1" t="s">
        <v>202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5</v>
      </c>
      <c r="I65" s="2">
        <v>10720</v>
      </c>
      <c r="J65" s="2">
        <v>129</v>
      </c>
      <c r="K65" s="2">
        <v>0</v>
      </c>
      <c r="L65" s="2">
        <v>6790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3</v>
      </c>
      <c r="Z65" s="2">
        <v>0</v>
      </c>
      <c r="AA65" s="2">
        <v>0</v>
      </c>
      <c r="AB65" s="2">
        <v>6125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9</v>
      </c>
      <c r="AK65" s="2">
        <v>781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9</v>
      </c>
      <c r="AW65" s="2">
        <v>0</v>
      </c>
      <c r="AX65" s="2">
        <v>0</v>
      </c>
      <c r="AY65" s="2">
        <v>0</v>
      </c>
      <c r="AZ65" s="2">
        <v>3</v>
      </c>
      <c r="BA65" s="2">
        <v>14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7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413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9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129</v>
      </c>
      <c r="CU65" s="2">
        <v>0</v>
      </c>
      <c r="CV65" s="2">
        <v>0</v>
      </c>
      <c r="CW65" s="2">
        <v>0</v>
      </c>
      <c r="CX65" s="2">
        <v>0</v>
      </c>
      <c r="CY65" s="2">
        <v>4</v>
      </c>
      <c r="CZ65" s="2">
        <v>0</v>
      </c>
      <c r="DA65" s="2">
        <v>3</v>
      </c>
      <c r="DB65" s="2">
        <v>0</v>
      </c>
      <c r="DC65" s="2">
        <v>26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4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64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</row>
    <row r="66" spans="1:145" x14ac:dyDescent="0.35">
      <c r="A66" s="3">
        <v>64</v>
      </c>
      <c r="B66" s="1" t="s">
        <v>158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6</v>
      </c>
      <c r="J66" s="2">
        <v>0</v>
      </c>
      <c r="K66" s="2">
        <v>0</v>
      </c>
      <c r="L66" s="2">
        <v>0</v>
      </c>
      <c r="M66" s="2">
        <v>10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7</v>
      </c>
      <c r="Z66" s="2">
        <v>0</v>
      </c>
      <c r="AA66" s="2">
        <v>0</v>
      </c>
      <c r="AB66" s="2">
        <v>0</v>
      </c>
      <c r="AC66" s="2">
        <v>0</v>
      </c>
      <c r="AD66" s="2">
        <v>3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5</v>
      </c>
      <c r="AK66" s="2">
        <v>16473</v>
      </c>
      <c r="AL66" s="2">
        <v>0</v>
      </c>
      <c r="AM66" s="2">
        <v>0</v>
      </c>
      <c r="AN66" s="2">
        <v>0</v>
      </c>
      <c r="AO66" s="2">
        <v>0</v>
      </c>
      <c r="AP66" s="2">
        <v>3</v>
      </c>
      <c r="AQ66" s="2">
        <v>0</v>
      </c>
      <c r="AR66" s="2">
        <v>21</v>
      </c>
      <c r="AS66" s="2">
        <v>0</v>
      </c>
      <c r="AT66" s="2">
        <v>88</v>
      </c>
      <c r="AU66" s="2">
        <v>14</v>
      </c>
      <c r="AV66" s="2">
        <v>7</v>
      </c>
      <c r="AW66" s="2">
        <v>0</v>
      </c>
      <c r="AX66" s="2">
        <v>0</v>
      </c>
      <c r="AY66" s="2">
        <v>0</v>
      </c>
      <c r="AZ66" s="2">
        <v>0</v>
      </c>
      <c r="BA66" s="2">
        <v>4</v>
      </c>
      <c r="BB66" s="2">
        <v>5</v>
      </c>
      <c r="BC66" s="2">
        <v>0</v>
      </c>
      <c r="BD66" s="2">
        <v>3</v>
      </c>
      <c r="BE66" s="2">
        <v>0</v>
      </c>
      <c r="BF66" s="2">
        <v>0</v>
      </c>
      <c r="BG66" s="2">
        <v>0</v>
      </c>
      <c r="BH66" s="2">
        <v>0</v>
      </c>
      <c r="BI66" s="2">
        <v>330</v>
      </c>
      <c r="BJ66" s="2">
        <v>17</v>
      </c>
      <c r="BK66" s="2">
        <v>4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183</v>
      </c>
      <c r="CC66" s="2">
        <v>0</v>
      </c>
      <c r="CD66" s="2">
        <v>14</v>
      </c>
      <c r="CE66" s="2">
        <v>0</v>
      </c>
      <c r="CF66" s="2">
        <v>0</v>
      </c>
      <c r="CG66" s="2">
        <v>5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3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3</v>
      </c>
      <c r="CV66" s="2">
        <v>9</v>
      </c>
      <c r="CW66" s="2">
        <v>3</v>
      </c>
      <c r="CX66" s="2">
        <v>0</v>
      </c>
      <c r="CY66" s="2">
        <v>8</v>
      </c>
      <c r="CZ66" s="2">
        <v>0</v>
      </c>
      <c r="DA66" s="2">
        <v>3</v>
      </c>
      <c r="DB66" s="2">
        <v>0</v>
      </c>
      <c r="DC66" s="2">
        <v>3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3</v>
      </c>
      <c r="DM66" s="2">
        <v>26</v>
      </c>
      <c r="DN66" s="2">
        <v>0</v>
      </c>
      <c r="DO66" s="2">
        <v>0</v>
      </c>
      <c r="DP66" s="2">
        <v>4</v>
      </c>
      <c r="DQ66" s="2">
        <v>19</v>
      </c>
      <c r="DR66" s="2">
        <v>4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7</v>
      </c>
      <c r="EF66" s="2">
        <v>0</v>
      </c>
      <c r="EG66" s="2">
        <v>0</v>
      </c>
      <c r="EH66" s="2">
        <v>4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</row>
    <row r="67" spans="1:145" x14ac:dyDescent="0.35">
      <c r="A67" s="3">
        <v>65</v>
      </c>
      <c r="B67" s="1" t="s">
        <v>152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122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</row>
    <row r="68" spans="1:145" x14ac:dyDescent="0.35">
      <c r="A68" s="3">
        <v>66</v>
      </c>
      <c r="B68" s="1" t="s">
        <v>203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181</v>
      </c>
      <c r="J68" s="2">
        <v>6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5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7</v>
      </c>
      <c r="AK68" s="2">
        <v>1547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11</v>
      </c>
      <c r="AS68" s="2">
        <v>0</v>
      </c>
      <c r="AT68" s="2">
        <v>0</v>
      </c>
      <c r="AU68" s="2">
        <v>16</v>
      </c>
      <c r="AV68" s="2">
        <v>32</v>
      </c>
      <c r="AW68" s="2">
        <v>0</v>
      </c>
      <c r="AX68" s="2">
        <v>0</v>
      </c>
      <c r="AY68" s="2">
        <v>0</v>
      </c>
      <c r="AZ68" s="2">
        <v>0</v>
      </c>
      <c r="BA68" s="2">
        <v>2618</v>
      </c>
      <c r="BB68" s="2">
        <v>0</v>
      </c>
      <c r="BC68" s="2">
        <v>0</v>
      </c>
      <c r="BD68" s="2">
        <v>8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7</v>
      </c>
      <c r="CV68" s="2">
        <v>0</v>
      </c>
      <c r="CW68" s="2">
        <v>0</v>
      </c>
      <c r="CX68" s="2">
        <v>0</v>
      </c>
      <c r="CY68" s="2">
        <v>8</v>
      </c>
      <c r="CZ68" s="2">
        <v>0</v>
      </c>
      <c r="DA68" s="2">
        <v>187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6</v>
      </c>
      <c r="DJ68" s="2">
        <v>0</v>
      </c>
      <c r="DK68" s="2">
        <v>0</v>
      </c>
      <c r="DL68" s="2">
        <v>0</v>
      </c>
      <c r="DM68" s="2">
        <v>11</v>
      </c>
      <c r="DN68" s="2">
        <v>0</v>
      </c>
      <c r="DO68" s="2">
        <v>0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2">
        <v>64</v>
      </c>
      <c r="EL68" s="2">
        <v>0</v>
      </c>
      <c r="EM68" s="2">
        <v>0</v>
      </c>
      <c r="EN68" s="2">
        <v>0</v>
      </c>
      <c r="EO68" s="2">
        <v>0</v>
      </c>
    </row>
    <row r="69" spans="1:145" x14ac:dyDescent="0.35">
      <c r="A69" s="7">
        <v>67</v>
      </c>
      <c r="B69" s="1" t="s">
        <v>169</v>
      </c>
      <c r="C69" s="2">
        <v>0</v>
      </c>
      <c r="D69" s="2">
        <v>0</v>
      </c>
      <c r="E69" s="2">
        <v>3</v>
      </c>
      <c r="F69" s="2">
        <v>0</v>
      </c>
      <c r="G69" s="2">
        <v>12</v>
      </c>
      <c r="H69" s="2">
        <v>4</v>
      </c>
      <c r="I69" s="2">
        <v>57</v>
      </c>
      <c r="J69" s="2">
        <v>0</v>
      </c>
      <c r="K69" s="2">
        <v>0</v>
      </c>
      <c r="L69" s="2">
        <v>3</v>
      </c>
      <c r="M69" s="2">
        <v>3</v>
      </c>
      <c r="N69" s="2">
        <v>0</v>
      </c>
      <c r="O69" s="2">
        <v>0</v>
      </c>
      <c r="P69" s="2">
        <v>0</v>
      </c>
      <c r="Q69" s="2">
        <v>15</v>
      </c>
      <c r="R69" s="2">
        <v>0</v>
      </c>
      <c r="S69" s="2">
        <v>0</v>
      </c>
      <c r="T69" s="2">
        <v>3</v>
      </c>
      <c r="U69" s="2">
        <v>0</v>
      </c>
      <c r="V69" s="2">
        <v>0</v>
      </c>
      <c r="W69" s="2">
        <v>0</v>
      </c>
      <c r="X69" s="2">
        <v>0</v>
      </c>
      <c r="Y69" s="2">
        <v>53</v>
      </c>
      <c r="Z69" s="2">
        <v>0</v>
      </c>
      <c r="AA69" s="2">
        <v>0</v>
      </c>
      <c r="AB69" s="2">
        <v>0</v>
      </c>
      <c r="AC69" s="2">
        <v>0</v>
      </c>
      <c r="AD69" s="2">
        <v>34</v>
      </c>
      <c r="AE69" s="2">
        <v>0</v>
      </c>
      <c r="AF69" s="2">
        <v>0</v>
      </c>
      <c r="AG69" s="2">
        <v>3</v>
      </c>
      <c r="AH69" s="2">
        <v>0</v>
      </c>
      <c r="AI69" s="2">
        <v>0</v>
      </c>
      <c r="AJ69" s="2">
        <v>6</v>
      </c>
      <c r="AK69" s="2">
        <v>15591</v>
      </c>
      <c r="AL69" s="2">
        <v>0</v>
      </c>
      <c r="AM69" s="2">
        <v>0</v>
      </c>
      <c r="AN69" s="2">
        <v>0</v>
      </c>
      <c r="AO69" s="2">
        <v>0</v>
      </c>
      <c r="AP69" s="2">
        <v>4</v>
      </c>
      <c r="AQ69" s="2">
        <v>0</v>
      </c>
      <c r="AR69" s="2">
        <v>43</v>
      </c>
      <c r="AS69" s="2">
        <v>0</v>
      </c>
      <c r="AT69" s="2">
        <v>0</v>
      </c>
      <c r="AU69" s="2">
        <v>43</v>
      </c>
      <c r="AV69" s="2">
        <v>107</v>
      </c>
      <c r="AW69" s="2">
        <v>0</v>
      </c>
      <c r="AX69" s="2">
        <v>0</v>
      </c>
      <c r="AY69" s="2">
        <v>0</v>
      </c>
      <c r="AZ69" s="2">
        <v>4</v>
      </c>
      <c r="BA69" s="2">
        <v>3</v>
      </c>
      <c r="BB69" s="2">
        <v>14</v>
      </c>
      <c r="BC69" s="2">
        <v>0</v>
      </c>
      <c r="BD69" s="2">
        <v>9</v>
      </c>
      <c r="BE69" s="2">
        <v>0</v>
      </c>
      <c r="BF69" s="2">
        <v>0</v>
      </c>
      <c r="BG69" s="2">
        <v>0</v>
      </c>
      <c r="BH69" s="2">
        <v>11</v>
      </c>
      <c r="BI69" s="2">
        <v>0</v>
      </c>
      <c r="BJ69" s="2">
        <v>47306</v>
      </c>
      <c r="BK69" s="2">
        <v>14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16</v>
      </c>
      <c r="BT69" s="2">
        <v>0</v>
      </c>
      <c r="BU69" s="2">
        <v>0</v>
      </c>
      <c r="BV69" s="2">
        <v>0</v>
      </c>
      <c r="BW69" s="2">
        <v>3</v>
      </c>
      <c r="BX69" s="2">
        <v>0</v>
      </c>
      <c r="BY69" s="2">
        <v>0</v>
      </c>
      <c r="BZ69" s="2">
        <v>7</v>
      </c>
      <c r="CA69" s="2">
        <v>7</v>
      </c>
      <c r="CB69" s="2">
        <v>0</v>
      </c>
      <c r="CC69" s="2">
        <v>21</v>
      </c>
      <c r="CD69" s="2">
        <v>203</v>
      </c>
      <c r="CE69" s="2">
        <v>0</v>
      </c>
      <c r="CF69" s="2">
        <v>0</v>
      </c>
      <c r="CG69" s="2">
        <v>0</v>
      </c>
      <c r="CH69" s="2">
        <v>0</v>
      </c>
      <c r="CI69" s="2">
        <v>4</v>
      </c>
      <c r="CJ69" s="2">
        <v>0</v>
      </c>
      <c r="CK69" s="2">
        <v>0</v>
      </c>
      <c r="CL69" s="2">
        <v>0</v>
      </c>
      <c r="CM69" s="2">
        <v>6</v>
      </c>
      <c r="CN69" s="2">
        <v>0</v>
      </c>
      <c r="CO69" s="2">
        <v>3</v>
      </c>
      <c r="CP69" s="2">
        <v>0</v>
      </c>
      <c r="CQ69" s="2">
        <v>0</v>
      </c>
      <c r="CR69" s="2">
        <v>4</v>
      </c>
      <c r="CS69" s="2">
        <v>4</v>
      </c>
      <c r="CT69" s="2">
        <v>18</v>
      </c>
      <c r="CU69" s="2">
        <v>22</v>
      </c>
      <c r="CV69" s="2">
        <v>15</v>
      </c>
      <c r="CW69" s="2">
        <v>16</v>
      </c>
      <c r="CX69" s="2">
        <v>0</v>
      </c>
      <c r="CY69" s="2">
        <v>16</v>
      </c>
      <c r="CZ69" s="2">
        <v>0</v>
      </c>
      <c r="DA69" s="2">
        <v>11</v>
      </c>
      <c r="DB69" s="2">
        <v>5</v>
      </c>
      <c r="DC69" s="2">
        <v>6</v>
      </c>
      <c r="DD69" s="2">
        <v>5</v>
      </c>
      <c r="DE69" s="2">
        <v>0</v>
      </c>
      <c r="DF69" s="2">
        <v>0</v>
      </c>
      <c r="DG69" s="2">
        <v>0</v>
      </c>
      <c r="DH69" s="2">
        <v>91</v>
      </c>
      <c r="DI69" s="2">
        <v>0</v>
      </c>
      <c r="DJ69" s="2">
        <v>19</v>
      </c>
      <c r="DK69" s="2">
        <v>10</v>
      </c>
      <c r="DL69" s="2">
        <v>0</v>
      </c>
      <c r="DM69" s="2">
        <v>200</v>
      </c>
      <c r="DN69" s="2">
        <v>0</v>
      </c>
      <c r="DO69" s="2">
        <v>5</v>
      </c>
      <c r="DP69" s="2">
        <v>0</v>
      </c>
      <c r="DQ69" s="2">
        <v>13</v>
      </c>
      <c r="DR69" s="2">
        <v>3</v>
      </c>
      <c r="DS69" s="2">
        <v>0</v>
      </c>
      <c r="DT69" s="2">
        <v>11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11</v>
      </c>
      <c r="ED69" s="2">
        <v>3</v>
      </c>
      <c r="EE69" s="2">
        <v>19</v>
      </c>
      <c r="EF69" s="2">
        <v>0</v>
      </c>
      <c r="EG69" s="2">
        <v>0</v>
      </c>
      <c r="EH69" s="2">
        <v>37</v>
      </c>
      <c r="EI69" s="2">
        <v>0</v>
      </c>
      <c r="EJ69" s="2">
        <v>0</v>
      </c>
      <c r="EK69" s="2">
        <v>4</v>
      </c>
      <c r="EL69" s="2">
        <v>0</v>
      </c>
      <c r="EM69" s="2">
        <v>4</v>
      </c>
      <c r="EN69" s="2">
        <v>0</v>
      </c>
      <c r="EO69" s="2">
        <v>0</v>
      </c>
    </row>
    <row r="70" spans="1:145" x14ac:dyDescent="0.35">
      <c r="A70" s="43">
        <v>68</v>
      </c>
      <c r="B70" s="1" t="s">
        <v>256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4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206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3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3</v>
      </c>
      <c r="DN70" s="2">
        <v>0</v>
      </c>
      <c r="DO70" s="2">
        <v>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2">
        <v>0</v>
      </c>
      <c r="EL70" s="2">
        <v>0</v>
      </c>
      <c r="EM70" s="2">
        <v>0</v>
      </c>
      <c r="EN70" s="2">
        <v>0</v>
      </c>
      <c r="EO70" s="2">
        <v>0</v>
      </c>
    </row>
    <row r="71" spans="1:145" x14ac:dyDescent="0.35">
      <c r="A71" s="3">
        <v>69</v>
      </c>
      <c r="B71" s="1" t="s">
        <v>226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3</v>
      </c>
      <c r="N71" s="2">
        <v>0</v>
      </c>
      <c r="O71" s="2">
        <v>0</v>
      </c>
      <c r="P71" s="2">
        <v>0</v>
      </c>
      <c r="Q71" s="2">
        <v>33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18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1894</v>
      </c>
      <c r="AL71" s="2">
        <v>0</v>
      </c>
      <c r="AM71" s="2">
        <v>0</v>
      </c>
      <c r="AN71" s="2">
        <v>0</v>
      </c>
      <c r="AO71" s="2">
        <v>0</v>
      </c>
      <c r="AP71" s="2">
        <v>9</v>
      </c>
      <c r="AQ71" s="2">
        <v>0</v>
      </c>
      <c r="AR71" s="2">
        <v>6</v>
      </c>
      <c r="AS71" s="2">
        <v>0</v>
      </c>
      <c r="AT71" s="2">
        <v>0</v>
      </c>
      <c r="AU71" s="2">
        <v>7</v>
      </c>
      <c r="AV71" s="2">
        <v>3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9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8</v>
      </c>
      <c r="BI71" s="2">
        <v>0</v>
      </c>
      <c r="BJ71" s="2">
        <v>4</v>
      </c>
      <c r="BK71" s="2">
        <v>6844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31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102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4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3</v>
      </c>
      <c r="CU71" s="2">
        <v>0</v>
      </c>
      <c r="CV71" s="2">
        <v>4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32</v>
      </c>
      <c r="DI71" s="2">
        <v>0</v>
      </c>
      <c r="DJ71" s="2">
        <v>0</v>
      </c>
      <c r="DK71" s="2">
        <v>0</v>
      </c>
      <c r="DL71" s="2">
        <v>0</v>
      </c>
      <c r="DM71" s="2">
        <v>14</v>
      </c>
      <c r="DN71" s="2">
        <v>0</v>
      </c>
      <c r="DO71" s="2">
        <v>4</v>
      </c>
      <c r="DP71" s="2">
        <v>15</v>
      </c>
      <c r="DQ71" s="2">
        <v>3</v>
      </c>
      <c r="DR71" s="2">
        <v>0</v>
      </c>
      <c r="DS71" s="2">
        <v>0</v>
      </c>
      <c r="DT71" s="2">
        <v>4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7</v>
      </c>
      <c r="ED71" s="2">
        <v>0</v>
      </c>
      <c r="EE71" s="2">
        <v>0</v>
      </c>
      <c r="EF71" s="2">
        <v>0</v>
      </c>
      <c r="EG71" s="2">
        <v>0</v>
      </c>
      <c r="EH71" s="2">
        <v>48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0</v>
      </c>
      <c r="EO71" s="2">
        <v>0</v>
      </c>
    </row>
    <row r="72" spans="1:145" x14ac:dyDescent="0.35">
      <c r="A72" s="3">
        <v>70</v>
      </c>
      <c r="B72" s="1" t="s">
        <v>157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141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3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0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</row>
    <row r="73" spans="1:145" x14ac:dyDescent="0.35">
      <c r="A73" s="3">
        <v>71</v>
      </c>
      <c r="B73" s="1" t="s">
        <v>204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1062</v>
      </c>
      <c r="J73" s="2">
        <v>15</v>
      </c>
      <c r="K73" s="2">
        <v>0</v>
      </c>
      <c r="L73" s="2">
        <v>99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32</v>
      </c>
      <c r="AC73" s="2">
        <v>0</v>
      </c>
      <c r="AD73" s="2">
        <v>0</v>
      </c>
      <c r="AE73" s="2">
        <v>4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150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4</v>
      </c>
      <c r="AV73" s="2">
        <v>6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3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3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4</v>
      </c>
      <c r="CZ73" s="2">
        <v>0</v>
      </c>
      <c r="DA73" s="2">
        <v>4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6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0</v>
      </c>
      <c r="EO73" s="2">
        <v>0</v>
      </c>
    </row>
    <row r="74" spans="1:145" x14ac:dyDescent="0.35">
      <c r="A74" s="3">
        <v>72</v>
      </c>
      <c r="B74" s="1" t="s">
        <v>238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3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72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9</v>
      </c>
      <c r="AV74" s="2">
        <v>10</v>
      </c>
      <c r="AW74" s="2">
        <v>0</v>
      </c>
      <c r="AX74" s="2">
        <v>0</v>
      </c>
      <c r="AY74" s="2">
        <v>0</v>
      </c>
      <c r="AZ74" s="2">
        <v>0</v>
      </c>
      <c r="BA74" s="2">
        <v>3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0</v>
      </c>
      <c r="CU74" s="2">
        <v>3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432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3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</row>
    <row r="75" spans="1:145" x14ac:dyDescent="0.35">
      <c r="A75" s="7">
        <v>73</v>
      </c>
      <c r="B75" s="1" t="s">
        <v>268</v>
      </c>
      <c r="C75" s="2">
        <v>7</v>
      </c>
      <c r="D75" s="2">
        <v>11</v>
      </c>
      <c r="E75" s="2">
        <v>0</v>
      </c>
      <c r="F75" s="2">
        <v>0</v>
      </c>
      <c r="G75" s="2">
        <v>0</v>
      </c>
      <c r="H75" s="2">
        <v>43</v>
      </c>
      <c r="I75" s="2">
        <v>38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4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333</v>
      </c>
      <c r="AJ75" s="2">
        <v>0</v>
      </c>
      <c r="AK75" s="2">
        <v>1573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11</v>
      </c>
      <c r="AS75" s="2">
        <v>4</v>
      </c>
      <c r="AT75" s="2">
        <v>0</v>
      </c>
      <c r="AU75" s="2">
        <v>11</v>
      </c>
      <c r="AV75" s="2">
        <v>3</v>
      </c>
      <c r="AW75" s="2">
        <v>242</v>
      </c>
      <c r="AX75" s="2">
        <v>0</v>
      </c>
      <c r="AY75" s="2">
        <v>0</v>
      </c>
      <c r="AZ75" s="2">
        <v>0</v>
      </c>
      <c r="BA75" s="2">
        <v>0</v>
      </c>
      <c r="BB75" s="2">
        <v>38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10</v>
      </c>
      <c r="BK75" s="2">
        <v>3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7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3</v>
      </c>
      <c r="CP75" s="2">
        <v>77</v>
      </c>
      <c r="CQ75" s="2">
        <v>0</v>
      </c>
      <c r="CR75" s="2">
        <v>119</v>
      </c>
      <c r="CS75" s="2">
        <v>0</v>
      </c>
      <c r="CT75" s="2">
        <v>0</v>
      </c>
      <c r="CU75" s="2">
        <v>0</v>
      </c>
      <c r="CV75" s="2">
        <v>0</v>
      </c>
      <c r="CW75" s="2">
        <v>126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3</v>
      </c>
      <c r="DI75" s="2">
        <v>0</v>
      </c>
      <c r="DJ75" s="2">
        <v>0</v>
      </c>
      <c r="DK75" s="2">
        <v>400</v>
      </c>
      <c r="DL75" s="2">
        <v>0</v>
      </c>
      <c r="DM75" s="2">
        <v>0</v>
      </c>
      <c r="DN75" s="2">
        <v>1777</v>
      </c>
      <c r="DO75" s="2">
        <v>0</v>
      </c>
      <c r="DP75" s="2">
        <v>0</v>
      </c>
      <c r="DQ75" s="2">
        <v>3</v>
      </c>
      <c r="DR75" s="2">
        <v>0</v>
      </c>
      <c r="DS75" s="2">
        <v>0</v>
      </c>
      <c r="DT75" s="2">
        <v>0</v>
      </c>
      <c r="DU75" s="2">
        <v>0</v>
      </c>
      <c r="DV75" s="2">
        <v>0</v>
      </c>
      <c r="DW75" s="2">
        <v>14</v>
      </c>
      <c r="DX75" s="2">
        <v>0</v>
      </c>
      <c r="DY75" s="2">
        <v>0</v>
      </c>
      <c r="DZ75" s="2">
        <v>0</v>
      </c>
      <c r="EA75" s="2">
        <v>0</v>
      </c>
      <c r="EB75" s="2">
        <v>0</v>
      </c>
      <c r="EC75" s="2">
        <v>0</v>
      </c>
      <c r="ED75" s="2">
        <v>0</v>
      </c>
      <c r="EE75" s="2">
        <v>13</v>
      </c>
      <c r="EF75" s="2">
        <v>0</v>
      </c>
      <c r="EG75" s="2">
        <v>0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</row>
    <row r="76" spans="1:145" x14ac:dyDescent="0.35">
      <c r="A76" s="43">
        <v>74</v>
      </c>
      <c r="B76" s="1" t="s">
        <v>144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71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0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</row>
    <row r="77" spans="1:145" x14ac:dyDescent="0.35">
      <c r="A77" s="3">
        <v>75</v>
      </c>
      <c r="B77" s="1" t="s">
        <v>183</v>
      </c>
      <c r="C77" s="2">
        <v>0</v>
      </c>
      <c r="D77" s="2">
        <v>0</v>
      </c>
      <c r="E77" s="2">
        <v>0</v>
      </c>
      <c r="F77" s="2">
        <v>0</v>
      </c>
      <c r="G77" s="2">
        <v>593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15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4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83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17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0</v>
      </c>
      <c r="DK77" s="2">
        <v>0</v>
      </c>
      <c r="DL77" s="2">
        <v>0</v>
      </c>
      <c r="DM77" s="2">
        <v>0</v>
      </c>
      <c r="DN77" s="2">
        <v>0</v>
      </c>
      <c r="DO77" s="2">
        <v>0</v>
      </c>
      <c r="DP77" s="2">
        <v>0</v>
      </c>
      <c r="DQ77" s="2">
        <v>0</v>
      </c>
      <c r="DR77" s="2">
        <v>0</v>
      </c>
      <c r="DS77" s="2">
        <v>0</v>
      </c>
      <c r="DT77" s="2">
        <v>0</v>
      </c>
      <c r="DU77" s="2">
        <v>0</v>
      </c>
      <c r="DV77" s="2">
        <v>0</v>
      </c>
      <c r="DW77" s="2">
        <v>0</v>
      </c>
      <c r="DX77" s="2">
        <v>0</v>
      </c>
      <c r="DY77" s="2">
        <v>0</v>
      </c>
      <c r="DZ77" s="2">
        <v>0</v>
      </c>
      <c r="EA77" s="2">
        <v>0</v>
      </c>
      <c r="EB77" s="2">
        <v>0</v>
      </c>
      <c r="EC77" s="2">
        <v>9</v>
      </c>
      <c r="ED77" s="2">
        <v>0</v>
      </c>
      <c r="EE77" s="2">
        <v>0</v>
      </c>
      <c r="EF77" s="2">
        <v>0</v>
      </c>
      <c r="EG77" s="2">
        <v>0</v>
      </c>
      <c r="EH77" s="2">
        <v>0</v>
      </c>
      <c r="EI77" s="2">
        <v>0</v>
      </c>
      <c r="EJ77" s="2">
        <v>0</v>
      </c>
      <c r="EK77" s="2">
        <v>0</v>
      </c>
      <c r="EL77" s="2">
        <v>0</v>
      </c>
      <c r="EM77" s="2">
        <v>0</v>
      </c>
      <c r="EN77" s="2">
        <v>0</v>
      </c>
      <c r="EO77" s="2">
        <v>0</v>
      </c>
    </row>
    <row r="78" spans="1:145" x14ac:dyDescent="0.35">
      <c r="A78" s="3">
        <v>76</v>
      </c>
      <c r="B78" s="1" t="s">
        <v>205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1086</v>
      </c>
      <c r="J78" s="2">
        <v>4</v>
      </c>
      <c r="K78" s="2">
        <v>0</v>
      </c>
      <c r="L78" s="2">
        <v>5</v>
      </c>
      <c r="M78" s="2">
        <v>0</v>
      </c>
      <c r="N78" s="2">
        <v>0</v>
      </c>
      <c r="O78" s="2">
        <v>0</v>
      </c>
      <c r="P78" s="2">
        <v>0</v>
      </c>
      <c r="Q78" s="2">
        <v>15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437</v>
      </c>
      <c r="AL78" s="2">
        <v>0</v>
      </c>
      <c r="AM78" s="2">
        <v>0</v>
      </c>
      <c r="AN78" s="2">
        <v>0</v>
      </c>
      <c r="AO78" s="2">
        <v>0</v>
      </c>
      <c r="AP78" s="2">
        <v>6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19</v>
      </c>
      <c r="AX78" s="2">
        <v>0</v>
      </c>
      <c r="AY78" s="2">
        <v>0</v>
      </c>
      <c r="AZ78" s="2">
        <v>5</v>
      </c>
      <c r="BA78" s="2">
        <v>0</v>
      </c>
      <c r="BB78" s="2">
        <v>59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29</v>
      </c>
      <c r="BS78" s="2">
        <v>0</v>
      </c>
      <c r="BT78" s="2">
        <v>0</v>
      </c>
      <c r="BU78" s="2">
        <v>3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246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3</v>
      </c>
      <c r="CT78" s="2">
        <v>11</v>
      </c>
      <c r="CU78" s="2">
        <v>0</v>
      </c>
      <c r="CV78" s="2">
        <v>0</v>
      </c>
      <c r="CW78" s="2">
        <v>22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31</v>
      </c>
      <c r="DI78" s="2">
        <v>0</v>
      </c>
      <c r="DJ78" s="2">
        <v>0</v>
      </c>
      <c r="DK78" s="2">
        <v>0</v>
      </c>
      <c r="DL78" s="2">
        <v>0</v>
      </c>
      <c r="DM78" s="2">
        <v>0</v>
      </c>
      <c r="DN78" s="2">
        <v>0</v>
      </c>
      <c r="DO78" s="2">
        <v>0</v>
      </c>
      <c r="DP78" s="2">
        <v>8</v>
      </c>
      <c r="DQ78" s="2">
        <v>18</v>
      </c>
      <c r="DR78" s="2">
        <v>9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0</v>
      </c>
      <c r="DY78" s="2">
        <v>0</v>
      </c>
      <c r="DZ78" s="2">
        <v>0</v>
      </c>
      <c r="EA78" s="2">
        <v>0</v>
      </c>
      <c r="EB78" s="2">
        <v>0</v>
      </c>
      <c r="EC78" s="2">
        <v>0</v>
      </c>
      <c r="ED78" s="2">
        <v>0</v>
      </c>
      <c r="EE78" s="2">
        <v>117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</row>
    <row r="79" spans="1:145" x14ac:dyDescent="0.35">
      <c r="A79" s="3">
        <v>77</v>
      </c>
      <c r="B79" s="1" t="s">
        <v>239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19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4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83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0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0</v>
      </c>
      <c r="EG79" s="2">
        <v>0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</row>
    <row r="80" spans="1:145" x14ac:dyDescent="0.35">
      <c r="A80" s="3">
        <v>78</v>
      </c>
      <c r="B80" s="1" t="s">
        <v>215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42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347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7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9</v>
      </c>
      <c r="AY80" s="2">
        <v>0</v>
      </c>
      <c r="AZ80" s="2">
        <v>0</v>
      </c>
      <c r="BA80" s="2">
        <v>0</v>
      </c>
      <c r="BB80" s="2">
        <v>0</v>
      </c>
      <c r="BC80" s="2">
        <v>209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1340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101</v>
      </c>
      <c r="CE80" s="2">
        <v>0</v>
      </c>
      <c r="CF80" s="2">
        <v>0</v>
      </c>
      <c r="CG80" s="2">
        <v>0</v>
      </c>
      <c r="CH80" s="2">
        <v>0</v>
      </c>
      <c r="CI80" s="2">
        <v>14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0</v>
      </c>
      <c r="DJ80" s="2">
        <v>0</v>
      </c>
      <c r="DK80" s="2">
        <v>0</v>
      </c>
      <c r="DL80" s="2">
        <v>0</v>
      </c>
      <c r="DM80" s="2">
        <v>0</v>
      </c>
      <c r="DN80" s="2">
        <v>0</v>
      </c>
      <c r="DO80" s="2">
        <v>0</v>
      </c>
      <c r="DP80" s="2">
        <v>0</v>
      </c>
      <c r="DQ80" s="2">
        <v>0</v>
      </c>
      <c r="DR80" s="2">
        <v>0</v>
      </c>
      <c r="DS80" s="2">
        <v>0</v>
      </c>
      <c r="DT80" s="2">
        <v>62</v>
      </c>
      <c r="DU80" s="2">
        <v>0</v>
      </c>
      <c r="DV80" s="2">
        <v>0</v>
      </c>
      <c r="DW80" s="2">
        <v>0</v>
      </c>
      <c r="DX80" s="2">
        <v>0</v>
      </c>
      <c r="DY80" s="2">
        <v>0</v>
      </c>
      <c r="DZ80" s="2">
        <v>0</v>
      </c>
      <c r="EA80" s="2">
        <v>0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0</v>
      </c>
      <c r="EH80" s="2">
        <v>94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</row>
    <row r="81" spans="1:145" x14ac:dyDescent="0.35">
      <c r="A81" s="7">
        <v>79</v>
      </c>
      <c r="B81" s="1" t="s">
        <v>187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438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18</v>
      </c>
      <c r="AV81" s="2">
        <v>4</v>
      </c>
      <c r="AW81" s="2">
        <v>0</v>
      </c>
      <c r="AX81" s="2">
        <v>0</v>
      </c>
      <c r="AY81" s="2">
        <v>0</v>
      </c>
      <c r="AZ81" s="2">
        <v>0</v>
      </c>
      <c r="BA81" s="2">
        <v>3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317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168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0</v>
      </c>
      <c r="DK81" s="2">
        <v>0</v>
      </c>
      <c r="DL81" s="2">
        <v>0</v>
      </c>
      <c r="DM81" s="2">
        <v>0</v>
      </c>
      <c r="DN81" s="2">
        <v>0</v>
      </c>
      <c r="DO81" s="2">
        <v>0</v>
      </c>
      <c r="DP81" s="2">
        <v>0</v>
      </c>
      <c r="DQ81" s="2">
        <v>0</v>
      </c>
      <c r="DR81" s="2">
        <v>0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0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</row>
    <row r="82" spans="1:145" x14ac:dyDescent="0.35">
      <c r="A82" s="43">
        <v>80</v>
      </c>
      <c r="B82" s="1" t="s">
        <v>206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16087</v>
      </c>
      <c r="J82" s="2">
        <v>166</v>
      </c>
      <c r="K82" s="2">
        <v>0</v>
      </c>
      <c r="L82" s="2">
        <v>185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22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1895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48</v>
      </c>
      <c r="AS82" s="2">
        <v>0</v>
      </c>
      <c r="AT82" s="2">
        <v>0</v>
      </c>
      <c r="AU82" s="2">
        <v>0</v>
      </c>
      <c r="AV82" s="2">
        <v>13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6</v>
      </c>
      <c r="BK82" s="2">
        <v>3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6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7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  <c r="DK82" s="2">
        <v>0</v>
      </c>
      <c r="DL82" s="2">
        <v>0</v>
      </c>
      <c r="DM82" s="2">
        <v>3</v>
      </c>
      <c r="DN82" s="2">
        <v>0</v>
      </c>
      <c r="DO82" s="2">
        <v>0</v>
      </c>
      <c r="DP82" s="2">
        <v>0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0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</row>
    <row r="83" spans="1:145" x14ac:dyDescent="0.35">
      <c r="A83" s="3">
        <v>81</v>
      </c>
      <c r="B83" s="1" t="s">
        <v>261</v>
      </c>
      <c r="C83" s="2">
        <v>0</v>
      </c>
      <c r="D83" s="2">
        <v>8</v>
      </c>
      <c r="E83" s="2">
        <v>0</v>
      </c>
      <c r="F83" s="2">
        <v>7</v>
      </c>
      <c r="G83" s="2">
        <v>0</v>
      </c>
      <c r="H83" s="2">
        <v>0</v>
      </c>
      <c r="I83" s="2">
        <v>13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504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7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5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6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3</v>
      </c>
      <c r="BT83" s="2">
        <v>12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3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7</v>
      </c>
      <c r="DZ83" s="2">
        <v>0</v>
      </c>
      <c r="EA83" s="2">
        <v>0</v>
      </c>
      <c r="EB83" s="2">
        <v>0</v>
      </c>
      <c r="EC83" s="2">
        <v>0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4</v>
      </c>
    </row>
    <row r="84" spans="1:145" x14ac:dyDescent="0.35">
      <c r="A84" s="3">
        <v>82</v>
      </c>
      <c r="B84" s="1" t="s">
        <v>194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359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267</v>
      </c>
      <c r="AL84" s="2">
        <v>0</v>
      </c>
      <c r="AM84" s="2">
        <v>0</v>
      </c>
      <c r="AN84" s="2">
        <v>0</v>
      </c>
      <c r="AO84" s="2">
        <v>0</v>
      </c>
      <c r="AP84" s="2">
        <v>3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5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13</v>
      </c>
      <c r="BC84" s="2">
        <v>0</v>
      </c>
      <c r="BD84" s="2">
        <v>0</v>
      </c>
      <c r="BE84" s="2">
        <v>0</v>
      </c>
      <c r="BF84" s="2">
        <v>3</v>
      </c>
      <c r="BG84" s="2">
        <v>0</v>
      </c>
      <c r="BH84" s="2">
        <v>0</v>
      </c>
      <c r="BI84" s="2">
        <v>0</v>
      </c>
      <c r="BJ84" s="2">
        <v>220</v>
      </c>
      <c r="BK84" s="2">
        <v>0</v>
      </c>
      <c r="BL84" s="2">
        <v>4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5</v>
      </c>
      <c r="CC84" s="2">
        <v>71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9</v>
      </c>
      <c r="CX84" s="2">
        <v>0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0</v>
      </c>
      <c r="DK84" s="2">
        <v>4</v>
      </c>
      <c r="DL84" s="2">
        <v>0</v>
      </c>
      <c r="DM84" s="2">
        <v>0</v>
      </c>
      <c r="DN84" s="2">
        <v>0</v>
      </c>
      <c r="DO84" s="2">
        <v>0</v>
      </c>
      <c r="DP84" s="2">
        <v>0</v>
      </c>
      <c r="DQ84" s="2">
        <v>0</v>
      </c>
      <c r="DR84" s="2">
        <v>4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0</v>
      </c>
      <c r="DY84" s="2">
        <v>0</v>
      </c>
      <c r="DZ84" s="2">
        <v>0</v>
      </c>
      <c r="EA84" s="2">
        <v>0</v>
      </c>
      <c r="EB84" s="2">
        <v>0</v>
      </c>
      <c r="EC84" s="2">
        <v>0</v>
      </c>
      <c r="ED84" s="2">
        <v>0</v>
      </c>
      <c r="EE84" s="2">
        <v>29</v>
      </c>
      <c r="EF84" s="2">
        <v>0</v>
      </c>
      <c r="EG84" s="2">
        <v>0</v>
      </c>
      <c r="EH84" s="2">
        <v>0</v>
      </c>
      <c r="EI84" s="2">
        <v>0</v>
      </c>
      <c r="EJ84" s="2">
        <v>0</v>
      </c>
      <c r="EK84" s="2">
        <v>0</v>
      </c>
      <c r="EL84" s="2">
        <v>0</v>
      </c>
      <c r="EM84" s="2">
        <v>0</v>
      </c>
      <c r="EN84" s="2">
        <v>0</v>
      </c>
      <c r="EO84" s="2">
        <v>0</v>
      </c>
    </row>
    <row r="85" spans="1:145" x14ac:dyDescent="0.35">
      <c r="A85" s="3">
        <v>83</v>
      </c>
      <c r="B85" s="1" t="s">
        <v>188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295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13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10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4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262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9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106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0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</row>
    <row r="86" spans="1:145" x14ac:dyDescent="0.35">
      <c r="A86" s="3">
        <v>84</v>
      </c>
      <c r="B86" s="1" t="s">
        <v>308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594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74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4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47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14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0</v>
      </c>
      <c r="EB86" s="2">
        <v>0</v>
      </c>
      <c r="EC86" s="2">
        <v>0</v>
      </c>
      <c r="ED86" s="2">
        <v>0</v>
      </c>
      <c r="EE86" s="2">
        <v>0</v>
      </c>
      <c r="EF86" s="2">
        <v>0</v>
      </c>
      <c r="EG86" s="2">
        <v>0</v>
      </c>
      <c r="EH86" s="2">
        <v>3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</row>
    <row r="87" spans="1:145" x14ac:dyDescent="0.35">
      <c r="A87" s="7">
        <v>85</v>
      </c>
      <c r="B87" s="1" t="s">
        <v>269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181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3</v>
      </c>
      <c r="AS87" s="2">
        <v>0</v>
      </c>
      <c r="AT87" s="2">
        <v>0</v>
      </c>
      <c r="AU87" s="2">
        <v>0</v>
      </c>
      <c r="AV87" s="2">
        <v>0</v>
      </c>
      <c r="AW87" s="2">
        <v>8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3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0</v>
      </c>
      <c r="DC87" s="2">
        <v>0</v>
      </c>
      <c r="DD87" s="2">
        <v>0</v>
      </c>
      <c r="DE87" s="2">
        <v>0</v>
      </c>
      <c r="DF87" s="2">
        <v>3</v>
      </c>
      <c r="DG87" s="2">
        <v>0</v>
      </c>
      <c r="DH87" s="2">
        <v>0</v>
      </c>
      <c r="DI87" s="2">
        <v>0</v>
      </c>
      <c r="DJ87" s="2">
        <v>0</v>
      </c>
      <c r="DK87" s="2">
        <v>5</v>
      </c>
      <c r="DL87" s="2">
        <v>0</v>
      </c>
      <c r="DM87" s="2">
        <v>0</v>
      </c>
      <c r="DN87" s="2">
        <v>99</v>
      </c>
      <c r="DO87" s="2">
        <v>0</v>
      </c>
      <c r="DP87" s="2">
        <v>0</v>
      </c>
      <c r="DQ87" s="2">
        <v>0</v>
      </c>
      <c r="DR87" s="2">
        <v>0</v>
      </c>
      <c r="DS87" s="2">
        <v>0</v>
      </c>
      <c r="DT87" s="2">
        <v>0</v>
      </c>
      <c r="DU87" s="2">
        <v>0</v>
      </c>
      <c r="DV87" s="2">
        <v>0</v>
      </c>
      <c r="DW87" s="2">
        <v>0</v>
      </c>
      <c r="DX87" s="2">
        <v>0</v>
      </c>
      <c r="DY87" s="2">
        <v>0</v>
      </c>
      <c r="DZ87" s="2">
        <v>0</v>
      </c>
      <c r="EA87" s="2">
        <v>0</v>
      </c>
      <c r="EB87" s="2">
        <v>0</v>
      </c>
      <c r="EC87" s="2">
        <v>0</v>
      </c>
      <c r="ED87" s="2">
        <v>0</v>
      </c>
      <c r="EE87" s="2">
        <v>0</v>
      </c>
      <c r="EF87" s="2">
        <v>0</v>
      </c>
      <c r="EG87" s="2">
        <v>0</v>
      </c>
      <c r="EH87" s="2">
        <v>0</v>
      </c>
      <c r="EI87" s="2">
        <v>0</v>
      </c>
      <c r="EJ87" s="2">
        <v>0</v>
      </c>
      <c r="EK87" s="2">
        <v>0</v>
      </c>
      <c r="EL87" s="2">
        <v>0</v>
      </c>
      <c r="EM87" s="2">
        <v>0</v>
      </c>
      <c r="EN87" s="2">
        <v>0</v>
      </c>
      <c r="EO87" s="2">
        <v>0</v>
      </c>
    </row>
    <row r="88" spans="1:145" x14ac:dyDescent="0.35">
      <c r="A88" s="43">
        <v>86</v>
      </c>
      <c r="B88" s="1" t="s">
        <v>220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34</v>
      </c>
      <c r="J88" s="2">
        <v>0</v>
      </c>
      <c r="K88" s="2">
        <v>0</v>
      </c>
      <c r="L88" s="2">
        <v>0</v>
      </c>
      <c r="M88" s="2">
        <v>14</v>
      </c>
      <c r="N88" s="2">
        <v>0</v>
      </c>
      <c r="O88" s="2">
        <v>0</v>
      </c>
      <c r="P88" s="2">
        <v>0</v>
      </c>
      <c r="Q88" s="2">
        <v>17</v>
      </c>
      <c r="R88" s="2">
        <v>0</v>
      </c>
      <c r="S88" s="2">
        <v>0</v>
      </c>
      <c r="T88" s="2">
        <v>0</v>
      </c>
      <c r="U88" s="2">
        <v>0</v>
      </c>
      <c r="V88" s="2">
        <v>164</v>
      </c>
      <c r="W88" s="2">
        <v>194</v>
      </c>
      <c r="X88" s="2">
        <v>37</v>
      </c>
      <c r="Y88" s="2">
        <v>11124</v>
      </c>
      <c r="Z88" s="2">
        <v>0</v>
      </c>
      <c r="AA88" s="2">
        <v>0</v>
      </c>
      <c r="AB88" s="2">
        <v>0</v>
      </c>
      <c r="AC88" s="2">
        <v>285</v>
      </c>
      <c r="AD88" s="2">
        <v>0</v>
      </c>
      <c r="AE88" s="2">
        <v>0</v>
      </c>
      <c r="AF88" s="2">
        <v>0</v>
      </c>
      <c r="AG88" s="2">
        <v>17</v>
      </c>
      <c r="AH88" s="2">
        <v>3</v>
      </c>
      <c r="AI88" s="2">
        <v>0</v>
      </c>
      <c r="AJ88" s="2">
        <v>11</v>
      </c>
      <c r="AK88" s="2">
        <v>18418</v>
      </c>
      <c r="AL88" s="2">
        <v>0</v>
      </c>
      <c r="AM88" s="2">
        <v>0</v>
      </c>
      <c r="AN88" s="2">
        <v>0</v>
      </c>
      <c r="AO88" s="2">
        <v>0</v>
      </c>
      <c r="AP88" s="2">
        <v>10</v>
      </c>
      <c r="AQ88" s="2">
        <v>0</v>
      </c>
      <c r="AR88" s="2">
        <v>25</v>
      </c>
      <c r="AS88" s="2">
        <v>0</v>
      </c>
      <c r="AT88" s="2">
        <v>0</v>
      </c>
      <c r="AU88" s="2">
        <v>15</v>
      </c>
      <c r="AV88" s="2">
        <v>12</v>
      </c>
      <c r="AW88" s="2">
        <v>15</v>
      </c>
      <c r="AX88" s="2">
        <v>457</v>
      </c>
      <c r="AY88" s="2">
        <v>0</v>
      </c>
      <c r="AZ88" s="2">
        <v>18</v>
      </c>
      <c r="BA88" s="2">
        <v>0</v>
      </c>
      <c r="BB88" s="2">
        <v>32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2">
        <v>54</v>
      </c>
      <c r="BI88" s="2">
        <v>0</v>
      </c>
      <c r="BJ88" s="2">
        <v>12</v>
      </c>
      <c r="BK88" s="2">
        <v>50</v>
      </c>
      <c r="BL88" s="2">
        <v>5</v>
      </c>
      <c r="BM88" s="2">
        <v>8</v>
      </c>
      <c r="BN88" s="2">
        <v>0</v>
      </c>
      <c r="BO88" s="2">
        <v>23</v>
      </c>
      <c r="BP88" s="2">
        <v>0</v>
      </c>
      <c r="BQ88" s="2">
        <v>0</v>
      </c>
      <c r="BR88" s="2">
        <v>0</v>
      </c>
      <c r="BS88" s="2">
        <v>16</v>
      </c>
      <c r="BT88" s="2">
        <v>0</v>
      </c>
      <c r="BU88" s="2">
        <v>0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>
        <v>5340</v>
      </c>
      <c r="CB88" s="2">
        <v>98</v>
      </c>
      <c r="CC88" s="2">
        <v>0</v>
      </c>
      <c r="CD88" s="2">
        <v>19720</v>
      </c>
      <c r="CE88" s="2">
        <v>0</v>
      </c>
      <c r="CF88" s="2">
        <v>0</v>
      </c>
      <c r="CG88" s="2">
        <v>4</v>
      </c>
      <c r="CH88" s="2">
        <v>0</v>
      </c>
      <c r="CI88" s="2">
        <v>2532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17</v>
      </c>
      <c r="CU88" s="2">
        <v>0</v>
      </c>
      <c r="CV88" s="2">
        <v>4</v>
      </c>
      <c r="CW88" s="2">
        <v>496</v>
      </c>
      <c r="CX88" s="2">
        <v>79</v>
      </c>
      <c r="CY88" s="2">
        <v>0</v>
      </c>
      <c r="CZ88" s="2">
        <v>0</v>
      </c>
      <c r="DA88" s="2">
        <v>5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8</v>
      </c>
      <c r="DH88" s="2">
        <v>14</v>
      </c>
      <c r="DI88" s="2">
        <v>0</v>
      </c>
      <c r="DJ88" s="2">
        <v>0</v>
      </c>
      <c r="DK88" s="2">
        <v>23</v>
      </c>
      <c r="DL88" s="2">
        <v>11</v>
      </c>
      <c r="DM88" s="2">
        <v>16</v>
      </c>
      <c r="DN88" s="2">
        <v>0</v>
      </c>
      <c r="DO88" s="2">
        <v>4</v>
      </c>
      <c r="DP88" s="2">
        <v>6</v>
      </c>
      <c r="DQ88" s="2">
        <v>1704</v>
      </c>
      <c r="DR88" s="2">
        <v>16</v>
      </c>
      <c r="DS88" s="2">
        <v>0</v>
      </c>
      <c r="DT88" s="2">
        <v>19</v>
      </c>
      <c r="DU88" s="2">
        <v>0</v>
      </c>
      <c r="DV88" s="2">
        <v>0</v>
      </c>
      <c r="DW88" s="2">
        <v>0</v>
      </c>
      <c r="DX88" s="2">
        <v>0</v>
      </c>
      <c r="DY88" s="2">
        <v>0</v>
      </c>
      <c r="DZ88" s="2">
        <v>0</v>
      </c>
      <c r="EA88" s="2">
        <v>0</v>
      </c>
      <c r="EB88" s="2">
        <v>0</v>
      </c>
      <c r="EC88" s="2">
        <v>4</v>
      </c>
      <c r="ED88" s="2">
        <v>0</v>
      </c>
      <c r="EE88" s="2">
        <v>24</v>
      </c>
      <c r="EF88" s="2">
        <v>0</v>
      </c>
      <c r="EG88" s="2">
        <v>0</v>
      </c>
      <c r="EH88" s="2">
        <v>304</v>
      </c>
      <c r="EI88" s="2">
        <v>0</v>
      </c>
      <c r="EJ88" s="2">
        <v>0</v>
      </c>
      <c r="EK88" s="2">
        <v>0</v>
      </c>
      <c r="EL88" s="2">
        <v>0</v>
      </c>
      <c r="EM88" s="2">
        <v>0</v>
      </c>
      <c r="EN88" s="2">
        <v>97</v>
      </c>
      <c r="EO88" s="2">
        <v>0</v>
      </c>
    </row>
    <row r="89" spans="1:145" x14ac:dyDescent="0.35">
      <c r="A89" s="3">
        <v>87</v>
      </c>
      <c r="B89" s="1" t="s">
        <v>230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133</v>
      </c>
      <c r="AI89" s="2">
        <v>0</v>
      </c>
      <c r="AJ89" s="2">
        <v>0</v>
      </c>
      <c r="AK89" s="2">
        <v>51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</row>
    <row r="90" spans="1:145" x14ac:dyDescent="0.35">
      <c r="A90" s="3">
        <v>88</v>
      </c>
      <c r="B90" s="1" t="s">
        <v>170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6</v>
      </c>
      <c r="J90" s="2">
        <v>0</v>
      </c>
      <c r="K90" s="2">
        <v>0</v>
      </c>
      <c r="L90" s="2">
        <v>0</v>
      </c>
      <c r="M90" s="2">
        <v>3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7228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24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64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9114</v>
      </c>
      <c r="CD90" s="2">
        <v>25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0</v>
      </c>
      <c r="DK90" s="2">
        <v>0</v>
      </c>
      <c r="DL90" s="2">
        <v>0</v>
      </c>
      <c r="DM90" s="2">
        <v>7</v>
      </c>
      <c r="DN90" s="2">
        <v>0</v>
      </c>
      <c r="DO90" s="2">
        <v>0</v>
      </c>
      <c r="DP90" s="2">
        <v>0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0</v>
      </c>
      <c r="DX90" s="2">
        <v>0</v>
      </c>
      <c r="DY90" s="2">
        <v>0</v>
      </c>
      <c r="DZ90" s="2">
        <v>0</v>
      </c>
      <c r="EA90" s="2">
        <v>0</v>
      </c>
      <c r="EB90" s="2">
        <v>0</v>
      </c>
      <c r="EC90" s="2">
        <v>0</v>
      </c>
      <c r="ED90" s="2">
        <v>0</v>
      </c>
      <c r="EE90" s="2">
        <v>0</v>
      </c>
      <c r="EF90" s="2">
        <v>0</v>
      </c>
      <c r="EG90" s="2">
        <v>0</v>
      </c>
      <c r="EH90" s="2">
        <v>3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0</v>
      </c>
      <c r="EO90" s="2">
        <v>0</v>
      </c>
    </row>
    <row r="91" spans="1:145" x14ac:dyDescent="0.35">
      <c r="A91" s="3">
        <v>89</v>
      </c>
      <c r="B91" s="1" t="s">
        <v>270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3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5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3338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4996</v>
      </c>
      <c r="AS91" s="2">
        <v>1286</v>
      </c>
      <c r="AT91" s="2">
        <v>0</v>
      </c>
      <c r="AU91" s="2">
        <v>0</v>
      </c>
      <c r="AV91" s="2">
        <v>7</v>
      </c>
      <c r="AW91" s="2">
        <v>0</v>
      </c>
      <c r="AX91" s="2">
        <v>13</v>
      </c>
      <c r="AY91" s="2">
        <v>0</v>
      </c>
      <c r="AZ91" s="2">
        <v>0</v>
      </c>
      <c r="BA91" s="2">
        <v>0</v>
      </c>
      <c r="BB91" s="2">
        <v>12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5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9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11</v>
      </c>
      <c r="CE91" s="2">
        <v>0</v>
      </c>
      <c r="CF91" s="2">
        <v>0</v>
      </c>
      <c r="CG91" s="2">
        <v>0</v>
      </c>
      <c r="CH91" s="2">
        <v>801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8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6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0</v>
      </c>
      <c r="EN91" s="2">
        <v>0</v>
      </c>
      <c r="EO91" s="2">
        <v>0</v>
      </c>
    </row>
    <row r="92" spans="1:145" x14ac:dyDescent="0.35">
      <c r="A92" s="3">
        <v>90</v>
      </c>
      <c r="B92" s="1" t="s">
        <v>254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9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5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329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9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7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6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3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1603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0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</row>
    <row r="93" spans="1:145" x14ac:dyDescent="0.35">
      <c r="A93" s="7">
        <v>91</v>
      </c>
      <c r="B93" s="1" t="s">
        <v>178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80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5</v>
      </c>
      <c r="AW93" s="2">
        <v>0</v>
      </c>
      <c r="AX93" s="2">
        <v>0</v>
      </c>
      <c r="AY93" s="2">
        <v>0</v>
      </c>
      <c r="AZ93" s="2">
        <v>0</v>
      </c>
      <c r="BA93" s="2">
        <v>5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3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44</v>
      </c>
      <c r="CZ93" s="2">
        <v>0</v>
      </c>
      <c r="DA93" s="2">
        <v>395</v>
      </c>
      <c r="DB93" s="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0</v>
      </c>
      <c r="DK93" s="2">
        <v>0</v>
      </c>
      <c r="DL93" s="2">
        <v>0</v>
      </c>
      <c r="DM93" s="2">
        <v>0</v>
      </c>
      <c r="DN93" s="2">
        <v>0</v>
      </c>
      <c r="DO93" s="2">
        <v>0</v>
      </c>
      <c r="DP93" s="2">
        <v>0</v>
      </c>
      <c r="DQ93" s="2">
        <v>0</v>
      </c>
      <c r="DR93" s="2">
        <v>0</v>
      </c>
      <c r="DS93" s="2">
        <v>0</v>
      </c>
      <c r="DT93" s="2">
        <v>0</v>
      </c>
      <c r="DU93" s="2">
        <v>0</v>
      </c>
      <c r="DV93" s="2">
        <v>0</v>
      </c>
      <c r="DW93" s="2">
        <v>0</v>
      </c>
      <c r="DX93" s="2">
        <v>0</v>
      </c>
      <c r="DY93" s="2">
        <v>0</v>
      </c>
      <c r="DZ93" s="2">
        <v>0</v>
      </c>
      <c r="EA93" s="2">
        <v>0</v>
      </c>
      <c r="EB93" s="2">
        <v>0</v>
      </c>
      <c r="EC93" s="2">
        <v>0</v>
      </c>
      <c r="ED93" s="2">
        <v>0</v>
      </c>
      <c r="EE93" s="2">
        <v>0</v>
      </c>
      <c r="EF93" s="2">
        <v>0</v>
      </c>
      <c r="EG93" s="2">
        <v>0</v>
      </c>
      <c r="EH93" s="2">
        <v>0</v>
      </c>
      <c r="EI93" s="2">
        <v>0</v>
      </c>
      <c r="EJ93" s="2">
        <v>0</v>
      </c>
      <c r="EK93" s="2">
        <v>0</v>
      </c>
      <c r="EL93" s="2">
        <v>0</v>
      </c>
      <c r="EM93" s="2">
        <v>0</v>
      </c>
      <c r="EN93" s="2">
        <v>0</v>
      </c>
      <c r="EO93" s="2">
        <v>0</v>
      </c>
    </row>
    <row r="94" spans="1:145" x14ac:dyDescent="0.35">
      <c r="A94" s="43">
        <v>92</v>
      </c>
      <c r="B94" s="1" t="s">
        <v>224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61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0</v>
      </c>
      <c r="BZ94" s="2">
        <v>0</v>
      </c>
      <c r="CA94" s="2">
        <v>0</v>
      </c>
      <c r="CB94" s="2">
        <v>0</v>
      </c>
      <c r="CC94" s="2">
        <v>0</v>
      </c>
      <c r="CD94" s="2">
        <v>9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2">
        <v>338</v>
      </c>
      <c r="CK94" s="2">
        <v>0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U94" s="2">
        <v>0</v>
      </c>
      <c r="CV94" s="2">
        <v>0</v>
      </c>
      <c r="CW94" s="2">
        <v>0</v>
      </c>
      <c r="CX94" s="2">
        <v>0</v>
      </c>
      <c r="CY94" s="2">
        <v>0</v>
      </c>
      <c r="CZ94" s="2">
        <v>0</v>
      </c>
      <c r="DA94" s="2">
        <v>5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0</v>
      </c>
      <c r="DK94" s="2">
        <v>0</v>
      </c>
      <c r="DL94" s="2">
        <v>0</v>
      </c>
      <c r="DM94" s="2">
        <v>0</v>
      </c>
      <c r="DN94" s="2">
        <v>0</v>
      </c>
      <c r="DO94" s="2">
        <v>0</v>
      </c>
      <c r="DP94" s="2">
        <v>0</v>
      </c>
      <c r="DQ94" s="2">
        <v>0</v>
      </c>
      <c r="DR94" s="2">
        <v>0</v>
      </c>
      <c r="DS94" s="2">
        <v>0</v>
      </c>
      <c r="DT94" s="2">
        <v>0</v>
      </c>
      <c r="DU94" s="2">
        <v>0</v>
      </c>
      <c r="DV94" s="2">
        <v>0</v>
      </c>
      <c r="DW94" s="2">
        <v>0</v>
      </c>
      <c r="DX94" s="2">
        <v>0</v>
      </c>
      <c r="DY94" s="2">
        <v>0</v>
      </c>
      <c r="DZ94" s="2">
        <v>0</v>
      </c>
      <c r="EA94" s="2">
        <v>0</v>
      </c>
      <c r="EB94" s="2">
        <v>0</v>
      </c>
      <c r="EC94" s="2">
        <v>0</v>
      </c>
      <c r="ED94" s="2">
        <v>0</v>
      </c>
      <c r="EE94" s="2">
        <v>0</v>
      </c>
      <c r="EF94" s="2">
        <v>0</v>
      </c>
      <c r="EG94" s="2">
        <v>0</v>
      </c>
      <c r="EH94" s="2">
        <v>0</v>
      </c>
      <c r="EI94" s="2">
        <v>0</v>
      </c>
      <c r="EJ94" s="2">
        <v>0</v>
      </c>
      <c r="EK94" s="2">
        <v>0</v>
      </c>
      <c r="EL94" s="2">
        <v>0</v>
      </c>
      <c r="EM94" s="2">
        <v>0</v>
      </c>
      <c r="EN94" s="2">
        <v>0</v>
      </c>
      <c r="EO94" s="2">
        <v>0</v>
      </c>
    </row>
    <row r="95" spans="1:145" x14ac:dyDescent="0.35">
      <c r="A95" s="3">
        <v>93</v>
      </c>
      <c r="B95" s="1" t="s">
        <v>181</v>
      </c>
      <c r="C95" s="2">
        <v>0</v>
      </c>
      <c r="D95" s="2">
        <v>0</v>
      </c>
      <c r="E95" s="2">
        <v>0</v>
      </c>
      <c r="F95" s="2">
        <v>0</v>
      </c>
      <c r="G95" s="2">
        <v>220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29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12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90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0</v>
      </c>
      <c r="BX95" s="2">
        <v>0</v>
      </c>
      <c r="BY95" s="2">
        <v>0</v>
      </c>
      <c r="BZ95" s="2">
        <v>10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248</v>
      </c>
      <c r="DD95" s="2">
        <v>16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0</v>
      </c>
      <c r="DM95" s="2">
        <v>0</v>
      </c>
      <c r="DN95" s="2">
        <v>0</v>
      </c>
      <c r="DO95" s="2">
        <v>0</v>
      </c>
      <c r="DP95" s="2">
        <v>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0</v>
      </c>
      <c r="DY95" s="2">
        <v>0</v>
      </c>
      <c r="DZ95" s="2">
        <v>0</v>
      </c>
      <c r="EA95" s="2">
        <v>0</v>
      </c>
      <c r="EB95" s="2">
        <v>0</v>
      </c>
      <c r="EC95" s="2">
        <v>0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</row>
    <row r="96" spans="1:145" x14ac:dyDescent="0.35">
      <c r="A96" s="3">
        <v>94</v>
      </c>
      <c r="B96" s="1" t="s">
        <v>195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357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209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81</v>
      </c>
      <c r="AS96" s="2">
        <v>0</v>
      </c>
      <c r="AT96" s="2">
        <v>0</v>
      </c>
      <c r="AU96" s="2">
        <v>0</v>
      </c>
      <c r="AV96" s="2">
        <v>3</v>
      </c>
      <c r="AW96" s="2">
        <v>0</v>
      </c>
      <c r="AX96" s="2">
        <v>0</v>
      </c>
      <c r="AY96" s="2">
        <v>0</v>
      </c>
      <c r="AZ96" s="2">
        <v>0</v>
      </c>
      <c r="BA96" s="2">
        <v>38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9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0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7</v>
      </c>
      <c r="DB96" s="2">
        <v>0</v>
      </c>
      <c r="DC96" s="2">
        <v>0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14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0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</row>
    <row r="97" spans="1:145" x14ac:dyDescent="0.35">
      <c r="A97" s="3">
        <v>95</v>
      </c>
      <c r="B97" s="1" t="s">
        <v>271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60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8</v>
      </c>
      <c r="AS97" s="2">
        <v>3</v>
      </c>
      <c r="AT97" s="2">
        <v>0</v>
      </c>
      <c r="AU97" s="2">
        <v>0</v>
      </c>
      <c r="AV97" s="2">
        <v>5</v>
      </c>
      <c r="AW97" s="2">
        <v>5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4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71</v>
      </c>
      <c r="CW97" s="2">
        <v>0</v>
      </c>
      <c r="CX97" s="2">
        <v>0</v>
      </c>
      <c r="CY97" s="2">
        <v>0</v>
      </c>
      <c r="CZ97" s="2">
        <v>0</v>
      </c>
      <c r="DA97" s="2">
        <v>0</v>
      </c>
      <c r="DB97" s="2">
        <v>0</v>
      </c>
      <c r="DC97" s="2">
        <v>0</v>
      </c>
      <c r="DD97" s="2">
        <v>0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0</v>
      </c>
      <c r="DK97" s="2">
        <v>0</v>
      </c>
      <c r="DL97" s="2">
        <v>0</v>
      </c>
      <c r="DM97" s="2">
        <v>0</v>
      </c>
      <c r="DN97" s="2">
        <v>16</v>
      </c>
      <c r="DO97" s="2">
        <v>0</v>
      </c>
      <c r="DP97" s="2">
        <v>0</v>
      </c>
      <c r="DQ97" s="2">
        <v>0</v>
      </c>
      <c r="DR97" s="2">
        <v>0</v>
      </c>
      <c r="DS97" s="2">
        <v>0</v>
      </c>
      <c r="DT97" s="2">
        <v>0</v>
      </c>
      <c r="DU97" s="2">
        <v>0</v>
      </c>
      <c r="DV97" s="2">
        <v>0</v>
      </c>
      <c r="DW97" s="2">
        <v>0</v>
      </c>
      <c r="DX97" s="2">
        <v>0</v>
      </c>
      <c r="DY97" s="2">
        <v>0</v>
      </c>
      <c r="DZ97" s="2">
        <v>0</v>
      </c>
      <c r="EA97" s="2">
        <v>0</v>
      </c>
      <c r="EB97" s="2">
        <v>0</v>
      </c>
      <c r="EC97" s="2">
        <v>0</v>
      </c>
      <c r="ED97" s="2">
        <v>0</v>
      </c>
      <c r="EE97" s="2">
        <v>0</v>
      </c>
      <c r="EF97" s="2">
        <v>0</v>
      </c>
      <c r="EG97" s="2">
        <v>0</v>
      </c>
      <c r="EH97" s="2">
        <v>0</v>
      </c>
      <c r="EI97" s="2">
        <v>0</v>
      </c>
      <c r="EJ97" s="2">
        <v>0</v>
      </c>
      <c r="EK97" s="2">
        <v>0</v>
      </c>
      <c r="EL97" s="2">
        <v>0</v>
      </c>
      <c r="EM97" s="2">
        <v>0</v>
      </c>
      <c r="EN97" s="2">
        <v>0</v>
      </c>
      <c r="EO97" s="2">
        <v>0</v>
      </c>
    </row>
    <row r="98" spans="1:145" x14ac:dyDescent="0.35">
      <c r="A98" s="3">
        <v>96</v>
      </c>
      <c r="B98" s="1" t="s">
        <v>295</v>
      </c>
      <c r="C98" s="2">
        <v>0</v>
      </c>
      <c r="D98" s="2">
        <v>0</v>
      </c>
      <c r="E98" s="2">
        <v>0</v>
      </c>
      <c r="F98" s="2">
        <v>3</v>
      </c>
      <c r="G98" s="2">
        <v>0</v>
      </c>
      <c r="H98" s="2">
        <v>0</v>
      </c>
      <c r="I98" s="2">
        <v>4</v>
      </c>
      <c r="J98" s="2">
        <v>0</v>
      </c>
      <c r="K98" s="2">
        <v>0</v>
      </c>
      <c r="L98" s="2">
        <v>0</v>
      </c>
      <c r="M98" s="2">
        <v>4</v>
      </c>
      <c r="N98" s="2">
        <v>0</v>
      </c>
      <c r="O98" s="2">
        <v>0</v>
      </c>
      <c r="P98" s="2">
        <v>0</v>
      </c>
      <c r="Q98" s="2">
        <v>3</v>
      </c>
      <c r="R98" s="2">
        <v>0</v>
      </c>
      <c r="S98" s="2">
        <v>0</v>
      </c>
      <c r="T98" s="2">
        <v>0</v>
      </c>
      <c r="U98" s="2">
        <v>0</v>
      </c>
      <c r="V98" s="2">
        <v>4084</v>
      </c>
      <c r="W98" s="2">
        <v>1565</v>
      </c>
      <c r="X98" s="2">
        <v>317</v>
      </c>
      <c r="Y98" s="2">
        <v>17</v>
      </c>
      <c r="Z98" s="2">
        <v>0</v>
      </c>
      <c r="AA98" s="2">
        <v>0</v>
      </c>
      <c r="AB98" s="2">
        <v>0</v>
      </c>
      <c r="AC98" s="2">
        <v>2646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638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4</v>
      </c>
      <c r="AW98" s="2">
        <v>5</v>
      </c>
      <c r="AX98" s="2">
        <v>26</v>
      </c>
      <c r="AY98" s="2">
        <v>0</v>
      </c>
      <c r="AZ98" s="2">
        <v>0</v>
      </c>
      <c r="BA98" s="2">
        <v>0</v>
      </c>
      <c r="BB98" s="2">
        <v>19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4</v>
      </c>
      <c r="BI98" s="2">
        <v>0</v>
      </c>
      <c r="BJ98" s="2">
        <v>0</v>
      </c>
      <c r="BK98" s="2">
        <v>0</v>
      </c>
      <c r="BL98" s="2">
        <v>0</v>
      </c>
      <c r="BM98" s="2">
        <v>3117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7</v>
      </c>
      <c r="CB98" s="2">
        <v>0</v>
      </c>
      <c r="CC98" s="2">
        <v>0</v>
      </c>
      <c r="CD98" s="2">
        <v>148</v>
      </c>
      <c r="CE98" s="2">
        <v>0</v>
      </c>
      <c r="CF98" s="2">
        <v>0</v>
      </c>
      <c r="CG98" s="2">
        <v>0</v>
      </c>
      <c r="CH98" s="2">
        <v>0</v>
      </c>
      <c r="CI98" s="2">
        <v>4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6</v>
      </c>
      <c r="CX98" s="2">
        <v>284</v>
      </c>
      <c r="CY98" s="2">
        <v>0</v>
      </c>
      <c r="CZ98" s="2">
        <v>0</v>
      </c>
      <c r="DA98" s="2">
        <v>0</v>
      </c>
      <c r="DB98" s="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0</v>
      </c>
      <c r="DK98" s="2">
        <v>0</v>
      </c>
      <c r="DL98" s="2">
        <v>0</v>
      </c>
      <c r="DM98" s="2">
        <v>0</v>
      </c>
      <c r="DN98" s="2">
        <v>0</v>
      </c>
      <c r="DO98" s="2">
        <v>0</v>
      </c>
      <c r="DP98" s="2">
        <v>0</v>
      </c>
      <c r="DQ98" s="2">
        <v>4</v>
      </c>
      <c r="DR98" s="2">
        <v>0</v>
      </c>
      <c r="DS98" s="2">
        <v>0</v>
      </c>
      <c r="DT98" s="2">
        <v>17</v>
      </c>
      <c r="DU98" s="2">
        <v>0</v>
      </c>
      <c r="DV98" s="2">
        <v>0</v>
      </c>
      <c r="DW98" s="2">
        <v>0</v>
      </c>
      <c r="DX98" s="2">
        <v>0</v>
      </c>
      <c r="DY98" s="2">
        <v>0</v>
      </c>
      <c r="DZ98" s="2">
        <v>0</v>
      </c>
      <c r="EA98" s="2">
        <v>0</v>
      </c>
      <c r="EB98" s="2">
        <v>0</v>
      </c>
      <c r="EC98" s="2">
        <v>6</v>
      </c>
      <c r="ED98" s="2">
        <v>0</v>
      </c>
      <c r="EE98" s="2">
        <v>17</v>
      </c>
      <c r="EF98" s="2">
        <v>0</v>
      </c>
      <c r="EG98" s="2">
        <v>0</v>
      </c>
      <c r="EH98" s="2">
        <v>3</v>
      </c>
      <c r="EI98" s="2">
        <v>0</v>
      </c>
      <c r="EJ98" s="2">
        <v>0</v>
      </c>
      <c r="EK98" s="2">
        <v>0</v>
      </c>
      <c r="EL98" s="2">
        <v>0</v>
      </c>
      <c r="EM98" s="2">
        <v>0</v>
      </c>
      <c r="EN98" s="2">
        <v>589</v>
      </c>
      <c r="EO98" s="2">
        <v>0</v>
      </c>
    </row>
    <row r="99" spans="1:145" x14ac:dyDescent="0.35">
      <c r="A99" s="7">
        <v>97</v>
      </c>
      <c r="B99" s="1" t="s">
        <v>272</v>
      </c>
      <c r="C99" s="2">
        <v>0</v>
      </c>
      <c r="D99" s="2">
        <v>0</v>
      </c>
      <c r="E99" s="2">
        <v>84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119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14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4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3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9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0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</row>
    <row r="100" spans="1:145" x14ac:dyDescent="0.35">
      <c r="A100" s="43">
        <v>98</v>
      </c>
      <c r="B100" s="1" t="s">
        <v>145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21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113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3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0</v>
      </c>
      <c r="BS100" s="2">
        <v>0</v>
      </c>
      <c r="BT100" s="2">
        <v>0</v>
      </c>
      <c r="BU100" s="2">
        <v>0</v>
      </c>
      <c r="BV100" s="2">
        <v>0</v>
      </c>
      <c r="BW100" s="2">
        <v>0</v>
      </c>
      <c r="BX100" s="2">
        <v>0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63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4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0</v>
      </c>
      <c r="EB100" s="2">
        <v>0</v>
      </c>
      <c r="EC100" s="2">
        <v>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</row>
    <row r="101" spans="1:145" x14ac:dyDescent="0.35">
      <c r="A101" s="3">
        <v>99</v>
      </c>
      <c r="B101" s="1" t="s">
        <v>231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8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3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731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11</v>
      </c>
      <c r="AW101" s="2">
        <v>27</v>
      </c>
      <c r="AX101" s="2">
        <v>0</v>
      </c>
      <c r="AY101" s="2">
        <v>0</v>
      </c>
      <c r="AZ101" s="2">
        <v>0</v>
      </c>
      <c r="BA101" s="2">
        <v>0</v>
      </c>
      <c r="BB101" s="2">
        <v>120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4</v>
      </c>
      <c r="BK101" s="2">
        <v>7</v>
      </c>
      <c r="BL101" s="2">
        <v>0</v>
      </c>
      <c r="BM101" s="2">
        <v>0</v>
      </c>
      <c r="BN101" s="2">
        <v>0</v>
      </c>
      <c r="BO101" s="2">
        <v>3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3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18417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14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5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20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0</v>
      </c>
      <c r="ED101" s="2">
        <v>0</v>
      </c>
      <c r="EE101" s="2">
        <v>8</v>
      </c>
      <c r="EF101" s="2">
        <v>0</v>
      </c>
      <c r="EG101" s="2">
        <v>0</v>
      </c>
      <c r="EH101" s="2">
        <v>3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</row>
    <row r="102" spans="1:145" x14ac:dyDescent="0.35">
      <c r="A102" s="3">
        <v>100</v>
      </c>
      <c r="B102" s="1" t="s">
        <v>163</v>
      </c>
      <c r="C102" s="2">
        <v>0</v>
      </c>
      <c r="D102" s="2">
        <v>0</v>
      </c>
      <c r="E102" s="2">
        <v>6</v>
      </c>
      <c r="F102" s="2">
        <v>0</v>
      </c>
      <c r="G102" s="2">
        <v>0</v>
      </c>
      <c r="H102" s="2">
        <v>0</v>
      </c>
      <c r="I102" s="2">
        <v>22</v>
      </c>
      <c r="J102" s="2">
        <v>0</v>
      </c>
      <c r="K102" s="2">
        <v>0</v>
      </c>
      <c r="L102" s="2">
        <v>4</v>
      </c>
      <c r="M102" s="2">
        <v>8</v>
      </c>
      <c r="N102" s="2">
        <v>0</v>
      </c>
      <c r="O102" s="2">
        <v>0</v>
      </c>
      <c r="P102" s="2">
        <v>0</v>
      </c>
      <c r="Q102" s="2">
        <v>4</v>
      </c>
      <c r="R102" s="2">
        <v>0</v>
      </c>
      <c r="S102" s="2">
        <v>0</v>
      </c>
      <c r="T102" s="2">
        <v>4</v>
      </c>
      <c r="U102" s="2">
        <v>0</v>
      </c>
      <c r="V102" s="2">
        <v>0</v>
      </c>
      <c r="W102" s="2">
        <v>0</v>
      </c>
      <c r="X102" s="2">
        <v>0</v>
      </c>
      <c r="Y102" s="2">
        <v>9</v>
      </c>
      <c r="Z102" s="2">
        <v>0</v>
      </c>
      <c r="AA102" s="2">
        <v>0</v>
      </c>
      <c r="AB102" s="2">
        <v>0</v>
      </c>
      <c r="AC102" s="2">
        <v>0</v>
      </c>
      <c r="AD102" s="2">
        <v>5</v>
      </c>
      <c r="AE102" s="2">
        <v>3</v>
      </c>
      <c r="AF102" s="2">
        <v>3</v>
      </c>
      <c r="AG102" s="2">
        <v>4</v>
      </c>
      <c r="AH102" s="2">
        <v>0</v>
      </c>
      <c r="AI102" s="2">
        <v>0</v>
      </c>
      <c r="AJ102" s="2">
        <v>4315</v>
      </c>
      <c r="AK102" s="2">
        <v>13614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18</v>
      </c>
      <c r="AS102" s="2">
        <v>0</v>
      </c>
      <c r="AT102" s="2">
        <v>0</v>
      </c>
      <c r="AU102" s="2">
        <v>40</v>
      </c>
      <c r="AV102" s="2">
        <v>9</v>
      </c>
      <c r="AW102" s="2">
        <v>0</v>
      </c>
      <c r="AX102" s="2">
        <v>0</v>
      </c>
      <c r="AY102" s="2">
        <v>0</v>
      </c>
      <c r="AZ102" s="2">
        <v>0</v>
      </c>
      <c r="BA102" s="2">
        <v>5</v>
      </c>
      <c r="BB102" s="2">
        <v>6</v>
      </c>
      <c r="BC102" s="2">
        <v>0</v>
      </c>
      <c r="BD102" s="2">
        <v>4</v>
      </c>
      <c r="BE102" s="2">
        <v>0</v>
      </c>
      <c r="BF102" s="2">
        <v>0</v>
      </c>
      <c r="BG102" s="2">
        <v>0</v>
      </c>
      <c r="BH102" s="2">
        <v>5</v>
      </c>
      <c r="BI102" s="2">
        <v>0</v>
      </c>
      <c r="BJ102" s="2">
        <v>18</v>
      </c>
      <c r="BK102" s="2">
        <v>3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19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3</v>
      </c>
      <c r="CP102" s="2">
        <v>0</v>
      </c>
      <c r="CQ102" s="2">
        <v>0</v>
      </c>
      <c r="CR102" s="2">
        <v>0</v>
      </c>
      <c r="CS102" s="2">
        <v>0</v>
      </c>
      <c r="CT102" s="2">
        <v>6</v>
      </c>
      <c r="CU102" s="2">
        <v>0</v>
      </c>
      <c r="CV102" s="2">
        <v>0</v>
      </c>
      <c r="CW102" s="2">
        <v>3</v>
      </c>
      <c r="CX102" s="2">
        <v>0</v>
      </c>
      <c r="CY102" s="2">
        <v>4</v>
      </c>
      <c r="CZ102" s="2">
        <v>0</v>
      </c>
      <c r="DA102" s="2">
        <v>7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3</v>
      </c>
      <c r="DK102" s="2">
        <v>0</v>
      </c>
      <c r="DL102" s="2">
        <v>0</v>
      </c>
      <c r="DM102" s="2">
        <v>9</v>
      </c>
      <c r="DN102" s="2">
        <v>0</v>
      </c>
      <c r="DO102" s="2">
        <v>6</v>
      </c>
      <c r="DP102" s="2">
        <v>0</v>
      </c>
      <c r="DQ102" s="2">
        <v>4</v>
      </c>
      <c r="DR102" s="2">
        <v>0</v>
      </c>
      <c r="DS102" s="2">
        <v>0</v>
      </c>
      <c r="DT102" s="2">
        <v>0</v>
      </c>
      <c r="DU102" s="2">
        <v>0</v>
      </c>
      <c r="DV102" s="2">
        <v>0</v>
      </c>
      <c r="DW102" s="2">
        <v>0</v>
      </c>
      <c r="DX102" s="2">
        <v>0</v>
      </c>
      <c r="DY102" s="2">
        <v>0</v>
      </c>
      <c r="DZ102" s="2">
        <v>0</v>
      </c>
      <c r="EA102" s="2">
        <v>0</v>
      </c>
      <c r="EB102" s="2">
        <v>0</v>
      </c>
      <c r="EC102" s="2">
        <v>6</v>
      </c>
      <c r="ED102" s="2">
        <v>0</v>
      </c>
      <c r="EE102" s="2">
        <v>3</v>
      </c>
      <c r="EF102" s="2">
        <v>0</v>
      </c>
      <c r="EG102" s="2">
        <v>0</v>
      </c>
      <c r="EH102" s="2">
        <v>20</v>
      </c>
      <c r="EI102" s="2">
        <v>0</v>
      </c>
      <c r="EJ102" s="2">
        <v>0</v>
      </c>
      <c r="EK102" s="2">
        <v>4</v>
      </c>
      <c r="EL102" s="2">
        <v>0</v>
      </c>
      <c r="EM102" s="2">
        <v>0</v>
      </c>
      <c r="EN102" s="2">
        <v>0</v>
      </c>
      <c r="EO102" s="2">
        <v>0</v>
      </c>
    </row>
    <row r="103" spans="1:145" x14ac:dyDescent="0.35">
      <c r="A103" s="3">
        <v>101</v>
      </c>
      <c r="B103" s="1" t="s">
        <v>140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51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62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0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0</v>
      </c>
      <c r="ED103" s="2">
        <v>0</v>
      </c>
      <c r="EE103" s="2">
        <v>0</v>
      </c>
      <c r="EF103" s="2">
        <v>0</v>
      </c>
      <c r="EG103" s="2">
        <v>0</v>
      </c>
      <c r="EH103" s="2">
        <v>11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</row>
    <row r="104" spans="1:145" x14ac:dyDescent="0.35">
      <c r="A104" s="3">
        <v>102</v>
      </c>
      <c r="B104" s="1" t="s">
        <v>139</v>
      </c>
      <c r="C104" s="2">
        <v>0</v>
      </c>
      <c r="D104" s="2">
        <v>8</v>
      </c>
      <c r="E104" s="2">
        <v>23</v>
      </c>
      <c r="F104" s="2">
        <v>3</v>
      </c>
      <c r="G104" s="2">
        <v>5</v>
      </c>
      <c r="H104" s="2">
        <v>60</v>
      </c>
      <c r="I104" s="2">
        <v>408</v>
      </c>
      <c r="J104" s="2">
        <v>0</v>
      </c>
      <c r="K104" s="2">
        <v>3</v>
      </c>
      <c r="L104" s="2">
        <v>131</v>
      </c>
      <c r="M104" s="2">
        <v>58</v>
      </c>
      <c r="N104" s="2">
        <v>0</v>
      </c>
      <c r="O104" s="2">
        <v>0</v>
      </c>
      <c r="P104" s="2">
        <v>0</v>
      </c>
      <c r="Q104" s="2">
        <v>99</v>
      </c>
      <c r="R104" s="2">
        <v>14</v>
      </c>
      <c r="S104" s="2">
        <v>0</v>
      </c>
      <c r="T104" s="2">
        <v>14</v>
      </c>
      <c r="U104" s="2">
        <v>3</v>
      </c>
      <c r="V104" s="2">
        <v>6</v>
      </c>
      <c r="W104" s="2">
        <v>0</v>
      </c>
      <c r="X104" s="2">
        <v>0</v>
      </c>
      <c r="Y104" s="2">
        <v>574</v>
      </c>
      <c r="Z104" s="2">
        <v>0</v>
      </c>
      <c r="AA104" s="2">
        <v>9</v>
      </c>
      <c r="AB104" s="2">
        <v>35</v>
      </c>
      <c r="AC104" s="2">
        <v>12</v>
      </c>
      <c r="AD104" s="2">
        <v>31</v>
      </c>
      <c r="AE104" s="2">
        <v>6</v>
      </c>
      <c r="AF104" s="2">
        <v>3</v>
      </c>
      <c r="AG104" s="2">
        <v>61</v>
      </c>
      <c r="AH104" s="2">
        <v>0</v>
      </c>
      <c r="AI104" s="2">
        <v>11</v>
      </c>
      <c r="AJ104" s="2">
        <v>50</v>
      </c>
      <c r="AK104" s="2">
        <v>83939</v>
      </c>
      <c r="AL104" s="2">
        <v>0</v>
      </c>
      <c r="AM104" s="2">
        <v>0</v>
      </c>
      <c r="AN104" s="2">
        <v>17</v>
      </c>
      <c r="AO104" s="2">
        <v>41</v>
      </c>
      <c r="AP104" s="2">
        <v>138</v>
      </c>
      <c r="AQ104" s="2">
        <v>0</v>
      </c>
      <c r="AR104" s="2">
        <v>88</v>
      </c>
      <c r="AS104" s="2">
        <v>0</v>
      </c>
      <c r="AT104" s="2">
        <v>3</v>
      </c>
      <c r="AU104" s="2">
        <v>79</v>
      </c>
      <c r="AV104" s="2">
        <v>113</v>
      </c>
      <c r="AW104" s="2">
        <v>147</v>
      </c>
      <c r="AX104" s="2">
        <v>0</v>
      </c>
      <c r="AY104" s="2">
        <v>0</v>
      </c>
      <c r="AZ104" s="2">
        <v>5</v>
      </c>
      <c r="BA104" s="2">
        <v>22</v>
      </c>
      <c r="BB104" s="2">
        <v>518</v>
      </c>
      <c r="BC104" s="2">
        <v>11</v>
      </c>
      <c r="BD104" s="2">
        <v>10</v>
      </c>
      <c r="BE104" s="2">
        <v>20</v>
      </c>
      <c r="BF104" s="2">
        <v>0</v>
      </c>
      <c r="BG104" s="2">
        <v>0</v>
      </c>
      <c r="BH104" s="2">
        <v>73</v>
      </c>
      <c r="BI104" s="2">
        <v>0</v>
      </c>
      <c r="BJ104" s="2">
        <v>73</v>
      </c>
      <c r="BK104" s="2">
        <v>92</v>
      </c>
      <c r="BL104" s="2">
        <v>8</v>
      </c>
      <c r="BM104" s="2">
        <v>0</v>
      </c>
      <c r="BN104" s="2">
        <v>0</v>
      </c>
      <c r="BO104" s="2">
        <v>254</v>
      </c>
      <c r="BP104" s="2">
        <v>0</v>
      </c>
      <c r="BQ104" s="2">
        <v>7</v>
      </c>
      <c r="BR104" s="2">
        <v>5</v>
      </c>
      <c r="BS104" s="2">
        <v>135</v>
      </c>
      <c r="BT104" s="2">
        <v>0</v>
      </c>
      <c r="BU104" s="2">
        <v>22</v>
      </c>
      <c r="BV104" s="2">
        <v>15</v>
      </c>
      <c r="BW104" s="2">
        <v>0</v>
      </c>
      <c r="BX104" s="2">
        <v>0</v>
      </c>
      <c r="BY104" s="2">
        <v>0</v>
      </c>
      <c r="BZ104" s="2">
        <v>27</v>
      </c>
      <c r="CA104" s="2">
        <v>5</v>
      </c>
      <c r="CB104" s="2">
        <v>167</v>
      </c>
      <c r="CC104" s="2">
        <v>0</v>
      </c>
      <c r="CD104" s="2">
        <v>860</v>
      </c>
      <c r="CE104" s="2">
        <v>234</v>
      </c>
      <c r="CF104" s="2">
        <v>1563</v>
      </c>
      <c r="CG104" s="2">
        <v>29</v>
      </c>
      <c r="CH104" s="2">
        <v>0</v>
      </c>
      <c r="CI104" s="2">
        <v>28</v>
      </c>
      <c r="CJ104" s="2">
        <v>0</v>
      </c>
      <c r="CK104" s="2">
        <v>0</v>
      </c>
      <c r="CL104" s="2">
        <v>5</v>
      </c>
      <c r="CM104" s="2">
        <v>12</v>
      </c>
      <c r="CN104" s="2">
        <v>50</v>
      </c>
      <c r="CO104" s="2">
        <v>0</v>
      </c>
      <c r="CP104" s="2">
        <v>0</v>
      </c>
      <c r="CQ104" s="2">
        <v>0</v>
      </c>
      <c r="CR104" s="2">
        <v>27</v>
      </c>
      <c r="CS104" s="2">
        <v>139</v>
      </c>
      <c r="CT104" s="2">
        <v>50</v>
      </c>
      <c r="CU104" s="2">
        <v>21</v>
      </c>
      <c r="CV104" s="2">
        <v>33</v>
      </c>
      <c r="CW104" s="2">
        <v>666</v>
      </c>
      <c r="CX104" s="2">
        <v>0</v>
      </c>
      <c r="CY104" s="2">
        <v>11</v>
      </c>
      <c r="CZ104" s="2">
        <v>0</v>
      </c>
      <c r="DA104" s="2">
        <v>73</v>
      </c>
      <c r="DB104" s="2">
        <v>4084</v>
      </c>
      <c r="DC104" s="2">
        <v>24</v>
      </c>
      <c r="DD104" s="2">
        <v>5</v>
      </c>
      <c r="DE104" s="2">
        <v>0</v>
      </c>
      <c r="DF104" s="2">
        <v>40</v>
      </c>
      <c r="DG104" s="2">
        <v>0</v>
      </c>
      <c r="DH104" s="2">
        <v>158</v>
      </c>
      <c r="DI104" s="2">
        <v>0</v>
      </c>
      <c r="DJ104" s="2">
        <v>0</v>
      </c>
      <c r="DK104" s="2">
        <v>307</v>
      </c>
      <c r="DL104" s="2">
        <v>22</v>
      </c>
      <c r="DM104" s="2">
        <v>128</v>
      </c>
      <c r="DN104" s="2">
        <v>6</v>
      </c>
      <c r="DO104" s="2">
        <v>4</v>
      </c>
      <c r="DP104" s="2">
        <v>143</v>
      </c>
      <c r="DQ104" s="2">
        <v>151</v>
      </c>
      <c r="DR104" s="2">
        <v>109</v>
      </c>
      <c r="DS104" s="2">
        <v>0</v>
      </c>
      <c r="DT104" s="2">
        <v>36</v>
      </c>
      <c r="DU104" s="2">
        <v>0</v>
      </c>
      <c r="DV104" s="2">
        <v>0</v>
      </c>
      <c r="DW104" s="2">
        <v>21</v>
      </c>
      <c r="DX104" s="2">
        <v>0</v>
      </c>
      <c r="DY104" s="2">
        <v>0</v>
      </c>
      <c r="DZ104" s="2">
        <v>798</v>
      </c>
      <c r="EA104" s="2">
        <v>0</v>
      </c>
      <c r="EB104" s="2">
        <v>0</v>
      </c>
      <c r="EC104" s="2">
        <v>8</v>
      </c>
      <c r="ED104" s="2">
        <v>3</v>
      </c>
      <c r="EE104" s="2">
        <v>212</v>
      </c>
      <c r="EF104" s="2">
        <v>0</v>
      </c>
      <c r="EG104" s="2">
        <v>0</v>
      </c>
      <c r="EH104" s="2">
        <v>278</v>
      </c>
      <c r="EI104" s="2">
        <v>6</v>
      </c>
      <c r="EJ104" s="2">
        <v>11</v>
      </c>
      <c r="EK104" s="2">
        <v>6</v>
      </c>
      <c r="EL104" s="2">
        <v>0</v>
      </c>
      <c r="EM104" s="2">
        <v>5</v>
      </c>
      <c r="EN104" s="2">
        <v>0</v>
      </c>
      <c r="EO104" s="2">
        <v>0</v>
      </c>
    </row>
    <row r="105" spans="1:145" x14ac:dyDescent="0.35">
      <c r="A105" s="7">
        <v>103</v>
      </c>
      <c r="B105" s="1" t="s">
        <v>262</v>
      </c>
      <c r="C105" s="2">
        <v>0</v>
      </c>
      <c r="D105" s="2">
        <v>30</v>
      </c>
      <c r="E105" s="2">
        <v>4</v>
      </c>
      <c r="F105" s="2">
        <v>0</v>
      </c>
      <c r="G105" s="2">
        <v>0</v>
      </c>
      <c r="H105" s="2">
        <v>0</v>
      </c>
      <c r="I105" s="2">
        <v>5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1107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9</v>
      </c>
      <c r="AS105" s="2">
        <v>0</v>
      </c>
      <c r="AT105" s="2">
        <v>0</v>
      </c>
      <c r="AU105" s="2">
        <v>5</v>
      </c>
      <c r="AV105" s="2">
        <v>7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10</v>
      </c>
      <c r="BC105" s="2">
        <v>0</v>
      </c>
      <c r="BD105" s="2">
        <v>0</v>
      </c>
      <c r="BE105" s="2">
        <v>512</v>
      </c>
      <c r="BF105" s="2">
        <v>0</v>
      </c>
      <c r="BG105" s="2">
        <v>0</v>
      </c>
      <c r="BH105" s="2">
        <v>0</v>
      </c>
      <c r="BI105" s="2">
        <v>0</v>
      </c>
      <c r="BJ105" s="2">
        <v>3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20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4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12</v>
      </c>
      <c r="DI105" s="2">
        <v>0</v>
      </c>
      <c r="DJ105" s="2">
        <v>0</v>
      </c>
      <c r="DK105" s="2">
        <v>0</v>
      </c>
      <c r="DL105" s="2">
        <v>0</v>
      </c>
      <c r="DM105" s="2">
        <v>3</v>
      </c>
      <c r="DN105" s="2">
        <v>0</v>
      </c>
      <c r="DO105" s="2">
        <v>0</v>
      </c>
      <c r="DP105" s="2">
        <v>0</v>
      </c>
      <c r="DQ105" s="2">
        <v>14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12</v>
      </c>
      <c r="DZ105" s="2">
        <v>0</v>
      </c>
      <c r="EA105" s="2">
        <v>0</v>
      </c>
      <c r="EB105" s="2">
        <v>0</v>
      </c>
      <c r="EC105" s="2">
        <v>0</v>
      </c>
      <c r="ED105" s="2">
        <v>0</v>
      </c>
      <c r="EE105" s="2">
        <v>12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893</v>
      </c>
      <c r="EN105" s="2">
        <v>0</v>
      </c>
      <c r="EO105" s="2">
        <v>0</v>
      </c>
    </row>
    <row r="106" spans="1:145" x14ac:dyDescent="0.35">
      <c r="A106" s="43">
        <v>104</v>
      </c>
      <c r="B106" s="1" t="s">
        <v>132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63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71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0</v>
      </c>
      <c r="DB106" s="2">
        <v>4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0</v>
      </c>
      <c r="DK106" s="2">
        <v>0</v>
      </c>
      <c r="DL106" s="2">
        <v>0</v>
      </c>
      <c r="DM106" s="2">
        <v>0</v>
      </c>
      <c r="DN106" s="2">
        <v>0</v>
      </c>
      <c r="DO106" s="2">
        <v>0</v>
      </c>
      <c r="DP106" s="2">
        <v>0</v>
      </c>
      <c r="DQ106" s="2">
        <v>0</v>
      </c>
      <c r="DR106" s="2">
        <v>0</v>
      </c>
      <c r="DS106" s="2">
        <v>0</v>
      </c>
      <c r="DT106" s="2">
        <v>0</v>
      </c>
      <c r="DU106" s="2">
        <v>0</v>
      </c>
      <c r="DV106" s="2">
        <v>0</v>
      </c>
      <c r="DW106" s="2">
        <v>0</v>
      </c>
      <c r="DX106" s="2">
        <v>0</v>
      </c>
      <c r="DY106" s="2">
        <v>0</v>
      </c>
      <c r="DZ106" s="2">
        <v>0</v>
      </c>
      <c r="EA106" s="2">
        <v>0</v>
      </c>
      <c r="EB106" s="2">
        <v>0</v>
      </c>
      <c r="EC106" s="2">
        <v>0</v>
      </c>
      <c r="ED106" s="2">
        <v>0</v>
      </c>
      <c r="EE106" s="2">
        <v>0</v>
      </c>
      <c r="EF106" s="2">
        <v>0</v>
      </c>
      <c r="EG106" s="2">
        <v>0</v>
      </c>
      <c r="EH106" s="2">
        <v>0</v>
      </c>
      <c r="EI106" s="2">
        <v>0</v>
      </c>
      <c r="EJ106" s="2">
        <v>0</v>
      </c>
      <c r="EK106" s="2">
        <v>0</v>
      </c>
      <c r="EL106" s="2">
        <v>0</v>
      </c>
      <c r="EM106" s="2">
        <v>0</v>
      </c>
      <c r="EN106" s="2">
        <v>0</v>
      </c>
      <c r="EO106" s="2">
        <v>0</v>
      </c>
    </row>
    <row r="107" spans="1:145" x14ac:dyDescent="0.35">
      <c r="A107" s="3">
        <v>105</v>
      </c>
      <c r="B107" s="1" t="s">
        <v>302</v>
      </c>
      <c r="C107" s="2">
        <v>0</v>
      </c>
      <c r="D107" s="2">
        <v>0</v>
      </c>
      <c r="E107" s="2">
        <v>0</v>
      </c>
      <c r="F107" s="2">
        <v>0</v>
      </c>
      <c r="G107" s="2">
        <v>1687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22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32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1990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47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12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0</v>
      </c>
      <c r="BZ107" s="2">
        <v>14345</v>
      </c>
      <c r="CA107" s="2">
        <v>0</v>
      </c>
      <c r="CB107" s="2">
        <v>0</v>
      </c>
      <c r="CC107" s="2">
        <v>0</v>
      </c>
      <c r="CD107" s="2">
        <v>64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25</v>
      </c>
      <c r="DA107" s="2">
        <v>0</v>
      </c>
      <c r="DB107" s="2">
        <v>0</v>
      </c>
      <c r="DC107" s="2">
        <v>108</v>
      </c>
      <c r="DD107" s="2">
        <v>10</v>
      </c>
      <c r="DE107" s="2">
        <v>0</v>
      </c>
      <c r="DF107" s="2">
        <v>0</v>
      </c>
      <c r="DG107" s="2">
        <v>0</v>
      </c>
      <c r="DH107" s="2">
        <v>0</v>
      </c>
      <c r="DI107" s="2">
        <v>7</v>
      </c>
      <c r="DJ107" s="2">
        <v>4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3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0</v>
      </c>
      <c r="EB107" s="2">
        <v>0</v>
      </c>
      <c r="EC107" s="2">
        <v>127</v>
      </c>
      <c r="ED107" s="2">
        <v>0</v>
      </c>
      <c r="EE107" s="2">
        <v>0</v>
      </c>
      <c r="EF107" s="2">
        <v>0</v>
      </c>
      <c r="EG107" s="2">
        <v>0</v>
      </c>
      <c r="EH107" s="2">
        <v>5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0</v>
      </c>
      <c r="EO107" s="2">
        <v>0</v>
      </c>
    </row>
    <row r="108" spans="1:145" x14ac:dyDescent="0.35">
      <c r="A108" s="3">
        <v>106</v>
      </c>
      <c r="B108" s="1" t="s">
        <v>153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5629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4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3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0</v>
      </c>
      <c r="BX108" s="2">
        <v>0</v>
      </c>
      <c r="BY108" s="2">
        <v>0</v>
      </c>
      <c r="BZ108" s="2">
        <v>0</v>
      </c>
      <c r="CA108" s="2">
        <v>0</v>
      </c>
      <c r="CB108" s="2">
        <v>9</v>
      </c>
      <c r="CC108" s="2">
        <v>0</v>
      </c>
      <c r="CD108" s="2">
        <v>5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0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0</v>
      </c>
      <c r="CY108" s="2">
        <v>0</v>
      </c>
      <c r="CZ108" s="2">
        <v>0</v>
      </c>
      <c r="DA108" s="2">
        <v>0</v>
      </c>
      <c r="DB108" s="2">
        <v>0</v>
      </c>
      <c r="DC108" s="2">
        <v>0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7</v>
      </c>
      <c r="DQ108" s="2">
        <v>0</v>
      </c>
      <c r="DR108" s="2">
        <v>0</v>
      </c>
      <c r="DS108" s="2">
        <v>0</v>
      </c>
      <c r="DT108" s="2">
        <v>0</v>
      </c>
      <c r="DU108" s="2">
        <v>0</v>
      </c>
      <c r="DV108" s="2">
        <v>0</v>
      </c>
      <c r="DW108" s="2">
        <v>0</v>
      </c>
      <c r="DX108" s="2">
        <v>0</v>
      </c>
      <c r="DY108" s="2">
        <v>0</v>
      </c>
      <c r="DZ108" s="2">
        <v>0</v>
      </c>
      <c r="EA108" s="2">
        <v>0</v>
      </c>
      <c r="EB108" s="2">
        <v>0</v>
      </c>
      <c r="EC108" s="2">
        <v>0</v>
      </c>
      <c r="ED108" s="2">
        <v>0</v>
      </c>
      <c r="EE108" s="2">
        <v>0</v>
      </c>
      <c r="EF108" s="2">
        <v>0</v>
      </c>
      <c r="EG108" s="2">
        <v>0</v>
      </c>
      <c r="EH108" s="2">
        <v>0</v>
      </c>
      <c r="EI108" s="2">
        <v>0</v>
      </c>
      <c r="EJ108" s="2">
        <v>0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</row>
    <row r="109" spans="1:145" x14ac:dyDescent="0.35">
      <c r="A109" s="3">
        <v>107</v>
      </c>
      <c r="B109" s="1" t="s">
        <v>167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3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379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4</v>
      </c>
      <c r="AV109" s="2">
        <v>0</v>
      </c>
      <c r="AW109" s="2">
        <v>0</v>
      </c>
      <c r="AX109" s="2">
        <v>0</v>
      </c>
      <c r="AY109" s="2">
        <v>0</v>
      </c>
      <c r="AZ109" s="2">
        <v>3</v>
      </c>
      <c r="BA109" s="2">
        <v>0</v>
      </c>
      <c r="BB109" s="2">
        <v>8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3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280</v>
      </c>
      <c r="CP109" s="2">
        <v>0</v>
      </c>
      <c r="CQ109" s="2">
        <v>0</v>
      </c>
      <c r="CR109" s="2">
        <v>0</v>
      </c>
      <c r="CS109" s="2">
        <v>0</v>
      </c>
      <c r="CT109" s="2">
        <v>5</v>
      </c>
      <c r="CU109" s="2">
        <v>5</v>
      </c>
      <c r="CV109" s="2">
        <v>0</v>
      </c>
      <c r="CW109" s="2">
        <v>10</v>
      </c>
      <c r="CX109" s="2">
        <v>0</v>
      </c>
      <c r="CY109" s="2">
        <v>0</v>
      </c>
      <c r="CZ109" s="2">
        <v>0</v>
      </c>
      <c r="DA109" s="2">
        <v>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4</v>
      </c>
      <c r="DI109" s="2">
        <v>0</v>
      </c>
      <c r="DJ109" s="2">
        <v>0</v>
      </c>
      <c r="DK109" s="2">
        <v>7</v>
      </c>
      <c r="DL109" s="2">
        <v>0</v>
      </c>
      <c r="DM109" s="2">
        <v>5</v>
      </c>
      <c r="DN109" s="2">
        <v>0</v>
      </c>
      <c r="DO109" s="2">
        <v>6</v>
      </c>
      <c r="DP109" s="2">
        <v>0</v>
      </c>
      <c r="DQ109" s="2">
        <v>9</v>
      </c>
      <c r="DR109" s="2">
        <v>0</v>
      </c>
      <c r="DS109" s="2">
        <v>0</v>
      </c>
      <c r="DT109" s="2">
        <v>0</v>
      </c>
      <c r="DU109" s="2">
        <v>0</v>
      </c>
      <c r="DV109" s="2">
        <v>0</v>
      </c>
      <c r="DW109" s="2">
        <v>0</v>
      </c>
      <c r="DX109" s="2">
        <v>0</v>
      </c>
      <c r="DY109" s="2">
        <v>0</v>
      </c>
      <c r="DZ109" s="2">
        <v>0</v>
      </c>
      <c r="EA109" s="2">
        <v>0</v>
      </c>
      <c r="EB109" s="2">
        <v>0</v>
      </c>
      <c r="EC109" s="2">
        <v>0</v>
      </c>
      <c r="ED109" s="2">
        <v>0</v>
      </c>
      <c r="EE109" s="2">
        <v>8</v>
      </c>
      <c r="EF109" s="2">
        <v>0</v>
      </c>
      <c r="EG109" s="2">
        <v>0</v>
      </c>
      <c r="EH109" s="2">
        <v>9</v>
      </c>
      <c r="EI109" s="2">
        <v>0</v>
      </c>
      <c r="EJ109" s="2">
        <v>0</v>
      </c>
      <c r="EK109" s="2">
        <v>0</v>
      </c>
      <c r="EL109" s="2">
        <v>0</v>
      </c>
      <c r="EM109" s="2">
        <v>0</v>
      </c>
      <c r="EN109" s="2">
        <v>0</v>
      </c>
      <c r="EO109" s="2">
        <v>0</v>
      </c>
    </row>
    <row r="110" spans="1:145" x14ac:dyDescent="0.35">
      <c r="A110" s="3">
        <v>108</v>
      </c>
      <c r="B110" s="1" t="s">
        <v>207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88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9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188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14</v>
      </c>
      <c r="AX110" s="2">
        <v>0</v>
      </c>
      <c r="AY110" s="2">
        <v>0</v>
      </c>
      <c r="AZ110" s="2">
        <v>0</v>
      </c>
      <c r="BA110" s="2">
        <v>0</v>
      </c>
      <c r="BB110" s="2">
        <v>28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5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64</v>
      </c>
      <c r="CC110" s="2">
        <v>0</v>
      </c>
      <c r="CD110" s="2">
        <v>0</v>
      </c>
      <c r="CE110" s="2">
        <v>0</v>
      </c>
      <c r="CF110" s="2">
        <v>0</v>
      </c>
      <c r="CG110" s="2">
        <v>4</v>
      </c>
      <c r="CH110" s="2">
        <v>0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5</v>
      </c>
      <c r="CX110" s="2">
        <v>0</v>
      </c>
      <c r="CY110" s="2">
        <v>0</v>
      </c>
      <c r="CZ110" s="2">
        <v>0</v>
      </c>
      <c r="DA110" s="2">
        <v>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20</v>
      </c>
      <c r="DI110" s="2">
        <v>0</v>
      </c>
      <c r="DJ110" s="2">
        <v>0</v>
      </c>
      <c r="DK110" s="2">
        <v>0</v>
      </c>
      <c r="DL110" s="2">
        <v>0</v>
      </c>
      <c r="DM110" s="2">
        <v>0</v>
      </c>
      <c r="DN110" s="2">
        <v>0</v>
      </c>
      <c r="DO110" s="2">
        <v>0</v>
      </c>
      <c r="DP110" s="2">
        <v>0</v>
      </c>
      <c r="DQ110" s="2">
        <v>29</v>
      </c>
      <c r="DR110" s="2">
        <v>4</v>
      </c>
      <c r="DS110" s="2">
        <v>0</v>
      </c>
      <c r="DT110" s="2">
        <v>0</v>
      </c>
      <c r="DU110" s="2">
        <v>0</v>
      </c>
      <c r="DV110" s="2">
        <v>0</v>
      </c>
      <c r="DW110" s="2">
        <v>0</v>
      </c>
      <c r="DX110" s="2">
        <v>0</v>
      </c>
      <c r="DY110" s="2">
        <v>0</v>
      </c>
      <c r="DZ110" s="2">
        <v>0</v>
      </c>
      <c r="EA110" s="2">
        <v>0</v>
      </c>
      <c r="EB110" s="2">
        <v>6</v>
      </c>
      <c r="EC110" s="2">
        <v>0</v>
      </c>
      <c r="ED110" s="2">
        <v>0</v>
      </c>
      <c r="EE110" s="2">
        <v>72</v>
      </c>
      <c r="EF110" s="2">
        <v>0</v>
      </c>
      <c r="EG110" s="2">
        <v>0</v>
      </c>
      <c r="EH110" s="2">
        <v>0</v>
      </c>
      <c r="EI110" s="2">
        <v>0</v>
      </c>
      <c r="EJ110" s="2">
        <v>0</v>
      </c>
      <c r="EK110" s="2">
        <v>0</v>
      </c>
      <c r="EL110" s="2">
        <v>0</v>
      </c>
      <c r="EM110" s="2">
        <v>0</v>
      </c>
      <c r="EN110" s="2">
        <v>0</v>
      </c>
      <c r="EO110" s="2">
        <v>0</v>
      </c>
    </row>
    <row r="111" spans="1:145" x14ac:dyDescent="0.35">
      <c r="A111" s="7">
        <v>109</v>
      </c>
      <c r="B111" s="1" t="s">
        <v>232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31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8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595</v>
      </c>
      <c r="AH111" s="2">
        <v>0</v>
      </c>
      <c r="AI111" s="2">
        <v>0</v>
      </c>
      <c r="AJ111" s="2">
        <v>0</v>
      </c>
      <c r="AK111" s="2">
        <v>2216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13</v>
      </c>
      <c r="AW111" s="2">
        <v>47</v>
      </c>
      <c r="AX111" s="2">
        <v>0</v>
      </c>
      <c r="AY111" s="2">
        <v>3</v>
      </c>
      <c r="AZ111" s="2">
        <v>2725</v>
      </c>
      <c r="BA111" s="2">
        <v>0</v>
      </c>
      <c r="BB111" s="2">
        <v>72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5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21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8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2174</v>
      </c>
      <c r="CT111" s="2">
        <v>168</v>
      </c>
      <c r="CU111" s="2">
        <v>0</v>
      </c>
      <c r="CV111" s="2">
        <v>0</v>
      </c>
      <c r="CW111" s="2">
        <v>341</v>
      </c>
      <c r="CX111" s="2">
        <v>0</v>
      </c>
      <c r="CY111" s="2">
        <v>0</v>
      </c>
      <c r="CZ111" s="2">
        <v>0</v>
      </c>
      <c r="DA111" s="2">
        <v>0</v>
      </c>
      <c r="DB111" s="2">
        <v>0</v>
      </c>
      <c r="DC111" s="2">
        <v>0</v>
      </c>
      <c r="DD111" s="2">
        <v>0</v>
      </c>
      <c r="DE111" s="2">
        <v>0</v>
      </c>
      <c r="DF111" s="2">
        <v>0</v>
      </c>
      <c r="DG111" s="2">
        <v>618</v>
      </c>
      <c r="DH111" s="2">
        <v>0</v>
      </c>
      <c r="DI111" s="2">
        <v>0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3</v>
      </c>
      <c r="DR111" s="2">
        <v>0</v>
      </c>
      <c r="DS111" s="2">
        <v>0</v>
      </c>
      <c r="DT111" s="2">
        <v>0</v>
      </c>
      <c r="DU111" s="2">
        <v>0</v>
      </c>
      <c r="DV111" s="2">
        <v>0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10</v>
      </c>
      <c r="ED111" s="2">
        <v>0</v>
      </c>
      <c r="EE111" s="2">
        <v>21011</v>
      </c>
      <c r="EF111" s="2">
        <v>0</v>
      </c>
      <c r="EG111" s="2">
        <v>4</v>
      </c>
      <c r="EH111" s="2">
        <v>3</v>
      </c>
      <c r="EI111" s="2">
        <v>0</v>
      </c>
      <c r="EJ111" s="2">
        <v>0</v>
      </c>
      <c r="EK111" s="2">
        <v>0</v>
      </c>
      <c r="EL111" s="2">
        <v>0</v>
      </c>
      <c r="EM111" s="2">
        <v>0</v>
      </c>
      <c r="EN111" s="2">
        <v>0</v>
      </c>
      <c r="EO111" s="2">
        <v>0</v>
      </c>
    </row>
    <row r="112" spans="1:145" x14ac:dyDescent="0.35">
      <c r="A112" s="43">
        <v>110</v>
      </c>
      <c r="B112" s="1" t="s">
        <v>141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3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10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6</v>
      </c>
      <c r="AK112" s="2">
        <v>2315</v>
      </c>
      <c r="AL112" s="2">
        <v>0</v>
      </c>
      <c r="AM112" s="2">
        <v>0</v>
      </c>
      <c r="AN112" s="2">
        <v>0</v>
      </c>
      <c r="AO112" s="2">
        <v>0</v>
      </c>
      <c r="AP112" s="2">
        <v>4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4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4</v>
      </c>
      <c r="BI112" s="2">
        <v>0</v>
      </c>
      <c r="BJ112" s="2">
        <v>3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7</v>
      </c>
      <c r="CE112" s="2">
        <v>0</v>
      </c>
      <c r="CF112" s="2">
        <v>0</v>
      </c>
      <c r="CG112" s="2">
        <v>0</v>
      </c>
      <c r="CH112" s="2">
        <v>0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2">
        <v>0</v>
      </c>
      <c r="CW112" s="2">
        <v>0</v>
      </c>
      <c r="CX112" s="2">
        <v>0</v>
      </c>
      <c r="CY112" s="2">
        <v>0</v>
      </c>
      <c r="CZ112" s="2">
        <v>0</v>
      </c>
      <c r="DA112" s="2">
        <v>0</v>
      </c>
      <c r="DB112" s="2">
        <v>3</v>
      </c>
      <c r="DC112" s="2">
        <v>0</v>
      </c>
      <c r="DD112" s="2">
        <v>0</v>
      </c>
      <c r="DE112" s="2">
        <v>0</v>
      </c>
      <c r="DF112" s="2">
        <v>0</v>
      </c>
      <c r="DG112" s="2">
        <v>0</v>
      </c>
      <c r="DH112" s="2">
        <v>0</v>
      </c>
      <c r="DI112" s="2">
        <v>0</v>
      </c>
      <c r="DJ112" s="2">
        <v>0</v>
      </c>
      <c r="DK112" s="2">
        <v>0</v>
      </c>
      <c r="DL112" s="2">
        <v>0</v>
      </c>
      <c r="DM112" s="2">
        <v>0</v>
      </c>
      <c r="DN112" s="2">
        <v>0</v>
      </c>
      <c r="DO112" s="2">
        <v>5</v>
      </c>
      <c r="DP112" s="2">
        <v>4</v>
      </c>
      <c r="DQ112" s="2">
        <v>7</v>
      </c>
      <c r="DR112" s="2">
        <v>0</v>
      </c>
      <c r="DS112" s="2">
        <v>0</v>
      </c>
      <c r="DT112" s="2">
        <v>0</v>
      </c>
      <c r="DU112" s="2">
        <v>0</v>
      </c>
      <c r="DV112" s="2">
        <v>0</v>
      </c>
      <c r="DW112" s="2">
        <v>0</v>
      </c>
      <c r="DX112" s="2">
        <v>0</v>
      </c>
      <c r="DY112" s="2">
        <v>157</v>
      </c>
      <c r="DZ112" s="2">
        <v>0</v>
      </c>
      <c r="EA112" s="2">
        <v>0</v>
      </c>
      <c r="EB112" s="2">
        <v>0</v>
      </c>
      <c r="EC112" s="2">
        <v>0</v>
      </c>
      <c r="ED112" s="2">
        <v>0</v>
      </c>
      <c r="EE112" s="2">
        <v>0</v>
      </c>
      <c r="EF112" s="2">
        <v>0</v>
      </c>
      <c r="EG112" s="2">
        <v>0</v>
      </c>
      <c r="EH112" s="2">
        <v>0</v>
      </c>
      <c r="EI112" s="2">
        <v>0</v>
      </c>
      <c r="EJ112" s="2">
        <v>0</v>
      </c>
      <c r="EK112" s="2">
        <v>0</v>
      </c>
      <c r="EL112" s="2">
        <v>0</v>
      </c>
      <c r="EM112" s="2">
        <v>0</v>
      </c>
      <c r="EN112" s="2">
        <v>0</v>
      </c>
      <c r="EO112" s="2">
        <v>0</v>
      </c>
    </row>
    <row r="113" spans="1:145" x14ac:dyDescent="0.35">
      <c r="A113" s="3">
        <v>111</v>
      </c>
      <c r="B113" s="1" t="s">
        <v>248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3</v>
      </c>
      <c r="AK113" s="2">
        <v>19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0</v>
      </c>
      <c r="DC113" s="2">
        <v>0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79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0</v>
      </c>
      <c r="ED113" s="2">
        <v>0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</row>
    <row r="114" spans="1:145" x14ac:dyDescent="0.35">
      <c r="A114" s="3">
        <v>112</v>
      </c>
      <c r="B114" s="1" t="s">
        <v>249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356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7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12</v>
      </c>
      <c r="BK114" s="2">
        <v>5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2">
        <v>0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6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4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1377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0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</row>
    <row r="115" spans="1:145" x14ac:dyDescent="0.35">
      <c r="A115" s="3">
        <v>113</v>
      </c>
      <c r="B115" s="1" t="s">
        <v>221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30</v>
      </c>
      <c r="J115" s="2">
        <v>0</v>
      </c>
      <c r="K115" s="2">
        <v>0</v>
      </c>
      <c r="L115" s="2">
        <v>0</v>
      </c>
      <c r="M115" s="2">
        <v>21</v>
      </c>
      <c r="N115" s="2">
        <v>0</v>
      </c>
      <c r="O115" s="2">
        <v>0</v>
      </c>
      <c r="P115" s="2">
        <v>0</v>
      </c>
      <c r="Q115" s="2">
        <v>3</v>
      </c>
      <c r="R115" s="2">
        <v>1385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54</v>
      </c>
      <c r="Z115" s="2">
        <v>0</v>
      </c>
      <c r="AA115" s="2">
        <v>1119</v>
      </c>
      <c r="AB115" s="2">
        <v>0</v>
      </c>
      <c r="AC115" s="2">
        <v>0</v>
      </c>
      <c r="AD115" s="2">
        <v>3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3</v>
      </c>
      <c r="AK115" s="2">
        <v>16468</v>
      </c>
      <c r="AL115" s="2">
        <v>0</v>
      </c>
      <c r="AM115" s="2">
        <v>0</v>
      </c>
      <c r="AN115" s="2">
        <v>4</v>
      </c>
      <c r="AO115" s="2">
        <v>0</v>
      </c>
      <c r="AP115" s="2">
        <v>21421</v>
      </c>
      <c r="AQ115" s="2">
        <v>0</v>
      </c>
      <c r="AR115" s="2">
        <v>20</v>
      </c>
      <c r="AS115" s="2">
        <v>0</v>
      </c>
      <c r="AT115" s="2">
        <v>0</v>
      </c>
      <c r="AU115" s="2">
        <v>17</v>
      </c>
      <c r="AV115" s="2">
        <v>62</v>
      </c>
      <c r="AW115" s="2">
        <v>4</v>
      </c>
      <c r="AX115" s="2">
        <v>0</v>
      </c>
      <c r="AY115" s="2">
        <v>0</v>
      </c>
      <c r="AZ115" s="2">
        <v>0</v>
      </c>
      <c r="BA115" s="2">
        <v>5</v>
      </c>
      <c r="BB115" s="2">
        <v>9</v>
      </c>
      <c r="BC115" s="2">
        <v>0</v>
      </c>
      <c r="BD115" s="2">
        <v>0</v>
      </c>
      <c r="BE115" s="2">
        <v>0</v>
      </c>
      <c r="BF115" s="2">
        <v>189</v>
      </c>
      <c r="BG115" s="2">
        <v>254</v>
      </c>
      <c r="BH115" s="2">
        <v>4</v>
      </c>
      <c r="BI115" s="2">
        <v>0</v>
      </c>
      <c r="BJ115" s="2">
        <v>47</v>
      </c>
      <c r="BK115" s="2">
        <v>26</v>
      </c>
      <c r="BL115" s="2">
        <v>0</v>
      </c>
      <c r="BM115" s="2">
        <v>0</v>
      </c>
      <c r="BN115" s="2">
        <v>0</v>
      </c>
      <c r="BO115" s="2">
        <v>4</v>
      </c>
      <c r="BP115" s="2">
        <v>0</v>
      </c>
      <c r="BQ115" s="2">
        <v>0</v>
      </c>
      <c r="BR115" s="2">
        <v>0</v>
      </c>
      <c r="BS115" s="2">
        <v>7</v>
      </c>
      <c r="BT115" s="2">
        <v>0</v>
      </c>
      <c r="BU115" s="2">
        <v>0</v>
      </c>
      <c r="BV115" s="2">
        <v>0</v>
      </c>
      <c r="BW115" s="2">
        <v>0</v>
      </c>
      <c r="BX115" s="2">
        <v>0</v>
      </c>
      <c r="BY115" s="2">
        <v>0</v>
      </c>
      <c r="BZ115" s="2">
        <v>4</v>
      </c>
      <c r="CA115" s="2">
        <v>4</v>
      </c>
      <c r="CB115" s="2">
        <v>3</v>
      </c>
      <c r="CC115" s="2">
        <v>0</v>
      </c>
      <c r="CD115" s="2">
        <v>104</v>
      </c>
      <c r="CE115" s="2">
        <v>0</v>
      </c>
      <c r="CF115" s="2">
        <v>0</v>
      </c>
      <c r="CG115" s="2">
        <v>0</v>
      </c>
      <c r="CH115" s="2">
        <v>0</v>
      </c>
      <c r="CI115" s="2">
        <v>53</v>
      </c>
      <c r="CJ115" s="2">
        <v>0</v>
      </c>
      <c r="CK115" s="2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4</v>
      </c>
      <c r="CU115" s="2">
        <v>0</v>
      </c>
      <c r="CV115" s="2">
        <v>3</v>
      </c>
      <c r="CW115" s="2">
        <v>65</v>
      </c>
      <c r="CX115" s="2">
        <v>0</v>
      </c>
      <c r="CY115" s="2">
        <v>0</v>
      </c>
      <c r="CZ115" s="2">
        <v>0</v>
      </c>
      <c r="DA115" s="2">
        <v>0</v>
      </c>
      <c r="DB115" s="2">
        <v>0</v>
      </c>
      <c r="DC115" s="2">
        <v>4</v>
      </c>
      <c r="DD115" s="2">
        <v>0</v>
      </c>
      <c r="DE115" s="2">
        <v>0</v>
      </c>
      <c r="DF115" s="2">
        <v>0</v>
      </c>
      <c r="DG115" s="2">
        <v>0</v>
      </c>
      <c r="DH115" s="2">
        <v>5</v>
      </c>
      <c r="DI115" s="2">
        <v>0</v>
      </c>
      <c r="DJ115" s="2">
        <v>0</v>
      </c>
      <c r="DK115" s="2">
        <v>0</v>
      </c>
      <c r="DL115" s="2">
        <v>0</v>
      </c>
      <c r="DM115" s="2">
        <v>74</v>
      </c>
      <c r="DN115" s="2">
        <v>0</v>
      </c>
      <c r="DO115" s="2">
        <v>0</v>
      </c>
      <c r="DP115" s="2">
        <v>25966</v>
      </c>
      <c r="DQ115" s="2">
        <v>0</v>
      </c>
      <c r="DR115" s="2">
        <v>4</v>
      </c>
      <c r="DS115" s="2">
        <v>0</v>
      </c>
      <c r="DT115" s="2">
        <v>3</v>
      </c>
      <c r="DU115" s="2">
        <v>0</v>
      </c>
      <c r="DV115" s="2">
        <v>0</v>
      </c>
      <c r="DW115" s="2">
        <v>0</v>
      </c>
      <c r="DX115" s="2">
        <v>0</v>
      </c>
      <c r="DY115" s="2">
        <v>0</v>
      </c>
      <c r="DZ115" s="2">
        <v>0</v>
      </c>
      <c r="EA115" s="2">
        <v>0</v>
      </c>
      <c r="EB115" s="2">
        <v>0</v>
      </c>
      <c r="EC115" s="2">
        <v>0</v>
      </c>
      <c r="ED115" s="2">
        <v>0</v>
      </c>
      <c r="EE115" s="2">
        <v>7</v>
      </c>
      <c r="EF115" s="2">
        <v>0</v>
      </c>
      <c r="EG115" s="2">
        <v>0</v>
      </c>
      <c r="EH115" s="2">
        <v>214</v>
      </c>
      <c r="EI115" s="2">
        <v>0</v>
      </c>
      <c r="EJ115" s="2">
        <v>0</v>
      </c>
      <c r="EK115" s="2">
        <v>0</v>
      </c>
      <c r="EL115" s="2">
        <v>0</v>
      </c>
      <c r="EM115" s="2">
        <v>0</v>
      </c>
      <c r="EN115" s="2">
        <v>0</v>
      </c>
      <c r="EO115" s="2">
        <v>0</v>
      </c>
    </row>
    <row r="116" spans="1:145" x14ac:dyDescent="0.35">
      <c r="A116" s="3">
        <v>114</v>
      </c>
      <c r="B116" s="1" t="s">
        <v>189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5</v>
      </c>
      <c r="J116" s="2">
        <v>0</v>
      </c>
      <c r="K116" s="2">
        <v>0</v>
      </c>
      <c r="L116" s="2">
        <v>0</v>
      </c>
      <c r="M116" s="2">
        <v>3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3</v>
      </c>
      <c r="Z116" s="2">
        <v>0</v>
      </c>
      <c r="AA116" s="2">
        <v>0</v>
      </c>
      <c r="AB116" s="2">
        <v>0</v>
      </c>
      <c r="AC116" s="2">
        <v>0</v>
      </c>
      <c r="AD116" s="2">
        <v>6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3</v>
      </c>
      <c r="AK116" s="2">
        <v>4228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13</v>
      </c>
      <c r="AS116" s="2">
        <v>0</v>
      </c>
      <c r="AT116" s="2">
        <v>0</v>
      </c>
      <c r="AU116" s="2">
        <v>88</v>
      </c>
      <c r="AV116" s="2">
        <v>22</v>
      </c>
      <c r="AW116" s="2">
        <v>0</v>
      </c>
      <c r="AX116" s="2">
        <v>0</v>
      </c>
      <c r="AY116" s="2">
        <v>0</v>
      </c>
      <c r="AZ116" s="2">
        <v>0</v>
      </c>
      <c r="BA116" s="2">
        <v>61</v>
      </c>
      <c r="BB116" s="2">
        <v>0</v>
      </c>
      <c r="BC116" s="2">
        <v>0</v>
      </c>
      <c r="BD116" s="2">
        <v>4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25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2">
        <v>3</v>
      </c>
      <c r="BX116" s="2">
        <v>5</v>
      </c>
      <c r="BY116" s="2">
        <v>0</v>
      </c>
      <c r="BZ116" s="2">
        <v>9</v>
      </c>
      <c r="CA116" s="2">
        <v>0</v>
      </c>
      <c r="CB116" s="2">
        <v>0</v>
      </c>
      <c r="CC116" s="2">
        <v>0</v>
      </c>
      <c r="CD116" s="2">
        <v>15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9288</v>
      </c>
      <c r="CV116" s="2">
        <v>5</v>
      </c>
      <c r="CW116" s="2">
        <v>0</v>
      </c>
      <c r="CX116" s="2">
        <v>0</v>
      </c>
      <c r="CY116" s="2">
        <v>0</v>
      </c>
      <c r="CZ116" s="2">
        <v>0</v>
      </c>
      <c r="DA116" s="2">
        <v>25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0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32</v>
      </c>
      <c r="DN116" s="2">
        <v>0</v>
      </c>
      <c r="DO116" s="2">
        <v>4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0</v>
      </c>
      <c r="ED116" s="2">
        <v>47</v>
      </c>
      <c r="EE116" s="2">
        <v>0</v>
      </c>
      <c r="EF116" s="2">
        <v>0</v>
      </c>
      <c r="EG116" s="2">
        <v>0</v>
      </c>
      <c r="EH116" s="2">
        <v>3</v>
      </c>
      <c r="EI116" s="2">
        <v>0</v>
      </c>
      <c r="EJ116" s="2">
        <v>0</v>
      </c>
      <c r="EK116" s="2">
        <v>88</v>
      </c>
      <c r="EL116" s="2">
        <v>0</v>
      </c>
      <c r="EM116" s="2">
        <v>0</v>
      </c>
      <c r="EN116" s="2">
        <v>0</v>
      </c>
      <c r="EO116" s="2">
        <v>0</v>
      </c>
    </row>
    <row r="117" spans="1:145" x14ac:dyDescent="0.35">
      <c r="A117" s="7">
        <v>115</v>
      </c>
      <c r="B117" s="1" t="s">
        <v>171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6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3</v>
      </c>
      <c r="AK117" s="2">
        <v>911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6</v>
      </c>
      <c r="AS117" s="2">
        <v>0</v>
      </c>
      <c r="AT117" s="2">
        <v>0</v>
      </c>
      <c r="AU117" s="2">
        <v>0</v>
      </c>
      <c r="AV117" s="2">
        <v>3</v>
      </c>
      <c r="AW117" s="2">
        <v>0</v>
      </c>
      <c r="AX117" s="2">
        <v>42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5</v>
      </c>
      <c r="BK117" s="2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2">
        <v>0</v>
      </c>
      <c r="BX117" s="2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12</v>
      </c>
      <c r="CE117" s="2">
        <v>0</v>
      </c>
      <c r="CF117" s="2">
        <v>0</v>
      </c>
      <c r="CG117" s="2">
        <v>0</v>
      </c>
      <c r="CH117" s="2">
        <v>0</v>
      </c>
      <c r="CI117" s="2">
        <v>0</v>
      </c>
      <c r="CJ117" s="2">
        <v>0</v>
      </c>
      <c r="CK117" s="2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4</v>
      </c>
      <c r="CV117" s="2">
        <v>1973</v>
      </c>
      <c r="CW117" s="2">
        <v>0</v>
      </c>
      <c r="CX117" s="2">
        <v>0</v>
      </c>
      <c r="CY117" s="2">
        <v>0</v>
      </c>
      <c r="CZ117" s="2">
        <v>0</v>
      </c>
      <c r="DA117" s="2">
        <v>0</v>
      </c>
      <c r="DB117" s="2">
        <v>0</v>
      </c>
      <c r="DC117" s="2">
        <v>0</v>
      </c>
      <c r="DD117" s="2">
        <v>0</v>
      </c>
      <c r="DE117" s="2">
        <v>0</v>
      </c>
      <c r="DF117" s="2">
        <v>0</v>
      </c>
      <c r="DG117" s="2">
        <v>0</v>
      </c>
      <c r="DH117" s="2">
        <v>0</v>
      </c>
      <c r="DI117" s="2">
        <v>0</v>
      </c>
      <c r="DJ117" s="2">
        <v>0</v>
      </c>
      <c r="DK117" s="2">
        <v>0</v>
      </c>
      <c r="DL117" s="2">
        <v>0</v>
      </c>
      <c r="DM117" s="2">
        <v>18</v>
      </c>
      <c r="DN117" s="2">
        <v>0</v>
      </c>
      <c r="DO117" s="2">
        <v>0</v>
      </c>
      <c r="DP117" s="2">
        <v>0</v>
      </c>
      <c r="DQ117" s="2">
        <v>0</v>
      </c>
      <c r="DR117" s="2">
        <v>0</v>
      </c>
      <c r="DS117" s="2">
        <v>4</v>
      </c>
      <c r="DT117" s="2">
        <v>0</v>
      </c>
      <c r="DU117" s="2">
        <v>0</v>
      </c>
      <c r="DV117" s="2">
        <v>0</v>
      </c>
      <c r="DW117" s="2">
        <v>0</v>
      </c>
      <c r="DX117" s="2">
        <v>3</v>
      </c>
      <c r="DY117" s="2">
        <v>0</v>
      </c>
      <c r="DZ117" s="2">
        <v>0</v>
      </c>
      <c r="EA117" s="2">
        <v>0</v>
      </c>
      <c r="EB117" s="2">
        <v>0</v>
      </c>
      <c r="EC117" s="2">
        <v>0</v>
      </c>
      <c r="ED117" s="2">
        <v>0</v>
      </c>
      <c r="EE117" s="2">
        <v>0</v>
      </c>
      <c r="EF117" s="2">
        <v>0</v>
      </c>
      <c r="EG117" s="2">
        <v>0</v>
      </c>
      <c r="EH117" s="2">
        <v>0</v>
      </c>
      <c r="EI117" s="2">
        <v>0</v>
      </c>
      <c r="EJ117" s="2">
        <v>0</v>
      </c>
      <c r="EK117" s="2">
        <v>0</v>
      </c>
      <c r="EL117" s="2">
        <v>0</v>
      </c>
      <c r="EM117" s="2">
        <v>0</v>
      </c>
      <c r="EN117" s="2">
        <v>0</v>
      </c>
      <c r="EO117" s="2">
        <v>0</v>
      </c>
    </row>
    <row r="118" spans="1:145" x14ac:dyDescent="0.35">
      <c r="A118" s="43">
        <v>116</v>
      </c>
      <c r="B118" s="1" t="s">
        <v>208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91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216</v>
      </c>
      <c r="AL118" s="2">
        <v>0</v>
      </c>
      <c r="AM118" s="2">
        <v>0</v>
      </c>
      <c r="AN118" s="2">
        <v>0</v>
      </c>
      <c r="AO118" s="2">
        <v>0</v>
      </c>
      <c r="AP118" s="2">
        <v>3</v>
      </c>
      <c r="AQ118" s="2">
        <v>0</v>
      </c>
      <c r="AR118" s="2">
        <v>5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18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3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>
        <v>0</v>
      </c>
      <c r="BW118" s="2">
        <v>0</v>
      </c>
      <c r="BX118" s="2">
        <v>0</v>
      </c>
      <c r="BY118" s="2">
        <v>0</v>
      </c>
      <c r="BZ118" s="2">
        <v>0</v>
      </c>
      <c r="CA118" s="2">
        <v>0</v>
      </c>
      <c r="CB118" s="2">
        <v>57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5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3</v>
      </c>
      <c r="CU118" s="2">
        <v>0</v>
      </c>
      <c r="CV118" s="2">
        <v>0</v>
      </c>
      <c r="CW118" s="2">
        <v>5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0</v>
      </c>
      <c r="DD118" s="2">
        <v>0</v>
      </c>
      <c r="DE118" s="2">
        <v>0</v>
      </c>
      <c r="DF118" s="2">
        <v>0</v>
      </c>
      <c r="DG118" s="2">
        <v>3</v>
      </c>
      <c r="DH118" s="2">
        <v>19</v>
      </c>
      <c r="DI118" s="2">
        <v>0</v>
      </c>
      <c r="DJ118" s="2">
        <v>0</v>
      </c>
      <c r="DK118" s="2">
        <v>4</v>
      </c>
      <c r="DL118" s="2">
        <v>0</v>
      </c>
      <c r="DM118" s="2">
        <v>5</v>
      </c>
      <c r="DN118" s="2">
        <v>0</v>
      </c>
      <c r="DO118" s="2">
        <v>0</v>
      </c>
      <c r="DP118" s="2">
        <v>5</v>
      </c>
      <c r="DQ118" s="2">
        <v>12</v>
      </c>
      <c r="DR118" s="2">
        <v>3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0</v>
      </c>
      <c r="ED118" s="2">
        <v>0</v>
      </c>
      <c r="EE118" s="2">
        <v>77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</row>
    <row r="119" spans="1:145" x14ac:dyDescent="0.35">
      <c r="A119" s="3">
        <v>117</v>
      </c>
      <c r="B119" s="1" t="s">
        <v>179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4</v>
      </c>
      <c r="J119" s="2">
        <v>6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1378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18</v>
      </c>
      <c r="AS119" s="2">
        <v>0</v>
      </c>
      <c r="AT119" s="2">
        <v>0</v>
      </c>
      <c r="AU119" s="2">
        <v>49</v>
      </c>
      <c r="AV119" s="2">
        <v>34</v>
      </c>
      <c r="AW119" s="2">
        <v>0</v>
      </c>
      <c r="AX119" s="2">
        <v>0</v>
      </c>
      <c r="AY119" s="2">
        <v>0</v>
      </c>
      <c r="AZ119" s="2">
        <v>0</v>
      </c>
      <c r="BA119" s="2">
        <v>43</v>
      </c>
      <c r="BB119" s="2">
        <v>0</v>
      </c>
      <c r="BC119" s="2">
        <v>0</v>
      </c>
      <c r="BD119" s="2">
        <v>364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37</v>
      </c>
      <c r="BK119" s="2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2">
        <v>0</v>
      </c>
      <c r="BX119" s="2">
        <v>0</v>
      </c>
      <c r="BY119" s="2">
        <v>0</v>
      </c>
      <c r="BZ119" s="2">
        <v>5</v>
      </c>
      <c r="CA119" s="2">
        <v>0</v>
      </c>
      <c r="CB119" s="2">
        <v>0</v>
      </c>
      <c r="CC119" s="2">
        <v>0</v>
      </c>
      <c r="CD119" s="2">
        <v>4</v>
      </c>
      <c r="CE119" s="2">
        <v>0</v>
      </c>
      <c r="CF119" s="2">
        <v>0</v>
      </c>
      <c r="CG119" s="2">
        <v>0</v>
      </c>
      <c r="CH119" s="2">
        <v>0</v>
      </c>
      <c r="CI119" s="2">
        <v>0</v>
      </c>
      <c r="CJ119" s="2">
        <v>0</v>
      </c>
      <c r="CK119" s="2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2">
        <v>3</v>
      </c>
      <c r="CW119" s="2">
        <v>0</v>
      </c>
      <c r="CX119" s="2">
        <v>0</v>
      </c>
      <c r="CY119" s="2">
        <v>3424</v>
      </c>
      <c r="CZ119" s="2">
        <v>8</v>
      </c>
      <c r="DA119" s="2">
        <v>16</v>
      </c>
      <c r="DB119" s="2">
        <v>0</v>
      </c>
      <c r="DC119" s="2">
        <v>30</v>
      </c>
      <c r="DD119" s="2">
        <v>0</v>
      </c>
      <c r="DE119" s="2">
        <v>0</v>
      </c>
      <c r="DF119" s="2">
        <v>0</v>
      </c>
      <c r="DG119" s="2">
        <v>0</v>
      </c>
      <c r="DH119" s="2">
        <v>0</v>
      </c>
      <c r="DI119" s="2">
        <v>0</v>
      </c>
      <c r="DJ119" s="2">
        <v>0</v>
      </c>
      <c r="DK119" s="2">
        <v>0</v>
      </c>
      <c r="DL119" s="2">
        <v>0</v>
      </c>
      <c r="DM119" s="2">
        <v>7</v>
      </c>
      <c r="DN119" s="2">
        <v>0</v>
      </c>
      <c r="DO119" s="2">
        <v>0</v>
      </c>
      <c r="DP119" s="2">
        <v>0</v>
      </c>
      <c r="DQ119" s="2">
        <v>0</v>
      </c>
      <c r="DR119" s="2">
        <v>0</v>
      </c>
      <c r="DS119" s="2">
        <v>0</v>
      </c>
      <c r="DT119" s="2">
        <v>0</v>
      </c>
      <c r="DU119" s="2">
        <v>0</v>
      </c>
      <c r="DV119" s="2">
        <v>0</v>
      </c>
      <c r="DW119" s="2">
        <v>0</v>
      </c>
      <c r="DX119" s="2">
        <v>0</v>
      </c>
      <c r="DY119" s="2">
        <v>0</v>
      </c>
      <c r="DZ119" s="2">
        <v>0</v>
      </c>
      <c r="EA119" s="2">
        <v>0</v>
      </c>
      <c r="EB119" s="2">
        <v>0</v>
      </c>
      <c r="EC119" s="2">
        <v>3</v>
      </c>
      <c r="ED119" s="2">
        <v>3</v>
      </c>
      <c r="EE119" s="2">
        <v>0</v>
      </c>
      <c r="EF119" s="2">
        <v>0</v>
      </c>
      <c r="EG119" s="2">
        <v>0</v>
      </c>
      <c r="EH119" s="2">
        <v>0</v>
      </c>
      <c r="EI119" s="2">
        <v>0</v>
      </c>
      <c r="EJ119" s="2">
        <v>0</v>
      </c>
      <c r="EK119" s="2">
        <v>16</v>
      </c>
      <c r="EL119" s="2">
        <v>0</v>
      </c>
      <c r="EM119" s="2">
        <v>0</v>
      </c>
      <c r="EN119" s="2">
        <v>0</v>
      </c>
      <c r="EO119" s="2">
        <v>0</v>
      </c>
    </row>
    <row r="120" spans="1:145" x14ac:dyDescent="0.35">
      <c r="A120" s="3">
        <v>118</v>
      </c>
      <c r="B120" s="1" t="s">
        <v>305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9</v>
      </c>
      <c r="J120" s="2">
        <v>4</v>
      </c>
      <c r="K120" s="2">
        <v>0</v>
      </c>
      <c r="L120" s="2">
        <v>0</v>
      </c>
      <c r="M120" s="2">
        <v>9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3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3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1281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7</v>
      </c>
      <c r="AS120" s="2">
        <v>0</v>
      </c>
      <c r="AT120" s="2">
        <v>0</v>
      </c>
      <c r="AU120" s="2">
        <v>25</v>
      </c>
      <c r="AV120" s="2">
        <v>60</v>
      </c>
      <c r="AW120" s="2">
        <v>0</v>
      </c>
      <c r="AX120" s="2">
        <v>0</v>
      </c>
      <c r="AY120" s="2">
        <v>0</v>
      </c>
      <c r="AZ120" s="2">
        <v>0</v>
      </c>
      <c r="BA120" s="2">
        <v>48</v>
      </c>
      <c r="BB120" s="2">
        <v>3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16</v>
      </c>
      <c r="BK120" s="2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5</v>
      </c>
      <c r="BT120" s="2">
        <v>0</v>
      </c>
      <c r="BU120" s="2">
        <v>0</v>
      </c>
      <c r="BV120" s="2">
        <v>0</v>
      </c>
      <c r="BW120" s="2">
        <v>0</v>
      </c>
      <c r="BX120" s="2">
        <v>3</v>
      </c>
      <c r="BY120" s="2">
        <v>0</v>
      </c>
      <c r="BZ120" s="2">
        <v>5</v>
      </c>
      <c r="CA120" s="2">
        <v>0</v>
      </c>
      <c r="CB120" s="2">
        <v>0</v>
      </c>
      <c r="CC120" s="2">
        <v>0</v>
      </c>
      <c r="CD120" s="2">
        <v>30</v>
      </c>
      <c r="CE120" s="2">
        <v>0</v>
      </c>
      <c r="CF120" s="2">
        <v>0</v>
      </c>
      <c r="CG120" s="2">
        <v>0</v>
      </c>
      <c r="CH120" s="2">
        <v>0</v>
      </c>
      <c r="CI120" s="2">
        <v>0</v>
      </c>
      <c r="CJ120" s="2">
        <v>0</v>
      </c>
      <c r="CK120" s="2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32</v>
      </c>
      <c r="CV120" s="2">
        <v>0</v>
      </c>
      <c r="CW120" s="2">
        <v>0</v>
      </c>
      <c r="CX120" s="2">
        <v>0</v>
      </c>
      <c r="CY120" s="2">
        <v>0</v>
      </c>
      <c r="CZ120" s="2">
        <v>0</v>
      </c>
      <c r="DA120" s="2">
        <v>5197</v>
      </c>
      <c r="DB120" s="2">
        <v>0</v>
      </c>
      <c r="DC120" s="2">
        <v>4</v>
      </c>
      <c r="DD120" s="2">
        <v>0</v>
      </c>
      <c r="DE120" s="2">
        <v>0</v>
      </c>
      <c r="DF120" s="2">
        <v>0</v>
      </c>
      <c r="DG120" s="2">
        <v>0</v>
      </c>
      <c r="DH120" s="2">
        <v>4</v>
      </c>
      <c r="DI120" s="2">
        <v>0</v>
      </c>
      <c r="DJ120" s="2">
        <v>0</v>
      </c>
      <c r="DK120" s="2">
        <v>0</v>
      </c>
      <c r="DL120" s="2">
        <v>0</v>
      </c>
      <c r="DM120" s="2">
        <v>5</v>
      </c>
      <c r="DN120" s="2">
        <v>0</v>
      </c>
      <c r="DO120" s="2">
        <v>0</v>
      </c>
      <c r="DP120" s="2">
        <v>0</v>
      </c>
      <c r="DQ120" s="2">
        <v>0</v>
      </c>
      <c r="DR120" s="2">
        <v>0</v>
      </c>
      <c r="DS120" s="2">
        <v>0</v>
      </c>
      <c r="DT120" s="2">
        <v>0</v>
      </c>
      <c r="DU120" s="2">
        <v>0</v>
      </c>
      <c r="DV120" s="2">
        <v>0</v>
      </c>
      <c r="DW120" s="2">
        <v>0</v>
      </c>
      <c r="DX120" s="2">
        <v>0</v>
      </c>
      <c r="DY120" s="2">
        <v>0</v>
      </c>
      <c r="DZ120" s="2">
        <v>0</v>
      </c>
      <c r="EA120" s="2">
        <v>0</v>
      </c>
      <c r="EB120" s="2">
        <v>0</v>
      </c>
      <c r="EC120" s="2">
        <v>0</v>
      </c>
      <c r="ED120" s="2">
        <v>13</v>
      </c>
      <c r="EE120" s="2">
        <v>0</v>
      </c>
      <c r="EF120" s="2">
        <v>0</v>
      </c>
      <c r="EG120" s="2">
        <v>0</v>
      </c>
      <c r="EH120" s="2">
        <v>28</v>
      </c>
      <c r="EI120" s="2">
        <v>0</v>
      </c>
      <c r="EJ120" s="2">
        <v>0</v>
      </c>
      <c r="EK120" s="2">
        <v>17</v>
      </c>
      <c r="EL120" s="2">
        <v>0</v>
      </c>
      <c r="EM120" s="2">
        <v>0</v>
      </c>
      <c r="EN120" s="2">
        <v>0</v>
      </c>
      <c r="EO120" s="2">
        <v>0</v>
      </c>
    </row>
    <row r="121" spans="1:145" x14ac:dyDescent="0.35">
      <c r="A121" s="3">
        <v>119</v>
      </c>
      <c r="B121" s="1" t="s">
        <v>273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33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15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67</v>
      </c>
      <c r="BQ121" s="2">
        <v>13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2">
        <v>0</v>
      </c>
      <c r="BX121" s="2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0</v>
      </c>
      <c r="DC121" s="2">
        <v>0</v>
      </c>
      <c r="DD121" s="2">
        <v>0</v>
      </c>
      <c r="DE121" s="2">
        <v>0</v>
      </c>
      <c r="DF121" s="2">
        <v>0</v>
      </c>
      <c r="DG121" s="2">
        <v>0</v>
      </c>
      <c r="DH121" s="2">
        <v>0</v>
      </c>
      <c r="DI121" s="2">
        <v>0</v>
      </c>
      <c r="DJ121" s="2">
        <v>0</v>
      </c>
      <c r="DK121" s="2">
        <v>0</v>
      </c>
      <c r="DL121" s="2">
        <v>0</v>
      </c>
      <c r="DM121" s="2">
        <v>4</v>
      </c>
      <c r="DN121" s="2">
        <v>16</v>
      </c>
      <c r="DO121" s="2">
        <v>0</v>
      </c>
      <c r="DP121" s="2">
        <v>0</v>
      </c>
      <c r="DQ121" s="2">
        <v>0</v>
      </c>
      <c r="DR121" s="2">
        <v>0</v>
      </c>
      <c r="DS121" s="2">
        <v>0</v>
      </c>
      <c r="DT121" s="2">
        <v>0</v>
      </c>
      <c r="DU121" s="2">
        <v>0</v>
      </c>
      <c r="DV121" s="2">
        <v>0</v>
      </c>
      <c r="DW121" s="2">
        <v>0</v>
      </c>
      <c r="DX121" s="2">
        <v>0</v>
      </c>
      <c r="DY121" s="2">
        <v>0</v>
      </c>
      <c r="DZ121" s="2">
        <v>0</v>
      </c>
      <c r="EA121" s="2">
        <v>0</v>
      </c>
      <c r="EB121" s="2">
        <v>0</v>
      </c>
      <c r="EC121" s="2">
        <v>0</v>
      </c>
      <c r="ED121" s="2">
        <v>0</v>
      </c>
      <c r="EE121" s="2">
        <v>0</v>
      </c>
      <c r="EF121" s="2">
        <v>0</v>
      </c>
      <c r="EG121" s="2">
        <v>0</v>
      </c>
      <c r="EH121" s="2">
        <v>0</v>
      </c>
      <c r="EI121" s="2">
        <v>0</v>
      </c>
      <c r="EJ121" s="2">
        <v>0</v>
      </c>
      <c r="EK121" s="2">
        <v>0</v>
      </c>
      <c r="EL121" s="2">
        <v>0</v>
      </c>
      <c r="EM121" s="2">
        <v>0</v>
      </c>
      <c r="EN121" s="2">
        <v>0</v>
      </c>
      <c r="EO121" s="2">
        <v>0</v>
      </c>
    </row>
    <row r="122" spans="1:145" x14ac:dyDescent="0.35">
      <c r="A122" s="3">
        <v>120</v>
      </c>
      <c r="B122" s="1" t="s">
        <v>148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985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10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0</v>
      </c>
      <c r="BX122" s="2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3</v>
      </c>
      <c r="CX122" s="2">
        <v>0</v>
      </c>
      <c r="CY122" s="2">
        <v>0</v>
      </c>
      <c r="CZ122" s="2">
        <v>0</v>
      </c>
      <c r="DA122" s="2">
        <v>0</v>
      </c>
      <c r="DB122" s="2">
        <v>6440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8</v>
      </c>
      <c r="EA122" s="2">
        <v>0</v>
      </c>
      <c r="EB122" s="2">
        <v>0</v>
      </c>
      <c r="EC122" s="2">
        <v>0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</row>
    <row r="123" spans="1:145" x14ac:dyDescent="0.35">
      <c r="A123" s="7">
        <v>121</v>
      </c>
      <c r="B123" s="1" t="s">
        <v>149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27</v>
      </c>
      <c r="AL123" s="2">
        <v>0</v>
      </c>
      <c r="AM123" s="2">
        <v>0</v>
      </c>
      <c r="AN123" s="2">
        <v>0</v>
      </c>
      <c r="AO123" s="2">
        <v>5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2">
        <v>0</v>
      </c>
      <c r="BX123" s="2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78</v>
      </c>
      <c r="DC123" s="2">
        <v>0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3</v>
      </c>
      <c r="EA123" s="2">
        <v>0</v>
      </c>
      <c r="EB123" s="2">
        <v>0</v>
      </c>
      <c r="EC123" s="2">
        <v>0</v>
      </c>
      <c r="ED123" s="2">
        <v>0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0</v>
      </c>
      <c r="EL123" s="2">
        <v>0</v>
      </c>
      <c r="EM123" s="2">
        <v>0</v>
      </c>
      <c r="EN123" s="2">
        <v>0</v>
      </c>
      <c r="EO123" s="2">
        <v>0</v>
      </c>
    </row>
    <row r="124" spans="1:145" x14ac:dyDescent="0.35">
      <c r="A124" s="43">
        <v>122</v>
      </c>
      <c r="B124" s="1" t="s">
        <v>209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2244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42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527</v>
      </c>
      <c r="AL124" s="2">
        <v>0</v>
      </c>
      <c r="AM124" s="2">
        <v>0</v>
      </c>
      <c r="AN124" s="2">
        <v>0</v>
      </c>
      <c r="AO124" s="2">
        <v>0</v>
      </c>
      <c r="AP124" s="2">
        <v>34</v>
      </c>
      <c r="AQ124" s="2">
        <v>0</v>
      </c>
      <c r="AR124" s="2">
        <v>4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4</v>
      </c>
      <c r="AZ124" s="2">
        <v>0</v>
      </c>
      <c r="BA124" s="2">
        <v>0</v>
      </c>
      <c r="BB124" s="2">
        <v>39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8</v>
      </c>
      <c r="BI124" s="2">
        <v>0</v>
      </c>
      <c r="BJ124" s="2">
        <v>4</v>
      </c>
      <c r="BK124" s="2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5</v>
      </c>
      <c r="BS124" s="2">
        <v>0</v>
      </c>
      <c r="BT124" s="2">
        <v>0</v>
      </c>
      <c r="BU124" s="2">
        <v>0</v>
      </c>
      <c r="BV124" s="2">
        <v>0</v>
      </c>
      <c r="BW124" s="2">
        <v>0</v>
      </c>
      <c r="BX124" s="2">
        <v>0</v>
      </c>
      <c r="BY124" s="2">
        <v>0</v>
      </c>
      <c r="BZ124" s="2">
        <v>0</v>
      </c>
      <c r="CA124" s="2">
        <v>0</v>
      </c>
      <c r="CB124" s="2">
        <v>253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2">
        <v>0</v>
      </c>
      <c r="CJ124" s="2">
        <v>0</v>
      </c>
      <c r="CK124" s="2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5</v>
      </c>
      <c r="CT124" s="2">
        <v>9</v>
      </c>
      <c r="CU124" s="2">
        <v>0</v>
      </c>
      <c r="CV124" s="2">
        <v>0</v>
      </c>
      <c r="CW124" s="2">
        <v>3</v>
      </c>
      <c r="CX124" s="2">
        <v>0</v>
      </c>
      <c r="CY124" s="2">
        <v>0</v>
      </c>
      <c r="CZ124" s="2">
        <v>0</v>
      </c>
      <c r="DA124" s="2">
        <v>0</v>
      </c>
      <c r="DB124" s="2">
        <v>0</v>
      </c>
      <c r="DC124" s="2">
        <v>0</v>
      </c>
      <c r="DD124" s="2">
        <v>0</v>
      </c>
      <c r="DE124" s="2">
        <v>0</v>
      </c>
      <c r="DF124" s="2">
        <v>0</v>
      </c>
      <c r="DG124" s="2">
        <v>0</v>
      </c>
      <c r="DH124" s="2">
        <v>21</v>
      </c>
      <c r="DI124" s="2">
        <v>0</v>
      </c>
      <c r="DJ124" s="2">
        <v>0</v>
      </c>
      <c r="DK124" s="2">
        <v>31</v>
      </c>
      <c r="DL124" s="2">
        <v>0</v>
      </c>
      <c r="DM124" s="2">
        <v>3</v>
      </c>
      <c r="DN124" s="2">
        <v>0</v>
      </c>
      <c r="DO124" s="2">
        <v>0</v>
      </c>
      <c r="DP124" s="2">
        <v>66</v>
      </c>
      <c r="DQ124" s="2">
        <v>20</v>
      </c>
      <c r="DR124" s="2">
        <v>0</v>
      </c>
      <c r="DS124" s="2">
        <v>0</v>
      </c>
      <c r="DT124" s="2">
        <v>0</v>
      </c>
      <c r="DU124" s="2">
        <v>0</v>
      </c>
      <c r="DV124" s="2">
        <v>4</v>
      </c>
      <c r="DW124" s="2">
        <v>19</v>
      </c>
      <c r="DX124" s="2">
        <v>0</v>
      </c>
      <c r="DY124" s="2">
        <v>0</v>
      </c>
      <c r="DZ124" s="2">
        <v>0</v>
      </c>
      <c r="EA124" s="2">
        <v>0</v>
      </c>
      <c r="EB124" s="2">
        <v>0</v>
      </c>
      <c r="EC124" s="2">
        <v>0</v>
      </c>
      <c r="ED124" s="2">
        <v>0</v>
      </c>
      <c r="EE124" s="2">
        <v>590</v>
      </c>
      <c r="EF124" s="2">
        <v>0</v>
      </c>
      <c r="EG124" s="2">
        <v>0</v>
      </c>
      <c r="EH124" s="2">
        <v>0</v>
      </c>
      <c r="EI124" s="2">
        <v>0</v>
      </c>
      <c r="EJ124" s="2">
        <v>0</v>
      </c>
      <c r="EK124" s="2">
        <v>0</v>
      </c>
      <c r="EL124" s="2">
        <v>0</v>
      </c>
      <c r="EM124" s="2">
        <v>0</v>
      </c>
      <c r="EN124" s="2">
        <v>0</v>
      </c>
      <c r="EO124" s="2">
        <v>0</v>
      </c>
    </row>
    <row r="125" spans="1:145" x14ac:dyDescent="0.35">
      <c r="A125" s="3">
        <v>123</v>
      </c>
      <c r="B125" s="1" t="s">
        <v>154</v>
      </c>
      <c r="C125" s="2">
        <v>0</v>
      </c>
      <c r="D125" s="2">
        <v>0</v>
      </c>
      <c r="E125" s="2">
        <v>3</v>
      </c>
      <c r="F125" s="2">
        <v>0</v>
      </c>
      <c r="G125" s="2">
        <v>0</v>
      </c>
      <c r="H125" s="2">
        <v>0</v>
      </c>
      <c r="I125" s="2">
        <v>10</v>
      </c>
      <c r="J125" s="2">
        <v>0</v>
      </c>
      <c r="K125" s="2">
        <v>0</v>
      </c>
      <c r="L125" s="2">
        <v>0</v>
      </c>
      <c r="M125" s="2">
        <v>10</v>
      </c>
      <c r="N125" s="2">
        <v>0</v>
      </c>
      <c r="O125" s="2">
        <v>0</v>
      </c>
      <c r="P125" s="2">
        <v>0</v>
      </c>
      <c r="Q125" s="2">
        <v>6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11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5</v>
      </c>
      <c r="AG125" s="2">
        <v>0</v>
      </c>
      <c r="AH125" s="2">
        <v>0</v>
      </c>
      <c r="AI125" s="2">
        <v>0</v>
      </c>
      <c r="AJ125" s="2">
        <v>7</v>
      </c>
      <c r="AK125" s="2">
        <v>25261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20</v>
      </c>
      <c r="AS125" s="2">
        <v>0</v>
      </c>
      <c r="AT125" s="2">
        <v>32</v>
      </c>
      <c r="AU125" s="2">
        <v>20</v>
      </c>
      <c r="AV125" s="2">
        <v>14</v>
      </c>
      <c r="AW125" s="2">
        <v>0</v>
      </c>
      <c r="AX125" s="2">
        <v>0</v>
      </c>
      <c r="AY125" s="2">
        <v>0</v>
      </c>
      <c r="AZ125" s="2">
        <v>0</v>
      </c>
      <c r="BA125" s="2">
        <v>4</v>
      </c>
      <c r="BB125" s="2">
        <v>15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6</v>
      </c>
      <c r="BJ125" s="2">
        <v>8</v>
      </c>
      <c r="BK125" s="2">
        <v>4</v>
      </c>
      <c r="BL125" s="2">
        <v>3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2">
        <v>0</v>
      </c>
      <c r="BX125" s="2">
        <v>0</v>
      </c>
      <c r="BY125" s="2">
        <v>0</v>
      </c>
      <c r="BZ125" s="2">
        <v>0</v>
      </c>
      <c r="CA125" s="2">
        <v>3</v>
      </c>
      <c r="CB125" s="2">
        <v>14</v>
      </c>
      <c r="CC125" s="2">
        <v>0</v>
      </c>
      <c r="CD125" s="2">
        <v>11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3</v>
      </c>
      <c r="CT125" s="2">
        <v>5</v>
      </c>
      <c r="CU125" s="2">
        <v>0</v>
      </c>
      <c r="CV125" s="2">
        <v>3</v>
      </c>
      <c r="CW125" s="2">
        <v>4</v>
      </c>
      <c r="CX125" s="2">
        <v>0</v>
      </c>
      <c r="CY125" s="2">
        <v>0</v>
      </c>
      <c r="CZ125" s="2">
        <v>0</v>
      </c>
      <c r="DA125" s="2">
        <v>4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21</v>
      </c>
      <c r="DN125" s="2">
        <v>5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3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0</v>
      </c>
      <c r="ED125" s="2">
        <v>0</v>
      </c>
      <c r="EE125" s="2">
        <v>3</v>
      </c>
      <c r="EF125" s="2">
        <v>0</v>
      </c>
      <c r="EG125" s="2">
        <v>0</v>
      </c>
      <c r="EH125" s="2">
        <v>3</v>
      </c>
      <c r="EI125" s="2">
        <v>6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</row>
    <row r="126" spans="1:145" x14ac:dyDescent="0.35">
      <c r="A126" s="3">
        <v>124</v>
      </c>
      <c r="B126" s="1" t="s">
        <v>182</v>
      </c>
      <c r="C126" s="2">
        <v>0</v>
      </c>
      <c r="D126" s="2">
        <v>0</v>
      </c>
      <c r="E126" s="2">
        <v>0</v>
      </c>
      <c r="F126" s="2">
        <v>0</v>
      </c>
      <c r="G126" s="2">
        <v>34</v>
      </c>
      <c r="H126" s="2">
        <v>0</v>
      </c>
      <c r="I126" s="2">
        <v>10</v>
      </c>
      <c r="J126" s="2">
        <v>4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65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87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1473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3</v>
      </c>
      <c r="AS126" s="2">
        <v>0</v>
      </c>
      <c r="AT126" s="2">
        <v>0</v>
      </c>
      <c r="AU126" s="2">
        <v>12</v>
      </c>
      <c r="AV126" s="2">
        <v>19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361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13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0</v>
      </c>
      <c r="BU126" s="2">
        <v>0</v>
      </c>
      <c r="BV126" s="2">
        <v>0</v>
      </c>
      <c r="BW126" s="2">
        <v>0</v>
      </c>
      <c r="BX126" s="2">
        <v>0</v>
      </c>
      <c r="BY126" s="2">
        <v>0</v>
      </c>
      <c r="BZ126" s="2">
        <v>78</v>
      </c>
      <c r="CA126" s="2">
        <v>0</v>
      </c>
      <c r="CB126" s="2">
        <v>0</v>
      </c>
      <c r="CC126" s="2">
        <v>0</v>
      </c>
      <c r="CD126" s="2">
        <v>6</v>
      </c>
      <c r="CE126" s="2">
        <v>0</v>
      </c>
      <c r="CF126" s="2">
        <v>0</v>
      </c>
      <c r="CG126" s="2">
        <v>0</v>
      </c>
      <c r="CH126" s="2">
        <v>0</v>
      </c>
      <c r="CI126" s="2">
        <v>0</v>
      </c>
      <c r="CJ126" s="2">
        <v>0</v>
      </c>
      <c r="CK126" s="2">
        <v>0</v>
      </c>
      <c r="CL126" s="2">
        <v>0</v>
      </c>
      <c r="CM126" s="2">
        <v>0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2">
        <v>0</v>
      </c>
      <c r="CW126" s="2">
        <v>0</v>
      </c>
      <c r="CX126" s="2">
        <v>0</v>
      </c>
      <c r="CY126" s="2">
        <v>46</v>
      </c>
      <c r="CZ126" s="2">
        <v>4</v>
      </c>
      <c r="DA126" s="2">
        <v>15</v>
      </c>
      <c r="DB126" s="2">
        <v>0</v>
      </c>
      <c r="DC126" s="2">
        <v>6059</v>
      </c>
      <c r="DD126" s="2">
        <v>76</v>
      </c>
      <c r="DE126" s="2">
        <v>0</v>
      </c>
      <c r="DF126" s="2">
        <v>0</v>
      </c>
      <c r="DG126" s="2">
        <v>0</v>
      </c>
      <c r="DH126" s="2">
        <v>0</v>
      </c>
      <c r="DI126" s="2">
        <v>216</v>
      </c>
      <c r="DJ126" s="2">
        <v>7</v>
      </c>
      <c r="DK126" s="2">
        <v>0</v>
      </c>
      <c r="DL126" s="2">
        <v>0</v>
      </c>
      <c r="DM126" s="2">
        <v>0</v>
      </c>
      <c r="DN126" s="2">
        <v>0</v>
      </c>
      <c r="DO126" s="2">
        <v>0</v>
      </c>
      <c r="DP126" s="2">
        <v>0</v>
      </c>
      <c r="DQ126" s="2">
        <v>0</v>
      </c>
      <c r="DR126" s="2">
        <v>0</v>
      </c>
      <c r="DS126" s="2">
        <v>0</v>
      </c>
      <c r="DT126" s="2">
        <v>0</v>
      </c>
      <c r="DU126" s="2">
        <v>0</v>
      </c>
      <c r="DV126" s="2">
        <v>0</v>
      </c>
      <c r="DW126" s="2">
        <v>0</v>
      </c>
      <c r="DX126" s="2">
        <v>0</v>
      </c>
      <c r="DY126" s="2">
        <v>0</v>
      </c>
      <c r="DZ126" s="2">
        <v>0</v>
      </c>
      <c r="EA126" s="2">
        <v>0</v>
      </c>
      <c r="EB126" s="2">
        <v>0</v>
      </c>
      <c r="EC126" s="2">
        <v>0</v>
      </c>
      <c r="ED126" s="2">
        <v>14</v>
      </c>
      <c r="EE126" s="2">
        <v>0</v>
      </c>
      <c r="EF126" s="2">
        <v>0</v>
      </c>
      <c r="EG126" s="2">
        <v>0</v>
      </c>
      <c r="EH126" s="2">
        <v>0</v>
      </c>
      <c r="EI126" s="2">
        <v>0</v>
      </c>
      <c r="EJ126" s="2">
        <v>0</v>
      </c>
      <c r="EK126" s="2">
        <v>0</v>
      </c>
      <c r="EL126" s="2">
        <v>0</v>
      </c>
      <c r="EM126" s="2">
        <v>0</v>
      </c>
      <c r="EN126" s="2">
        <v>0</v>
      </c>
      <c r="EO126" s="2">
        <v>0</v>
      </c>
    </row>
    <row r="127" spans="1:145" x14ac:dyDescent="0.35">
      <c r="A127" s="3">
        <v>125</v>
      </c>
      <c r="B127" s="1" t="s">
        <v>274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467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64</v>
      </c>
      <c r="AS127" s="2">
        <v>57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2">
        <v>0</v>
      </c>
      <c r="BX127" s="2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4</v>
      </c>
      <c r="CI127" s="2">
        <v>0</v>
      </c>
      <c r="CJ127" s="2">
        <v>0</v>
      </c>
      <c r="CK127" s="2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2">
        <v>0</v>
      </c>
      <c r="CW127" s="2">
        <v>0</v>
      </c>
      <c r="CX127" s="2">
        <v>0</v>
      </c>
      <c r="CY127" s="2">
        <v>0</v>
      </c>
      <c r="CZ127" s="2">
        <v>0</v>
      </c>
      <c r="DA127" s="2">
        <v>0</v>
      </c>
      <c r="DB127" s="2">
        <v>0</v>
      </c>
      <c r="DC127" s="2">
        <v>0</v>
      </c>
      <c r="DD127" s="2">
        <v>0</v>
      </c>
      <c r="DE127" s="2">
        <v>0</v>
      </c>
      <c r="DF127" s="2">
        <v>0</v>
      </c>
      <c r="DG127" s="2">
        <v>0</v>
      </c>
      <c r="DH127" s="2">
        <v>3</v>
      </c>
      <c r="DI127" s="2">
        <v>0</v>
      </c>
      <c r="DJ127" s="2">
        <v>0</v>
      </c>
      <c r="DK127" s="2">
        <v>0</v>
      </c>
      <c r="DL127" s="2">
        <v>0</v>
      </c>
      <c r="DM127" s="2">
        <v>0</v>
      </c>
      <c r="DN127" s="2">
        <v>0</v>
      </c>
      <c r="DO127" s="2">
        <v>0</v>
      </c>
      <c r="DP127" s="2">
        <v>0</v>
      </c>
      <c r="DQ127" s="2">
        <v>3</v>
      </c>
      <c r="DR127" s="2">
        <v>0</v>
      </c>
      <c r="DS127" s="2">
        <v>0</v>
      </c>
      <c r="DT127" s="2">
        <v>0</v>
      </c>
      <c r="DU127" s="2">
        <v>0</v>
      </c>
      <c r="DV127" s="2">
        <v>0</v>
      </c>
      <c r="DW127" s="2">
        <v>0</v>
      </c>
      <c r="DX127" s="2">
        <v>0</v>
      </c>
      <c r="DY127" s="2">
        <v>0</v>
      </c>
      <c r="DZ127" s="2">
        <v>0</v>
      </c>
      <c r="EA127" s="2">
        <v>0</v>
      </c>
      <c r="EB127" s="2">
        <v>0</v>
      </c>
      <c r="EC127" s="2">
        <v>0</v>
      </c>
      <c r="ED127" s="2">
        <v>0</v>
      </c>
      <c r="EE127" s="2">
        <v>0</v>
      </c>
      <c r="EF127" s="2">
        <v>0</v>
      </c>
      <c r="EG127" s="2">
        <v>0</v>
      </c>
      <c r="EH127" s="2">
        <v>0</v>
      </c>
      <c r="EI127" s="2">
        <v>0</v>
      </c>
      <c r="EJ127" s="2">
        <v>0</v>
      </c>
      <c r="EK127" s="2">
        <v>0</v>
      </c>
      <c r="EL127" s="2">
        <v>0</v>
      </c>
      <c r="EM127" s="2">
        <v>0</v>
      </c>
      <c r="EN127" s="2">
        <v>0</v>
      </c>
      <c r="EO127" s="2">
        <v>0</v>
      </c>
    </row>
    <row r="128" spans="1:145" x14ac:dyDescent="0.35">
      <c r="A128" s="3">
        <v>126</v>
      </c>
      <c r="B128" s="1" t="s">
        <v>263</v>
      </c>
      <c r="C128" s="2">
        <v>0</v>
      </c>
      <c r="D128" s="2">
        <v>3</v>
      </c>
      <c r="E128" s="2">
        <v>0</v>
      </c>
      <c r="F128" s="2">
        <v>0</v>
      </c>
      <c r="G128" s="2">
        <v>0</v>
      </c>
      <c r="H128" s="2">
        <v>0</v>
      </c>
      <c r="I128" s="2">
        <v>10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133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223</v>
      </c>
      <c r="BU128" s="2">
        <v>0</v>
      </c>
      <c r="BV128" s="2">
        <v>0</v>
      </c>
      <c r="BW128" s="2">
        <v>0</v>
      </c>
      <c r="BX128" s="2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2">
        <v>0</v>
      </c>
      <c r="CJ128" s="2">
        <v>0</v>
      </c>
      <c r="CK128" s="2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2">
        <v>0</v>
      </c>
      <c r="CW128" s="2">
        <v>0</v>
      </c>
      <c r="CX128" s="2">
        <v>0</v>
      </c>
      <c r="CY128" s="2">
        <v>0</v>
      </c>
      <c r="CZ128" s="2">
        <v>0</v>
      </c>
      <c r="DA128" s="2">
        <v>0</v>
      </c>
      <c r="DB128" s="2">
        <v>0</v>
      </c>
      <c r="DC128" s="2">
        <v>0</v>
      </c>
      <c r="DD128" s="2">
        <v>0</v>
      </c>
      <c r="DE128" s="2">
        <v>0</v>
      </c>
      <c r="DF128" s="2">
        <v>0</v>
      </c>
      <c r="DG128" s="2">
        <v>0</v>
      </c>
      <c r="DH128" s="2">
        <v>0</v>
      </c>
      <c r="DI128" s="2">
        <v>0</v>
      </c>
      <c r="DJ128" s="2">
        <v>0</v>
      </c>
      <c r="DK128" s="2">
        <v>0</v>
      </c>
      <c r="DL128" s="2">
        <v>0</v>
      </c>
      <c r="DM128" s="2">
        <v>0</v>
      </c>
      <c r="DN128" s="2">
        <v>0</v>
      </c>
      <c r="DO128" s="2">
        <v>0</v>
      </c>
      <c r="DP128" s="2">
        <v>0</v>
      </c>
      <c r="DQ128" s="2">
        <v>0</v>
      </c>
      <c r="DR128" s="2">
        <v>0</v>
      </c>
      <c r="DS128" s="2">
        <v>0</v>
      </c>
      <c r="DT128" s="2">
        <v>0</v>
      </c>
      <c r="DU128" s="2">
        <v>0</v>
      </c>
      <c r="DV128" s="2">
        <v>0</v>
      </c>
      <c r="DW128" s="2">
        <v>0</v>
      </c>
      <c r="DX128" s="2">
        <v>0</v>
      </c>
      <c r="DY128" s="2">
        <v>8</v>
      </c>
      <c r="DZ128" s="2">
        <v>0</v>
      </c>
      <c r="EA128" s="2">
        <v>0</v>
      </c>
      <c r="EB128" s="2">
        <v>0</v>
      </c>
      <c r="EC128" s="2">
        <v>0</v>
      </c>
      <c r="ED128" s="2">
        <v>0</v>
      </c>
      <c r="EE128" s="2">
        <v>0</v>
      </c>
      <c r="EF128" s="2">
        <v>0</v>
      </c>
      <c r="EG128" s="2">
        <v>0</v>
      </c>
      <c r="EH128" s="2">
        <v>0</v>
      </c>
      <c r="EI128" s="2">
        <v>0</v>
      </c>
      <c r="EJ128" s="2">
        <v>0</v>
      </c>
      <c r="EK128" s="2">
        <v>0</v>
      </c>
      <c r="EL128" s="2">
        <v>0</v>
      </c>
      <c r="EM128" s="2">
        <v>0</v>
      </c>
      <c r="EN128" s="2">
        <v>0</v>
      </c>
      <c r="EO128" s="2">
        <v>0</v>
      </c>
    </row>
    <row r="129" spans="1:145" x14ac:dyDescent="0.35">
      <c r="A129" s="7">
        <v>127</v>
      </c>
      <c r="B129" s="1" t="s">
        <v>222</v>
      </c>
      <c r="C129" s="2">
        <v>0</v>
      </c>
      <c r="D129" s="2">
        <v>0</v>
      </c>
      <c r="E129" s="2">
        <v>4</v>
      </c>
      <c r="F129" s="2">
        <v>0</v>
      </c>
      <c r="G129" s="2">
        <v>0</v>
      </c>
      <c r="H129" s="2">
        <v>0</v>
      </c>
      <c r="I129" s="2">
        <v>18</v>
      </c>
      <c r="J129" s="2">
        <v>0</v>
      </c>
      <c r="K129" s="2">
        <v>0</v>
      </c>
      <c r="L129" s="2">
        <v>0</v>
      </c>
      <c r="M129" s="2">
        <v>8</v>
      </c>
      <c r="N129" s="2">
        <v>0</v>
      </c>
      <c r="O129" s="2">
        <v>0</v>
      </c>
      <c r="P129" s="2">
        <v>0</v>
      </c>
      <c r="Q129" s="2">
        <v>22</v>
      </c>
      <c r="R129" s="2">
        <v>3</v>
      </c>
      <c r="S129" s="2">
        <v>0</v>
      </c>
      <c r="T129" s="2">
        <v>0</v>
      </c>
      <c r="U129" s="2">
        <v>0</v>
      </c>
      <c r="V129" s="2">
        <v>19</v>
      </c>
      <c r="W129" s="2">
        <v>0</v>
      </c>
      <c r="X129" s="2">
        <v>0</v>
      </c>
      <c r="Y129" s="2">
        <v>758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3</v>
      </c>
      <c r="AG129" s="2">
        <v>0</v>
      </c>
      <c r="AH129" s="2">
        <v>0</v>
      </c>
      <c r="AI129" s="2">
        <v>0</v>
      </c>
      <c r="AJ129" s="2">
        <v>8</v>
      </c>
      <c r="AK129" s="2">
        <v>8890</v>
      </c>
      <c r="AL129" s="2">
        <v>0</v>
      </c>
      <c r="AM129" s="2">
        <v>0</v>
      </c>
      <c r="AN129" s="2">
        <v>0</v>
      </c>
      <c r="AO129" s="2">
        <v>0</v>
      </c>
      <c r="AP129" s="2">
        <v>59</v>
      </c>
      <c r="AQ129" s="2">
        <v>0</v>
      </c>
      <c r="AR129" s="2">
        <v>42</v>
      </c>
      <c r="AS129" s="2">
        <v>0</v>
      </c>
      <c r="AT129" s="2">
        <v>0</v>
      </c>
      <c r="AU129" s="2">
        <v>24</v>
      </c>
      <c r="AV129" s="2">
        <v>7</v>
      </c>
      <c r="AW129" s="2">
        <v>8</v>
      </c>
      <c r="AX129" s="2">
        <v>10</v>
      </c>
      <c r="AY129" s="2">
        <v>0</v>
      </c>
      <c r="AZ129" s="2">
        <v>0</v>
      </c>
      <c r="BA129" s="2">
        <v>4</v>
      </c>
      <c r="BB129" s="2">
        <v>97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143</v>
      </c>
      <c r="BI129" s="2">
        <v>0</v>
      </c>
      <c r="BJ129" s="2">
        <v>6</v>
      </c>
      <c r="BK129" s="2">
        <v>37</v>
      </c>
      <c r="BL129" s="2">
        <v>7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10</v>
      </c>
      <c r="BT129" s="2">
        <v>0</v>
      </c>
      <c r="BU129" s="2">
        <v>0</v>
      </c>
      <c r="BV129" s="2">
        <v>0</v>
      </c>
      <c r="BW129" s="2">
        <v>0</v>
      </c>
      <c r="BX129" s="2">
        <v>0</v>
      </c>
      <c r="BY129" s="2">
        <v>0</v>
      </c>
      <c r="BZ129" s="2">
        <v>3</v>
      </c>
      <c r="CA129" s="2">
        <v>1177</v>
      </c>
      <c r="CB129" s="2">
        <v>86</v>
      </c>
      <c r="CC129" s="2">
        <v>0</v>
      </c>
      <c r="CD129" s="2">
        <v>4792</v>
      </c>
      <c r="CE129" s="2">
        <v>0</v>
      </c>
      <c r="CF129" s="2">
        <v>0</v>
      </c>
      <c r="CG129" s="2">
        <v>3</v>
      </c>
      <c r="CH129" s="2">
        <v>0</v>
      </c>
      <c r="CI129" s="2">
        <v>248</v>
      </c>
      <c r="CJ129" s="2">
        <v>0</v>
      </c>
      <c r="CK129" s="2">
        <v>0</v>
      </c>
      <c r="CL129" s="2">
        <v>0</v>
      </c>
      <c r="CM129" s="2">
        <v>68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2">
        <v>0</v>
      </c>
      <c r="CW129" s="2">
        <v>228</v>
      </c>
      <c r="CX129" s="2">
        <v>0</v>
      </c>
      <c r="CY129" s="2">
        <v>0</v>
      </c>
      <c r="CZ129" s="2">
        <v>0</v>
      </c>
      <c r="DA129" s="2">
        <v>7</v>
      </c>
      <c r="DB129" s="2">
        <v>0</v>
      </c>
      <c r="DC129" s="2">
        <v>3</v>
      </c>
      <c r="DD129" s="2">
        <v>0</v>
      </c>
      <c r="DE129" s="2">
        <v>0</v>
      </c>
      <c r="DF129" s="2">
        <v>0</v>
      </c>
      <c r="DG129" s="2">
        <v>0</v>
      </c>
      <c r="DH129" s="2">
        <v>44</v>
      </c>
      <c r="DI129" s="2">
        <v>0</v>
      </c>
      <c r="DJ129" s="2">
        <v>0</v>
      </c>
      <c r="DK129" s="2">
        <v>0</v>
      </c>
      <c r="DL129" s="2">
        <v>4</v>
      </c>
      <c r="DM129" s="2">
        <v>7</v>
      </c>
      <c r="DN129" s="2">
        <v>0</v>
      </c>
      <c r="DO129" s="2">
        <v>0</v>
      </c>
      <c r="DP129" s="2">
        <v>52</v>
      </c>
      <c r="DQ129" s="2">
        <v>725</v>
      </c>
      <c r="DR129" s="2">
        <v>23</v>
      </c>
      <c r="DS129" s="2">
        <v>0</v>
      </c>
      <c r="DT129" s="2">
        <v>11</v>
      </c>
      <c r="DU129" s="2">
        <v>0</v>
      </c>
      <c r="DV129" s="2">
        <v>0</v>
      </c>
      <c r="DW129" s="2">
        <v>0</v>
      </c>
      <c r="DX129" s="2">
        <v>0</v>
      </c>
      <c r="DY129" s="2">
        <v>0</v>
      </c>
      <c r="DZ129" s="2">
        <v>0</v>
      </c>
      <c r="EA129" s="2">
        <v>0</v>
      </c>
      <c r="EB129" s="2">
        <v>0</v>
      </c>
      <c r="EC129" s="2">
        <v>6</v>
      </c>
      <c r="ED129" s="2">
        <v>4</v>
      </c>
      <c r="EE129" s="2">
        <v>30</v>
      </c>
      <c r="EF129" s="2">
        <v>0</v>
      </c>
      <c r="EG129" s="2">
        <v>0</v>
      </c>
      <c r="EH129" s="2">
        <v>40</v>
      </c>
      <c r="EI129" s="2">
        <v>0</v>
      </c>
      <c r="EJ129" s="2">
        <v>0</v>
      </c>
      <c r="EK129" s="2">
        <v>0</v>
      </c>
      <c r="EL129" s="2">
        <v>0</v>
      </c>
      <c r="EM129" s="2">
        <v>0</v>
      </c>
      <c r="EN129" s="2">
        <v>0</v>
      </c>
      <c r="EO129" s="2">
        <v>0</v>
      </c>
    </row>
    <row r="130" spans="1:145" x14ac:dyDescent="0.35">
      <c r="A130" s="43">
        <v>128</v>
      </c>
      <c r="B130" s="1" t="s">
        <v>190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3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11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305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12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31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2">
        <v>0</v>
      </c>
      <c r="BX130" s="2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2">
        <v>0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0</v>
      </c>
      <c r="DC130" s="2">
        <v>0</v>
      </c>
      <c r="DD130" s="2">
        <v>0</v>
      </c>
      <c r="DE130" s="2">
        <v>0</v>
      </c>
      <c r="DF130" s="2">
        <v>0</v>
      </c>
      <c r="DG130" s="2">
        <v>0</v>
      </c>
      <c r="DH130" s="2">
        <v>0</v>
      </c>
      <c r="DI130" s="2">
        <v>378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0</v>
      </c>
      <c r="DT130" s="2">
        <v>0</v>
      </c>
      <c r="DU130" s="2">
        <v>0</v>
      </c>
      <c r="DV130" s="2">
        <v>0</v>
      </c>
      <c r="DW130" s="2">
        <v>0</v>
      </c>
      <c r="DX130" s="2">
        <v>0</v>
      </c>
      <c r="DY130" s="2">
        <v>0</v>
      </c>
      <c r="DZ130" s="2">
        <v>0</v>
      </c>
      <c r="EA130" s="2">
        <v>0</v>
      </c>
      <c r="EB130" s="2">
        <v>0</v>
      </c>
      <c r="EC130" s="2">
        <v>0</v>
      </c>
      <c r="ED130" s="2">
        <v>0</v>
      </c>
      <c r="EE130" s="2">
        <v>0</v>
      </c>
      <c r="EF130" s="2">
        <v>0</v>
      </c>
      <c r="EG130" s="2">
        <v>0</v>
      </c>
      <c r="EH130" s="2">
        <v>0</v>
      </c>
      <c r="EI130" s="2">
        <v>0</v>
      </c>
      <c r="EJ130" s="2">
        <v>0</v>
      </c>
      <c r="EK130" s="2">
        <v>5</v>
      </c>
      <c r="EL130" s="2">
        <v>0</v>
      </c>
      <c r="EM130" s="2">
        <v>0</v>
      </c>
      <c r="EN130" s="2">
        <v>0</v>
      </c>
      <c r="EO130" s="2">
        <v>0</v>
      </c>
    </row>
    <row r="131" spans="1:145" x14ac:dyDescent="0.35">
      <c r="A131" s="3">
        <v>129</v>
      </c>
      <c r="B131" s="1" t="s">
        <v>180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29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83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733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25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4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37</v>
      </c>
      <c r="BK131" s="2">
        <v>0</v>
      </c>
      <c r="BL131" s="2">
        <v>0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2">
        <v>0</v>
      </c>
      <c r="BX131" s="2">
        <v>0</v>
      </c>
      <c r="BY131" s="2">
        <v>0</v>
      </c>
      <c r="BZ131" s="2">
        <v>9</v>
      </c>
      <c r="CA131" s="2">
        <v>0</v>
      </c>
      <c r="CB131" s="2">
        <v>0</v>
      </c>
      <c r="CC131" s="2">
        <v>0</v>
      </c>
      <c r="CD131" s="2">
        <v>7</v>
      </c>
      <c r="CE131" s="2">
        <v>0</v>
      </c>
      <c r="CF131" s="2">
        <v>0</v>
      </c>
      <c r="CG131" s="2">
        <v>0</v>
      </c>
      <c r="CH131" s="2">
        <v>0</v>
      </c>
      <c r="CI131" s="2">
        <v>0</v>
      </c>
      <c r="CJ131" s="2">
        <v>0</v>
      </c>
      <c r="CK131" s="2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3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50</v>
      </c>
      <c r="DD131" s="2">
        <v>7</v>
      </c>
      <c r="DE131" s="2">
        <v>0</v>
      </c>
      <c r="DF131" s="2">
        <v>0</v>
      </c>
      <c r="DG131" s="2">
        <v>0</v>
      </c>
      <c r="DH131" s="2">
        <v>0</v>
      </c>
      <c r="DI131" s="2">
        <v>3</v>
      </c>
      <c r="DJ131" s="2">
        <v>902</v>
      </c>
      <c r="DK131" s="2">
        <v>0</v>
      </c>
      <c r="DL131" s="2">
        <v>0</v>
      </c>
      <c r="DM131" s="2">
        <v>4</v>
      </c>
      <c r="DN131" s="2">
        <v>0</v>
      </c>
      <c r="DO131" s="2">
        <v>0</v>
      </c>
      <c r="DP131" s="2">
        <v>0</v>
      </c>
      <c r="DQ131" s="2">
        <v>0</v>
      </c>
      <c r="DR131" s="2">
        <v>0</v>
      </c>
      <c r="DS131" s="2">
        <v>0</v>
      </c>
      <c r="DT131" s="2">
        <v>0</v>
      </c>
      <c r="DU131" s="2">
        <v>0</v>
      </c>
      <c r="DV131" s="2">
        <v>0</v>
      </c>
      <c r="DW131" s="2">
        <v>0</v>
      </c>
      <c r="DX131" s="2">
        <v>0</v>
      </c>
      <c r="DY131" s="2">
        <v>0</v>
      </c>
      <c r="DZ131" s="2">
        <v>0</v>
      </c>
      <c r="EA131" s="2">
        <v>0</v>
      </c>
      <c r="EB131" s="2">
        <v>0</v>
      </c>
      <c r="EC131" s="2">
        <v>0</v>
      </c>
      <c r="ED131" s="2">
        <v>0</v>
      </c>
      <c r="EE131" s="2">
        <v>0</v>
      </c>
      <c r="EF131" s="2">
        <v>0</v>
      </c>
      <c r="EG131" s="2">
        <v>0</v>
      </c>
      <c r="EH131" s="2">
        <v>0</v>
      </c>
      <c r="EI131" s="2">
        <v>0</v>
      </c>
      <c r="EJ131" s="2">
        <v>0</v>
      </c>
      <c r="EK131" s="2">
        <v>0</v>
      </c>
      <c r="EL131" s="2">
        <v>0</v>
      </c>
      <c r="EM131" s="2">
        <v>0</v>
      </c>
      <c r="EN131" s="2">
        <v>0</v>
      </c>
      <c r="EO131" s="2">
        <v>0</v>
      </c>
    </row>
    <row r="132" spans="1:145" x14ac:dyDescent="0.35">
      <c r="A132" s="3">
        <v>130</v>
      </c>
      <c r="B132" s="1" t="s">
        <v>142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6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130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3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2">
        <v>0</v>
      </c>
      <c r="BX132" s="2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0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61</v>
      </c>
      <c r="DZ132" s="2">
        <v>0</v>
      </c>
      <c r="EA132" s="2">
        <v>0</v>
      </c>
      <c r="EB132" s="2">
        <v>0</v>
      </c>
      <c r="EC132" s="2">
        <v>0</v>
      </c>
      <c r="ED132" s="2">
        <v>0</v>
      </c>
      <c r="EE132" s="2">
        <v>0</v>
      </c>
      <c r="EF132" s="2">
        <v>0</v>
      </c>
      <c r="EG132" s="2">
        <v>0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0</v>
      </c>
      <c r="EO132" s="2">
        <v>0</v>
      </c>
    </row>
    <row r="133" spans="1:145" x14ac:dyDescent="0.35">
      <c r="A133" s="3">
        <v>131</v>
      </c>
      <c r="B133" s="1" t="s">
        <v>275</v>
      </c>
      <c r="C133" s="2">
        <v>0</v>
      </c>
      <c r="D133" s="2">
        <v>5</v>
      </c>
      <c r="E133" s="2">
        <v>0</v>
      </c>
      <c r="F133" s="2">
        <v>0</v>
      </c>
      <c r="G133" s="2">
        <v>0</v>
      </c>
      <c r="H133" s="2">
        <v>0</v>
      </c>
      <c r="I133" s="2">
        <v>118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265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4</v>
      </c>
      <c r="AW133" s="2">
        <v>0</v>
      </c>
      <c r="AX133" s="2">
        <v>0</v>
      </c>
      <c r="AY133" s="2">
        <v>3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12</v>
      </c>
      <c r="BK133" s="2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2">
        <v>0</v>
      </c>
      <c r="BX133" s="2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4</v>
      </c>
      <c r="CE133" s="2">
        <v>0</v>
      </c>
      <c r="CF133" s="2">
        <v>0</v>
      </c>
      <c r="CG133" s="2">
        <v>0</v>
      </c>
      <c r="CH133" s="2">
        <v>0</v>
      </c>
      <c r="CI133" s="2">
        <v>0</v>
      </c>
      <c r="CJ133" s="2">
        <v>0</v>
      </c>
      <c r="CK133" s="2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3</v>
      </c>
      <c r="CS133" s="2">
        <v>0</v>
      </c>
      <c r="CT133" s="2">
        <v>0</v>
      </c>
      <c r="CU133" s="2">
        <v>0</v>
      </c>
      <c r="CV133" s="2">
        <v>0</v>
      </c>
      <c r="CW133" s="2">
        <v>0</v>
      </c>
      <c r="CX133" s="2">
        <v>0</v>
      </c>
      <c r="CY133" s="2">
        <v>0</v>
      </c>
      <c r="CZ133" s="2">
        <v>0</v>
      </c>
      <c r="DA133" s="2">
        <v>0</v>
      </c>
      <c r="DB133" s="2">
        <v>0</v>
      </c>
      <c r="DC133" s="2">
        <v>0</v>
      </c>
      <c r="DD133" s="2">
        <v>0</v>
      </c>
      <c r="DE133" s="2">
        <v>0</v>
      </c>
      <c r="DF133" s="2">
        <v>0</v>
      </c>
      <c r="DG133" s="2">
        <v>0</v>
      </c>
      <c r="DH133" s="2">
        <v>0</v>
      </c>
      <c r="DI133" s="2">
        <v>0</v>
      </c>
      <c r="DJ133" s="2">
        <v>0</v>
      </c>
      <c r="DK133" s="2">
        <v>3647</v>
      </c>
      <c r="DL133" s="2">
        <v>0</v>
      </c>
      <c r="DM133" s="2">
        <v>0</v>
      </c>
      <c r="DN133" s="2">
        <v>17</v>
      </c>
      <c r="DO133" s="2">
        <v>0</v>
      </c>
      <c r="DP133" s="2">
        <v>0</v>
      </c>
      <c r="DQ133" s="2">
        <v>0</v>
      </c>
      <c r="DR133" s="2">
        <v>0</v>
      </c>
      <c r="DS133" s="2">
        <v>0</v>
      </c>
      <c r="DT133" s="2">
        <v>0</v>
      </c>
      <c r="DU133" s="2">
        <v>0</v>
      </c>
      <c r="DV133" s="2">
        <v>0</v>
      </c>
      <c r="DW133" s="2">
        <v>0</v>
      </c>
      <c r="DX133" s="2">
        <v>0</v>
      </c>
      <c r="DY133" s="2">
        <v>0</v>
      </c>
      <c r="DZ133" s="2">
        <v>0</v>
      </c>
      <c r="EA133" s="2">
        <v>0</v>
      </c>
      <c r="EB133" s="2">
        <v>0</v>
      </c>
      <c r="EC133" s="2">
        <v>0</v>
      </c>
      <c r="ED133" s="2">
        <v>0</v>
      </c>
      <c r="EE133" s="2">
        <v>0</v>
      </c>
      <c r="EF133" s="2">
        <v>0</v>
      </c>
      <c r="EG133" s="2">
        <v>0</v>
      </c>
      <c r="EH133" s="2">
        <v>0</v>
      </c>
      <c r="EI133" s="2">
        <v>0</v>
      </c>
      <c r="EJ133" s="2">
        <v>0</v>
      </c>
      <c r="EK133" s="2">
        <v>0</v>
      </c>
      <c r="EL133" s="2">
        <v>0</v>
      </c>
      <c r="EM133" s="2">
        <v>0</v>
      </c>
      <c r="EN133" s="2">
        <v>0</v>
      </c>
      <c r="EO133" s="2">
        <v>0</v>
      </c>
    </row>
    <row r="134" spans="1:145" x14ac:dyDescent="0.35">
      <c r="A134" s="3">
        <v>132</v>
      </c>
      <c r="B134" s="1" t="s">
        <v>276</v>
      </c>
      <c r="C134" s="2">
        <v>0</v>
      </c>
      <c r="D134" s="2">
        <v>23</v>
      </c>
      <c r="E134" s="2">
        <v>5307</v>
      </c>
      <c r="F134" s="2">
        <v>0</v>
      </c>
      <c r="G134" s="2">
        <v>0</v>
      </c>
      <c r="H134" s="2">
        <v>9</v>
      </c>
      <c r="I134" s="2">
        <v>9</v>
      </c>
      <c r="J134" s="2">
        <v>0</v>
      </c>
      <c r="K134" s="2">
        <v>0</v>
      </c>
      <c r="L134" s="2">
        <v>0</v>
      </c>
      <c r="M134" s="2">
        <v>5</v>
      </c>
      <c r="N134" s="2">
        <v>0</v>
      </c>
      <c r="O134" s="2">
        <v>0</v>
      </c>
      <c r="P134" s="2">
        <v>0</v>
      </c>
      <c r="Q134" s="2">
        <v>9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42</v>
      </c>
      <c r="Z134" s="2">
        <v>0</v>
      </c>
      <c r="AA134" s="2">
        <v>0</v>
      </c>
      <c r="AB134" s="2">
        <v>0</v>
      </c>
      <c r="AC134" s="2">
        <v>0</v>
      </c>
      <c r="AD134" s="2">
        <v>4</v>
      </c>
      <c r="AE134" s="2">
        <v>0</v>
      </c>
      <c r="AF134" s="2">
        <v>6</v>
      </c>
      <c r="AG134" s="2">
        <v>0</v>
      </c>
      <c r="AH134" s="2">
        <v>0</v>
      </c>
      <c r="AI134" s="2">
        <v>0</v>
      </c>
      <c r="AJ134" s="2">
        <v>35</v>
      </c>
      <c r="AK134" s="2">
        <v>24546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3</v>
      </c>
      <c r="AR134" s="2">
        <v>46</v>
      </c>
      <c r="AS134" s="2">
        <v>0</v>
      </c>
      <c r="AT134" s="2">
        <v>0</v>
      </c>
      <c r="AU134" s="2">
        <v>100</v>
      </c>
      <c r="AV134" s="2">
        <v>142</v>
      </c>
      <c r="AW134" s="2">
        <v>58</v>
      </c>
      <c r="AX134" s="2">
        <v>0</v>
      </c>
      <c r="AY134" s="2">
        <v>0</v>
      </c>
      <c r="AZ134" s="2">
        <v>0</v>
      </c>
      <c r="BA134" s="2">
        <v>55</v>
      </c>
      <c r="BB134" s="2">
        <v>14</v>
      </c>
      <c r="BC134" s="2">
        <v>0</v>
      </c>
      <c r="BD134" s="2">
        <v>3</v>
      </c>
      <c r="BE134" s="2">
        <v>3</v>
      </c>
      <c r="BF134" s="2">
        <v>0</v>
      </c>
      <c r="BG134" s="2">
        <v>0</v>
      </c>
      <c r="BH134" s="2">
        <v>5</v>
      </c>
      <c r="BI134" s="2">
        <v>0</v>
      </c>
      <c r="BJ134" s="2">
        <v>44</v>
      </c>
      <c r="BK134" s="2">
        <v>19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5</v>
      </c>
      <c r="BT134" s="2">
        <v>0</v>
      </c>
      <c r="BU134" s="2">
        <v>0</v>
      </c>
      <c r="BV134" s="2">
        <v>0</v>
      </c>
      <c r="BW134" s="2">
        <v>0</v>
      </c>
      <c r="BX134" s="2">
        <v>0</v>
      </c>
      <c r="BY134" s="2">
        <v>0</v>
      </c>
      <c r="BZ134" s="2">
        <v>0</v>
      </c>
      <c r="CA134" s="2">
        <v>0</v>
      </c>
      <c r="CB134" s="2">
        <v>36</v>
      </c>
      <c r="CC134" s="2">
        <v>0</v>
      </c>
      <c r="CD134" s="2">
        <v>54</v>
      </c>
      <c r="CE134" s="2">
        <v>0</v>
      </c>
      <c r="CF134" s="2">
        <v>5</v>
      </c>
      <c r="CG134" s="2">
        <v>0</v>
      </c>
      <c r="CH134" s="2">
        <v>0</v>
      </c>
      <c r="CI134" s="2">
        <v>7</v>
      </c>
      <c r="CJ134" s="2">
        <v>0</v>
      </c>
      <c r="CK134" s="2">
        <v>0</v>
      </c>
      <c r="CL134" s="2">
        <v>11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3</v>
      </c>
      <c r="CS134" s="2">
        <v>0</v>
      </c>
      <c r="CT134" s="2">
        <v>0</v>
      </c>
      <c r="CU134" s="2">
        <v>14</v>
      </c>
      <c r="CV134" s="2">
        <v>64</v>
      </c>
      <c r="CW134" s="2">
        <v>8</v>
      </c>
      <c r="CX134" s="2">
        <v>0</v>
      </c>
      <c r="CY134" s="2">
        <v>3</v>
      </c>
      <c r="CZ134" s="2">
        <v>0</v>
      </c>
      <c r="DA134" s="2">
        <v>5</v>
      </c>
      <c r="DB134" s="2">
        <v>0</v>
      </c>
      <c r="DC134" s="2">
        <v>0</v>
      </c>
      <c r="DD134" s="2">
        <v>0</v>
      </c>
      <c r="DE134" s="2">
        <v>0</v>
      </c>
      <c r="DF134" s="2">
        <v>34</v>
      </c>
      <c r="DG134" s="2">
        <v>0</v>
      </c>
      <c r="DH134" s="2">
        <v>0</v>
      </c>
      <c r="DI134" s="2">
        <v>0</v>
      </c>
      <c r="DJ134" s="2">
        <v>0</v>
      </c>
      <c r="DK134" s="2">
        <v>16</v>
      </c>
      <c r="DL134" s="2">
        <v>3</v>
      </c>
      <c r="DM134" s="2">
        <v>27</v>
      </c>
      <c r="DN134" s="2">
        <v>9</v>
      </c>
      <c r="DO134" s="2">
        <v>5</v>
      </c>
      <c r="DP134" s="2">
        <v>0</v>
      </c>
      <c r="DQ134" s="2">
        <v>15</v>
      </c>
      <c r="DR134" s="2">
        <v>9</v>
      </c>
      <c r="DS134" s="2">
        <v>0</v>
      </c>
      <c r="DT134" s="2">
        <v>3</v>
      </c>
      <c r="DU134" s="2">
        <v>0</v>
      </c>
      <c r="DV134" s="2">
        <v>0</v>
      </c>
      <c r="DW134" s="2">
        <v>0</v>
      </c>
      <c r="DX134" s="2">
        <v>0</v>
      </c>
      <c r="DY134" s="2">
        <v>0</v>
      </c>
      <c r="DZ134" s="2">
        <v>0</v>
      </c>
      <c r="EA134" s="2">
        <v>24</v>
      </c>
      <c r="EB134" s="2">
        <v>0</v>
      </c>
      <c r="EC134" s="2">
        <v>0</v>
      </c>
      <c r="ED134" s="2">
        <v>0</v>
      </c>
      <c r="EE134" s="2">
        <v>19</v>
      </c>
      <c r="EF134" s="2">
        <v>0</v>
      </c>
      <c r="EG134" s="2">
        <v>0</v>
      </c>
      <c r="EH134" s="2">
        <v>4</v>
      </c>
      <c r="EI134" s="2">
        <v>0</v>
      </c>
      <c r="EJ134" s="2">
        <v>4</v>
      </c>
      <c r="EK134" s="2">
        <v>12</v>
      </c>
      <c r="EL134" s="2">
        <v>0</v>
      </c>
      <c r="EM134" s="2">
        <v>0</v>
      </c>
      <c r="EN134" s="2">
        <v>0</v>
      </c>
      <c r="EO134" s="2">
        <v>72</v>
      </c>
    </row>
    <row r="135" spans="1:145" x14ac:dyDescent="0.35">
      <c r="A135" s="7">
        <v>133</v>
      </c>
      <c r="B135" s="1" t="s">
        <v>303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3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17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4</v>
      </c>
      <c r="AG135" s="2">
        <v>0</v>
      </c>
      <c r="AH135" s="2">
        <v>0</v>
      </c>
      <c r="AI135" s="2">
        <v>0</v>
      </c>
      <c r="AJ135" s="2">
        <v>6</v>
      </c>
      <c r="AK135" s="2">
        <v>1974</v>
      </c>
      <c r="AL135" s="2">
        <v>0</v>
      </c>
      <c r="AM135" s="2">
        <v>0</v>
      </c>
      <c r="AN135" s="2">
        <v>0</v>
      </c>
      <c r="AO135" s="2">
        <v>0</v>
      </c>
      <c r="AP135" s="2">
        <v>7</v>
      </c>
      <c r="AQ135" s="2">
        <v>0</v>
      </c>
      <c r="AR135" s="2">
        <v>14</v>
      </c>
      <c r="AS135" s="2">
        <v>0</v>
      </c>
      <c r="AT135" s="2">
        <v>0</v>
      </c>
      <c r="AU135" s="2">
        <v>9</v>
      </c>
      <c r="AV135" s="2">
        <v>21</v>
      </c>
      <c r="AW135" s="2">
        <v>0</v>
      </c>
      <c r="AX135" s="2">
        <v>3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3</v>
      </c>
      <c r="BI135" s="2">
        <v>0</v>
      </c>
      <c r="BJ135" s="2">
        <v>9</v>
      </c>
      <c r="BK135" s="2">
        <v>32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13004</v>
      </c>
      <c r="BT135" s="2">
        <v>0</v>
      </c>
      <c r="BU135" s="2">
        <v>0</v>
      </c>
      <c r="BV135" s="2">
        <v>0</v>
      </c>
      <c r="BW135" s="2">
        <v>0</v>
      </c>
      <c r="BX135" s="2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73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3</v>
      </c>
      <c r="CP135" s="2">
        <v>0</v>
      </c>
      <c r="CQ135" s="2">
        <v>0</v>
      </c>
      <c r="CR135" s="2">
        <v>0</v>
      </c>
      <c r="CS135" s="2">
        <v>0</v>
      </c>
      <c r="CT135" s="2">
        <v>5</v>
      </c>
      <c r="CU135" s="2">
        <v>0</v>
      </c>
      <c r="CV135" s="2">
        <v>0</v>
      </c>
      <c r="CW135" s="2">
        <v>0</v>
      </c>
      <c r="CX135" s="2">
        <v>0</v>
      </c>
      <c r="CY135" s="2">
        <v>0</v>
      </c>
      <c r="CZ135" s="2">
        <v>0</v>
      </c>
      <c r="DA135" s="2">
        <v>7</v>
      </c>
      <c r="DB135" s="2">
        <v>0</v>
      </c>
      <c r="DC135" s="2">
        <v>0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6</v>
      </c>
      <c r="DN135" s="2">
        <v>0</v>
      </c>
      <c r="DO135" s="2">
        <v>0</v>
      </c>
      <c r="DP135" s="2">
        <v>0</v>
      </c>
      <c r="DQ135" s="2">
        <v>0</v>
      </c>
      <c r="DR135" s="2">
        <v>0</v>
      </c>
      <c r="DS135" s="2">
        <v>0</v>
      </c>
      <c r="DT135" s="2">
        <v>4</v>
      </c>
      <c r="DU135" s="2">
        <v>0</v>
      </c>
      <c r="DV135" s="2">
        <v>0</v>
      </c>
      <c r="DW135" s="2">
        <v>0</v>
      </c>
      <c r="DX135" s="2">
        <v>0</v>
      </c>
      <c r="DY135" s="2">
        <v>0</v>
      </c>
      <c r="DZ135" s="2">
        <v>0</v>
      </c>
      <c r="EA135" s="2">
        <v>0</v>
      </c>
      <c r="EB135" s="2">
        <v>0</v>
      </c>
      <c r="EC135" s="2">
        <v>0</v>
      </c>
      <c r="ED135" s="2">
        <v>0</v>
      </c>
      <c r="EE135" s="2">
        <v>4</v>
      </c>
      <c r="EF135" s="2">
        <v>0</v>
      </c>
      <c r="EG135" s="2">
        <v>0</v>
      </c>
      <c r="EH135" s="2">
        <v>17</v>
      </c>
      <c r="EI135" s="2">
        <v>0</v>
      </c>
      <c r="EJ135" s="2">
        <v>0</v>
      </c>
      <c r="EK135" s="2">
        <v>0</v>
      </c>
      <c r="EL135" s="2">
        <v>0</v>
      </c>
      <c r="EM135" s="2">
        <v>0</v>
      </c>
      <c r="EN135" s="2">
        <v>0</v>
      </c>
      <c r="EO135" s="2">
        <v>0</v>
      </c>
    </row>
    <row r="136" spans="1:145" x14ac:dyDescent="0.35">
      <c r="A136" s="43">
        <v>134</v>
      </c>
      <c r="B136" s="1" t="s">
        <v>198</v>
      </c>
      <c r="C136" s="2">
        <v>37</v>
      </c>
      <c r="D136" s="2">
        <v>22</v>
      </c>
      <c r="E136" s="2">
        <v>0</v>
      </c>
      <c r="F136" s="2">
        <v>0</v>
      </c>
      <c r="G136" s="2">
        <v>0</v>
      </c>
      <c r="H136" s="2">
        <v>0</v>
      </c>
      <c r="I136" s="2">
        <v>624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41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1586</v>
      </c>
      <c r="AJ136" s="2">
        <v>0</v>
      </c>
      <c r="AK136" s="2">
        <v>245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4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0</v>
      </c>
      <c r="BW136" s="2">
        <v>0</v>
      </c>
      <c r="BX136" s="2">
        <v>0</v>
      </c>
      <c r="BY136" s="2">
        <v>5</v>
      </c>
      <c r="BZ136" s="2">
        <v>0</v>
      </c>
      <c r="CA136" s="2">
        <v>0</v>
      </c>
      <c r="CB136" s="2">
        <v>0</v>
      </c>
      <c r="CC136" s="2">
        <v>0</v>
      </c>
      <c r="CD136" s="2">
        <v>7</v>
      </c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2">
        <v>0</v>
      </c>
      <c r="CK136" s="2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280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2">
        <v>0</v>
      </c>
      <c r="CW136" s="2">
        <v>0</v>
      </c>
      <c r="CX136" s="2">
        <v>0</v>
      </c>
      <c r="CY136" s="2">
        <v>0</v>
      </c>
      <c r="CZ136" s="2">
        <v>0</v>
      </c>
      <c r="DA136" s="2">
        <v>0</v>
      </c>
      <c r="DB136" s="2">
        <v>0</v>
      </c>
      <c r="DC136" s="2">
        <v>0</v>
      </c>
      <c r="DD136" s="2">
        <v>0</v>
      </c>
      <c r="DE136" s="2">
        <v>53</v>
      </c>
      <c r="DF136" s="2">
        <v>0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11</v>
      </c>
      <c r="DM136" s="2">
        <v>0</v>
      </c>
      <c r="DN136" s="2">
        <v>25</v>
      </c>
      <c r="DO136" s="2">
        <v>0</v>
      </c>
      <c r="DP136" s="2">
        <v>0</v>
      </c>
      <c r="DQ136" s="2">
        <v>0</v>
      </c>
      <c r="DR136" s="2">
        <v>0</v>
      </c>
      <c r="DS136" s="2">
        <v>0</v>
      </c>
      <c r="DT136" s="2">
        <v>0</v>
      </c>
      <c r="DU136" s="2">
        <v>0</v>
      </c>
      <c r="DV136" s="2">
        <v>0</v>
      </c>
      <c r="DW136" s="2">
        <v>0</v>
      </c>
      <c r="DX136" s="2">
        <v>0</v>
      </c>
      <c r="DY136" s="2">
        <v>0</v>
      </c>
      <c r="DZ136" s="2">
        <v>0</v>
      </c>
      <c r="EA136" s="2">
        <v>0</v>
      </c>
      <c r="EB136" s="2">
        <v>0</v>
      </c>
      <c r="EC136" s="2">
        <v>0</v>
      </c>
      <c r="ED136" s="2">
        <v>0</v>
      </c>
      <c r="EE136" s="2">
        <v>0</v>
      </c>
      <c r="EF136" s="2">
        <v>0</v>
      </c>
      <c r="EG136" s="2">
        <v>0</v>
      </c>
      <c r="EH136" s="2">
        <v>0</v>
      </c>
      <c r="EI136" s="2">
        <v>0</v>
      </c>
      <c r="EJ136" s="2">
        <v>0</v>
      </c>
      <c r="EK136" s="2">
        <v>0</v>
      </c>
      <c r="EL136" s="2">
        <v>0</v>
      </c>
      <c r="EM136" s="2">
        <v>0</v>
      </c>
      <c r="EN136" s="2">
        <v>0</v>
      </c>
      <c r="EO136" s="2">
        <v>0</v>
      </c>
    </row>
    <row r="137" spans="1:145" x14ac:dyDescent="0.35">
      <c r="A137" s="3">
        <v>135</v>
      </c>
      <c r="B137" s="1" t="s">
        <v>172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7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3</v>
      </c>
      <c r="Z137" s="2">
        <v>106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1099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18</v>
      </c>
      <c r="AS137" s="2">
        <v>0</v>
      </c>
      <c r="AT137" s="2">
        <v>0</v>
      </c>
      <c r="AU137" s="2">
        <v>6</v>
      </c>
      <c r="AV137" s="2">
        <v>3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40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>
        <v>0</v>
      </c>
      <c r="BW137" s="2">
        <v>0</v>
      </c>
      <c r="BX137" s="2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6</v>
      </c>
      <c r="CE137" s="2">
        <v>0</v>
      </c>
      <c r="CF137" s="2">
        <v>0</v>
      </c>
      <c r="CG137" s="2">
        <v>0</v>
      </c>
      <c r="CH137" s="2">
        <v>0</v>
      </c>
      <c r="CI137" s="2">
        <v>0</v>
      </c>
      <c r="CJ137" s="2">
        <v>0</v>
      </c>
      <c r="CK137" s="2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4</v>
      </c>
      <c r="CV137" s="2">
        <v>11</v>
      </c>
      <c r="CW137" s="2">
        <v>0</v>
      </c>
      <c r="CX137" s="2">
        <v>0</v>
      </c>
      <c r="CY137" s="2">
        <v>5</v>
      </c>
      <c r="CZ137" s="2">
        <v>0</v>
      </c>
      <c r="DA137" s="2">
        <v>0</v>
      </c>
      <c r="DB137" s="2">
        <v>0</v>
      </c>
      <c r="DC137" s="2">
        <v>0</v>
      </c>
      <c r="DD137" s="2">
        <v>0</v>
      </c>
      <c r="DE137" s="2">
        <v>0</v>
      </c>
      <c r="DF137" s="2">
        <v>0</v>
      </c>
      <c r="DG137" s="2">
        <v>0</v>
      </c>
      <c r="DH137" s="2">
        <v>4</v>
      </c>
      <c r="DI137" s="2">
        <v>0</v>
      </c>
      <c r="DJ137" s="2">
        <v>0</v>
      </c>
      <c r="DK137" s="2">
        <v>0</v>
      </c>
      <c r="DL137" s="2">
        <v>0</v>
      </c>
      <c r="DM137" s="2">
        <v>2408</v>
      </c>
      <c r="DN137" s="2">
        <v>0</v>
      </c>
      <c r="DO137" s="2">
        <v>0</v>
      </c>
      <c r="DP137" s="2">
        <v>7</v>
      </c>
      <c r="DQ137" s="2">
        <v>0</v>
      </c>
      <c r="DR137" s="2">
        <v>0</v>
      </c>
      <c r="DS137" s="2">
        <v>0</v>
      </c>
      <c r="DT137" s="2">
        <v>0</v>
      </c>
      <c r="DU137" s="2">
        <v>0</v>
      </c>
      <c r="DV137" s="2">
        <v>0</v>
      </c>
      <c r="DW137" s="2">
        <v>0</v>
      </c>
      <c r="DX137" s="2">
        <v>0</v>
      </c>
      <c r="DY137" s="2">
        <v>0</v>
      </c>
      <c r="DZ137" s="2">
        <v>0</v>
      </c>
      <c r="EA137" s="2">
        <v>0</v>
      </c>
      <c r="EB137" s="2">
        <v>0</v>
      </c>
      <c r="EC137" s="2">
        <v>0</v>
      </c>
      <c r="ED137" s="2">
        <v>0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0</v>
      </c>
      <c r="EK137" s="2">
        <v>0</v>
      </c>
      <c r="EL137" s="2">
        <v>0</v>
      </c>
      <c r="EM137" s="2">
        <v>0</v>
      </c>
      <c r="EN137" s="2">
        <v>0</v>
      </c>
      <c r="EO137" s="2">
        <v>0</v>
      </c>
    </row>
    <row r="138" spans="1:145" x14ac:dyDescent="0.35">
      <c r="A138" s="3">
        <v>136</v>
      </c>
      <c r="B138" s="1" t="s">
        <v>233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16</v>
      </c>
      <c r="J138" s="2">
        <v>0</v>
      </c>
      <c r="K138" s="2">
        <v>0</v>
      </c>
      <c r="L138" s="2">
        <v>0</v>
      </c>
      <c r="M138" s="2">
        <v>3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3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3</v>
      </c>
      <c r="AI138" s="2">
        <v>0</v>
      </c>
      <c r="AJ138" s="2">
        <v>0</v>
      </c>
      <c r="AK138" s="2">
        <v>15219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7</v>
      </c>
      <c r="AS138" s="2">
        <v>0</v>
      </c>
      <c r="AT138" s="2">
        <v>0</v>
      </c>
      <c r="AU138" s="2">
        <v>10</v>
      </c>
      <c r="AV138" s="2">
        <v>23</v>
      </c>
      <c r="AW138" s="2">
        <v>4</v>
      </c>
      <c r="AX138" s="2">
        <v>0</v>
      </c>
      <c r="AY138" s="2">
        <v>0</v>
      </c>
      <c r="AZ138" s="2">
        <v>0</v>
      </c>
      <c r="BA138" s="2">
        <v>0</v>
      </c>
      <c r="BB138" s="2">
        <v>20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3</v>
      </c>
      <c r="BI138" s="2">
        <v>0</v>
      </c>
      <c r="BJ138" s="2">
        <v>34</v>
      </c>
      <c r="BK138" s="2">
        <v>8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2">
        <v>0</v>
      </c>
      <c r="BX138" s="2">
        <v>0</v>
      </c>
      <c r="BY138" s="2">
        <v>0</v>
      </c>
      <c r="BZ138" s="2">
        <v>0</v>
      </c>
      <c r="CA138" s="2">
        <v>42</v>
      </c>
      <c r="CB138" s="2">
        <v>0</v>
      </c>
      <c r="CC138" s="2">
        <v>0</v>
      </c>
      <c r="CD138" s="2">
        <v>20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6</v>
      </c>
      <c r="DB138" s="2">
        <v>0</v>
      </c>
      <c r="DC138" s="2">
        <v>0</v>
      </c>
      <c r="DD138" s="2">
        <v>0</v>
      </c>
      <c r="DE138" s="2">
        <v>0</v>
      </c>
      <c r="DF138" s="2">
        <v>0</v>
      </c>
      <c r="DG138" s="2">
        <v>3</v>
      </c>
      <c r="DH138" s="2">
        <v>40388</v>
      </c>
      <c r="DI138" s="2">
        <v>0</v>
      </c>
      <c r="DJ138" s="2">
        <v>0</v>
      </c>
      <c r="DK138" s="2">
        <v>0</v>
      </c>
      <c r="DL138" s="2">
        <v>477</v>
      </c>
      <c r="DM138" s="2">
        <v>3</v>
      </c>
      <c r="DN138" s="2">
        <v>0</v>
      </c>
      <c r="DO138" s="2">
        <v>0</v>
      </c>
      <c r="DP138" s="2">
        <v>0</v>
      </c>
      <c r="DQ138" s="2">
        <v>10561</v>
      </c>
      <c r="DR138" s="2">
        <v>0</v>
      </c>
      <c r="DS138" s="2">
        <v>0</v>
      </c>
      <c r="DT138" s="2">
        <v>3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0</v>
      </c>
      <c r="ED138" s="2">
        <v>0</v>
      </c>
      <c r="EE138" s="2">
        <v>6</v>
      </c>
      <c r="EF138" s="2">
        <v>0</v>
      </c>
      <c r="EG138" s="2">
        <v>0</v>
      </c>
      <c r="EH138" s="2">
        <v>6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0</v>
      </c>
      <c r="EO138" s="2">
        <v>0</v>
      </c>
    </row>
    <row r="139" spans="1:145" x14ac:dyDescent="0.35">
      <c r="A139" s="3">
        <v>137</v>
      </c>
      <c r="B139" s="1" t="s">
        <v>196</v>
      </c>
      <c r="C139" s="2">
        <v>24</v>
      </c>
      <c r="D139" s="2">
        <v>34</v>
      </c>
      <c r="E139" s="2">
        <v>0</v>
      </c>
      <c r="F139" s="2">
        <v>0</v>
      </c>
      <c r="G139" s="2">
        <v>0</v>
      </c>
      <c r="H139" s="2">
        <v>102</v>
      </c>
      <c r="I139" s="2">
        <v>3005</v>
      </c>
      <c r="J139" s="2">
        <v>0</v>
      </c>
      <c r="K139" s="2">
        <v>0</v>
      </c>
      <c r="L139" s="2">
        <v>0</v>
      </c>
      <c r="M139" s="2">
        <v>5</v>
      </c>
      <c r="N139" s="2">
        <v>0</v>
      </c>
      <c r="O139" s="2">
        <v>0</v>
      </c>
      <c r="P139" s="2">
        <v>45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876</v>
      </c>
      <c r="AJ139" s="2">
        <v>0</v>
      </c>
      <c r="AK139" s="2">
        <v>549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3</v>
      </c>
      <c r="AR139" s="2">
        <v>3</v>
      </c>
      <c r="AS139" s="2">
        <v>0</v>
      </c>
      <c r="AT139" s="2">
        <v>0</v>
      </c>
      <c r="AU139" s="2">
        <v>0</v>
      </c>
      <c r="AV139" s="2">
        <v>26</v>
      </c>
      <c r="AW139" s="2">
        <v>5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0</v>
      </c>
      <c r="BX139" s="2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5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207</v>
      </c>
      <c r="CQ139" s="2">
        <v>0</v>
      </c>
      <c r="CR139" s="2">
        <v>8</v>
      </c>
      <c r="CS139" s="2">
        <v>0</v>
      </c>
      <c r="CT139" s="2">
        <v>0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0</v>
      </c>
      <c r="DD139" s="2">
        <v>0</v>
      </c>
      <c r="DE139" s="2">
        <v>44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10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3</v>
      </c>
      <c r="DW139" s="2">
        <v>179</v>
      </c>
      <c r="DX139" s="2">
        <v>0</v>
      </c>
      <c r="DY139" s="2">
        <v>5</v>
      </c>
      <c r="DZ139" s="2">
        <v>0</v>
      </c>
      <c r="EA139" s="2">
        <v>0</v>
      </c>
      <c r="EB139" s="2">
        <v>0</v>
      </c>
      <c r="EC139" s="2">
        <v>0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</row>
    <row r="140" spans="1:145" x14ac:dyDescent="0.35">
      <c r="A140" s="3">
        <v>138</v>
      </c>
      <c r="B140" s="1" t="s">
        <v>168</v>
      </c>
      <c r="C140" s="2">
        <v>0</v>
      </c>
      <c r="D140" s="2">
        <v>0</v>
      </c>
      <c r="E140" s="2">
        <v>0</v>
      </c>
      <c r="F140" s="2">
        <v>0</v>
      </c>
      <c r="G140" s="2">
        <v>5</v>
      </c>
      <c r="H140" s="2">
        <v>0</v>
      </c>
      <c r="I140" s="2">
        <v>17</v>
      </c>
      <c r="J140" s="2">
        <v>0</v>
      </c>
      <c r="K140" s="2">
        <v>0</v>
      </c>
      <c r="L140" s="2">
        <v>6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3</v>
      </c>
      <c r="U140" s="2">
        <v>0</v>
      </c>
      <c r="V140" s="2">
        <v>5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5</v>
      </c>
      <c r="AC140" s="2">
        <v>0</v>
      </c>
      <c r="AD140" s="2">
        <v>9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1030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8</v>
      </c>
      <c r="AR140" s="2">
        <v>5</v>
      </c>
      <c r="AS140" s="2">
        <v>0</v>
      </c>
      <c r="AT140" s="2">
        <v>0</v>
      </c>
      <c r="AU140" s="2">
        <v>9</v>
      </c>
      <c r="AV140" s="2">
        <v>13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5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3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0</v>
      </c>
      <c r="BX140" s="2">
        <v>0</v>
      </c>
      <c r="BY140" s="2">
        <v>0</v>
      </c>
      <c r="BZ140" s="2">
        <v>8</v>
      </c>
      <c r="CA140" s="2">
        <v>0</v>
      </c>
      <c r="CB140" s="2">
        <v>0</v>
      </c>
      <c r="CC140" s="2">
        <v>0</v>
      </c>
      <c r="CD140" s="2">
        <v>9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9</v>
      </c>
      <c r="CU140" s="2">
        <v>3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0</v>
      </c>
      <c r="DD140" s="2">
        <v>0</v>
      </c>
      <c r="DE140" s="2">
        <v>0</v>
      </c>
      <c r="DF140" s="2">
        <v>0</v>
      </c>
      <c r="DG140" s="2">
        <v>0</v>
      </c>
      <c r="DH140" s="2">
        <v>4</v>
      </c>
      <c r="DI140" s="2">
        <v>0</v>
      </c>
      <c r="DJ140" s="2">
        <v>0</v>
      </c>
      <c r="DK140" s="2">
        <v>4</v>
      </c>
      <c r="DL140" s="2">
        <v>0</v>
      </c>
      <c r="DM140" s="2">
        <v>9</v>
      </c>
      <c r="DN140" s="2">
        <v>0</v>
      </c>
      <c r="DO140" s="2">
        <v>1051</v>
      </c>
      <c r="DP140" s="2">
        <v>0</v>
      </c>
      <c r="DQ140" s="2">
        <v>0</v>
      </c>
      <c r="DR140" s="2">
        <v>0</v>
      </c>
      <c r="DS140" s="2">
        <v>0</v>
      </c>
      <c r="DT140" s="2">
        <v>0</v>
      </c>
      <c r="DU140" s="2">
        <v>0</v>
      </c>
      <c r="DV140" s="2">
        <v>0</v>
      </c>
      <c r="DW140" s="2">
        <v>4</v>
      </c>
      <c r="DX140" s="2">
        <v>0</v>
      </c>
      <c r="DY140" s="2">
        <v>0</v>
      </c>
      <c r="DZ140" s="2">
        <v>0</v>
      </c>
      <c r="EA140" s="2">
        <v>0</v>
      </c>
      <c r="EB140" s="2">
        <v>0</v>
      </c>
      <c r="EC140" s="2">
        <v>0</v>
      </c>
      <c r="ED140" s="2">
        <v>0</v>
      </c>
      <c r="EE140" s="2">
        <v>0</v>
      </c>
      <c r="EF140" s="2">
        <v>0</v>
      </c>
      <c r="EG140" s="2">
        <v>0</v>
      </c>
      <c r="EH140" s="2">
        <v>6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</row>
    <row r="141" spans="1:145" x14ac:dyDescent="0.35">
      <c r="A141" s="7">
        <v>139</v>
      </c>
      <c r="B141" s="1" t="s">
        <v>164</v>
      </c>
      <c r="C141" s="2">
        <v>0</v>
      </c>
      <c r="D141" s="2">
        <v>0</v>
      </c>
      <c r="E141" s="2">
        <v>0</v>
      </c>
      <c r="F141" s="2">
        <v>0</v>
      </c>
      <c r="G141" s="2">
        <v>5</v>
      </c>
      <c r="H141" s="2">
        <v>0</v>
      </c>
      <c r="I141" s="2">
        <v>3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21</v>
      </c>
      <c r="U141" s="2">
        <v>0</v>
      </c>
      <c r="V141" s="2">
        <v>0</v>
      </c>
      <c r="W141" s="2">
        <v>0</v>
      </c>
      <c r="X141" s="2">
        <v>0</v>
      </c>
      <c r="Y141" s="2">
        <v>4</v>
      </c>
      <c r="Z141" s="2">
        <v>0</v>
      </c>
      <c r="AA141" s="2">
        <v>0</v>
      </c>
      <c r="AB141" s="2">
        <v>0</v>
      </c>
      <c r="AC141" s="2">
        <v>0</v>
      </c>
      <c r="AD141" s="2">
        <v>7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5</v>
      </c>
      <c r="AK141" s="2">
        <v>1417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180</v>
      </c>
      <c r="AS141" s="2">
        <v>0</v>
      </c>
      <c r="AT141" s="2">
        <v>0</v>
      </c>
      <c r="AU141" s="2">
        <v>619</v>
      </c>
      <c r="AV141" s="2">
        <v>8</v>
      </c>
      <c r="AW141" s="2">
        <v>0</v>
      </c>
      <c r="AX141" s="2">
        <v>0</v>
      </c>
      <c r="AY141" s="2">
        <v>4</v>
      </c>
      <c r="AZ141" s="2">
        <v>0</v>
      </c>
      <c r="BA141" s="2">
        <v>0</v>
      </c>
      <c r="BB141" s="2">
        <v>4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88</v>
      </c>
      <c r="BK141" s="2">
        <v>3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3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4</v>
      </c>
      <c r="CA141" s="2">
        <v>0</v>
      </c>
      <c r="CB141" s="2">
        <v>9</v>
      </c>
      <c r="CC141" s="2">
        <v>0</v>
      </c>
      <c r="CD141" s="2">
        <v>11</v>
      </c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2">
        <v>0</v>
      </c>
      <c r="CK141" s="2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7</v>
      </c>
      <c r="CV141" s="2">
        <v>0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5</v>
      </c>
      <c r="DD141" s="2">
        <v>5</v>
      </c>
      <c r="DE141" s="2">
        <v>0</v>
      </c>
      <c r="DF141" s="2">
        <v>0</v>
      </c>
      <c r="DG141" s="2">
        <v>0</v>
      </c>
      <c r="DH141" s="2">
        <v>0</v>
      </c>
      <c r="DI141" s="2">
        <v>0</v>
      </c>
      <c r="DJ141" s="2">
        <v>0</v>
      </c>
      <c r="DK141" s="2">
        <v>0</v>
      </c>
      <c r="DL141" s="2">
        <v>0</v>
      </c>
      <c r="DM141" s="2">
        <v>15</v>
      </c>
      <c r="DN141" s="2">
        <v>0</v>
      </c>
      <c r="DO141" s="2">
        <v>6</v>
      </c>
      <c r="DP141" s="2">
        <v>0</v>
      </c>
      <c r="DQ141" s="2">
        <v>11</v>
      </c>
      <c r="DR141" s="2">
        <v>0</v>
      </c>
      <c r="DS141" s="2">
        <v>0</v>
      </c>
      <c r="DT141" s="2">
        <v>0</v>
      </c>
      <c r="DU141" s="2">
        <v>4</v>
      </c>
      <c r="DV141" s="2">
        <v>0</v>
      </c>
      <c r="DW141" s="2">
        <v>0</v>
      </c>
      <c r="DX141" s="2">
        <v>0</v>
      </c>
      <c r="DY141" s="2">
        <v>0</v>
      </c>
      <c r="DZ141" s="2">
        <v>0</v>
      </c>
      <c r="EA141" s="2">
        <v>0</v>
      </c>
      <c r="EB141" s="2">
        <v>0</v>
      </c>
      <c r="EC141" s="2">
        <v>10</v>
      </c>
      <c r="ED141" s="2">
        <v>0</v>
      </c>
      <c r="EE141" s="2">
        <v>0</v>
      </c>
      <c r="EF141" s="2">
        <v>0</v>
      </c>
      <c r="EG141" s="2">
        <v>0</v>
      </c>
      <c r="EH141" s="2">
        <v>3</v>
      </c>
      <c r="EI141" s="2">
        <v>0</v>
      </c>
      <c r="EJ141" s="2">
        <v>0</v>
      </c>
      <c r="EK141" s="2">
        <v>0</v>
      </c>
      <c r="EL141" s="2">
        <v>0</v>
      </c>
      <c r="EM141" s="2">
        <v>0</v>
      </c>
      <c r="EN141" s="2">
        <v>0</v>
      </c>
      <c r="EO141" s="2">
        <v>0</v>
      </c>
    </row>
    <row r="142" spans="1:145" x14ac:dyDescent="0.35">
      <c r="A142" s="43">
        <v>140</v>
      </c>
      <c r="B142" s="1" t="s">
        <v>210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5378</v>
      </c>
      <c r="J142" s="2">
        <v>184</v>
      </c>
      <c r="K142" s="2">
        <v>0</v>
      </c>
      <c r="L142" s="2">
        <v>1680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49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247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3</v>
      </c>
      <c r="AS142" s="2">
        <v>0</v>
      </c>
      <c r="AT142" s="2">
        <v>0</v>
      </c>
      <c r="AU142" s="2">
        <v>0</v>
      </c>
      <c r="AV142" s="2">
        <v>6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4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82</v>
      </c>
      <c r="BV142" s="2">
        <v>0</v>
      </c>
      <c r="BW142" s="2">
        <v>0</v>
      </c>
      <c r="BX142" s="2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5</v>
      </c>
      <c r="CU142" s="2">
        <v>0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4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11</v>
      </c>
      <c r="DL142" s="2">
        <v>0</v>
      </c>
      <c r="DM142" s="2">
        <v>0</v>
      </c>
      <c r="DN142" s="2">
        <v>0</v>
      </c>
      <c r="DO142" s="2">
        <v>0</v>
      </c>
      <c r="DP142" s="2">
        <v>0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7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</row>
    <row r="143" spans="1:145" x14ac:dyDescent="0.35">
      <c r="A143" s="3">
        <v>141</v>
      </c>
      <c r="B143" s="1" t="s">
        <v>225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112</v>
      </c>
      <c r="Z143" s="2">
        <v>0</v>
      </c>
      <c r="AA143" s="2">
        <v>0</v>
      </c>
      <c r="AB143" s="2">
        <v>0</v>
      </c>
      <c r="AC143" s="2">
        <v>3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833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6</v>
      </c>
      <c r="AS143" s="2">
        <v>0</v>
      </c>
      <c r="AT143" s="2">
        <v>0</v>
      </c>
      <c r="AU143" s="2">
        <v>3</v>
      </c>
      <c r="AV143" s="2">
        <v>0</v>
      </c>
      <c r="AW143" s="2">
        <v>0</v>
      </c>
      <c r="AX143" s="2">
        <v>10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4</v>
      </c>
      <c r="BK143" s="2">
        <v>20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5</v>
      </c>
      <c r="BT143" s="2">
        <v>0</v>
      </c>
      <c r="BU143" s="2">
        <v>0</v>
      </c>
      <c r="BV143" s="2">
        <v>0</v>
      </c>
      <c r="BW143" s="2">
        <v>0</v>
      </c>
      <c r="BX143" s="2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9201</v>
      </c>
      <c r="CE143" s="2">
        <v>0</v>
      </c>
      <c r="CF143" s="2">
        <v>0</v>
      </c>
      <c r="CG143" s="2">
        <v>0</v>
      </c>
      <c r="CH143" s="2">
        <v>0</v>
      </c>
      <c r="CI143" s="2">
        <v>396</v>
      </c>
      <c r="CJ143" s="2">
        <v>0</v>
      </c>
      <c r="CK143" s="2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3</v>
      </c>
      <c r="CU143" s="2">
        <v>0</v>
      </c>
      <c r="CV143" s="2">
        <v>0</v>
      </c>
      <c r="CW143" s="2">
        <v>0</v>
      </c>
      <c r="CX143" s="2">
        <v>0</v>
      </c>
      <c r="CY143" s="2">
        <v>0</v>
      </c>
      <c r="CZ143" s="2">
        <v>0</v>
      </c>
      <c r="DA143" s="2">
        <v>0</v>
      </c>
      <c r="DB143" s="2">
        <v>0</v>
      </c>
      <c r="DC143" s="2">
        <v>0</v>
      </c>
      <c r="DD143" s="2">
        <v>0</v>
      </c>
      <c r="DE143" s="2">
        <v>0</v>
      </c>
      <c r="DF143" s="2">
        <v>0</v>
      </c>
      <c r="DG143" s="2">
        <v>0</v>
      </c>
      <c r="DH143" s="2">
        <v>0</v>
      </c>
      <c r="DI143" s="2">
        <v>0</v>
      </c>
      <c r="DJ143" s="2">
        <v>0</v>
      </c>
      <c r="DK143" s="2">
        <v>0</v>
      </c>
      <c r="DL143" s="2">
        <v>0</v>
      </c>
      <c r="DM143" s="2">
        <v>0</v>
      </c>
      <c r="DN143" s="2">
        <v>0</v>
      </c>
      <c r="DO143" s="2">
        <v>0</v>
      </c>
      <c r="DP143" s="2">
        <v>0</v>
      </c>
      <c r="DQ143" s="2">
        <v>0</v>
      </c>
      <c r="DR143" s="2">
        <v>0</v>
      </c>
      <c r="DS143" s="2">
        <v>0</v>
      </c>
      <c r="DT143" s="2">
        <v>0</v>
      </c>
      <c r="DU143" s="2">
        <v>0</v>
      </c>
      <c r="DV143" s="2">
        <v>0</v>
      </c>
      <c r="DW143" s="2">
        <v>0</v>
      </c>
      <c r="DX143" s="2">
        <v>0</v>
      </c>
      <c r="DY143" s="2">
        <v>0</v>
      </c>
      <c r="DZ143" s="2">
        <v>0</v>
      </c>
      <c r="EA143" s="2">
        <v>0</v>
      </c>
      <c r="EB143" s="2">
        <v>0</v>
      </c>
      <c r="EC143" s="2">
        <v>0</v>
      </c>
      <c r="ED143" s="2">
        <v>0</v>
      </c>
      <c r="EE143" s="2">
        <v>0</v>
      </c>
      <c r="EF143" s="2">
        <v>0</v>
      </c>
      <c r="EG143" s="2">
        <v>0</v>
      </c>
      <c r="EH143" s="2">
        <v>12</v>
      </c>
      <c r="EI143" s="2">
        <v>0</v>
      </c>
      <c r="EJ143" s="2">
        <v>0</v>
      </c>
      <c r="EK143" s="2">
        <v>0</v>
      </c>
      <c r="EL143" s="2">
        <v>0</v>
      </c>
      <c r="EM143" s="2">
        <v>0</v>
      </c>
      <c r="EN143" s="2">
        <v>0</v>
      </c>
      <c r="EO143" s="2">
        <v>0</v>
      </c>
    </row>
    <row r="144" spans="1:145" x14ac:dyDescent="0.35">
      <c r="A144" s="3">
        <v>142</v>
      </c>
      <c r="B144" s="1" t="s">
        <v>277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5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4</v>
      </c>
      <c r="AK144" s="2">
        <v>318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8</v>
      </c>
      <c r="AS144" s="2">
        <v>0</v>
      </c>
      <c r="AT144" s="2">
        <v>0</v>
      </c>
      <c r="AU144" s="2">
        <v>0</v>
      </c>
      <c r="AV144" s="2">
        <v>3</v>
      </c>
      <c r="AW144" s="2">
        <v>67</v>
      </c>
      <c r="AX144" s="2">
        <v>0</v>
      </c>
      <c r="AY144" s="2">
        <v>0</v>
      </c>
      <c r="AZ144" s="2">
        <v>0</v>
      </c>
      <c r="BA144" s="2">
        <v>0</v>
      </c>
      <c r="BB144" s="2">
        <v>12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52</v>
      </c>
      <c r="BR144" s="2">
        <v>3</v>
      </c>
      <c r="BS144" s="2">
        <v>0</v>
      </c>
      <c r="BT144" s="2">
        <v>0</v>
      </c>
      <c r="BU144" s="2">
        <v>0</v>
      </c>
      <c r="BV144" s="2">
        <v>0</v>
      </c>
      <c r="BW144" s="2">
        <v>0</v>
      </c>
      <c r="BX144" s="2">
        <v>0</v>
      </c>
      <c r="BY144" s="2">
        <v>0</v>
      </c>
      <c r="BZ144" s="2">
        <v>0</v>
      </c>
      <c r="CA144" s="2">
        <v>0</v>
      </c>
      <c r="CB144" s="2">
        <v>7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16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4</v>
      </c>
      <c r="DM144" s="2">
        <v>0</v>
      </c>
      <c r="DN144" s="2">
        <v>296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0</v>
      </c>
      <c r="ED144" s="2">
        <v>0</v>
      </c>
      <c r="EE144" s="2">
        <v>3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</row>
    <row r="145" spans="1:145" x14ac:dyDescent="0.35">
      <c r="A145" s="3">
        <v>143</v>
      </c>
      <c r="B145" s="1" t="s">
        <v>216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5</v>
      </c>
      <c r="J145" s="2">
        <v>0</v>
      </c>
      <c r="K145" s="2">
        <v>0</v>
      </c>
      <c r="L145" s="2">
        <v>0</v>
      </c>
      <c r="M145" s="2">
        <v>5</v>
      </c>
      <c r="N145" s="2">
        <v>0</v>
      </c>
      <c r="O145" s="2">
        <v>0</v>
      </c>
      <c r="P145" s="2">
        <v>0</v>
      </c>
      <c r="Q145" s="2">
        <v>6</v>
      </c>
      <c r="R145" s="2">
        <v>0</v>
      </c>
      <c r="S145" s="2">
        <v>0</v>
      </c>
      <c r="T145" s="2">
        <v>0</v>
      </c>
      <c r="U145" s="2">
        <v>0</v>
      </c>
      <c r="V145" s="2">
        <v>410</v>
      </c>
      <c r="W145" s="2">
        <v>22</v>
      </c>
      <c r="X145" s="2">
        <v>0</v>
      </c>
      <c r="Y145" s="2">
        <v>72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4</v>
      </c>
      <c r="AK145" s="2">
        <v>4237</v>
      </c>
      <c r="AL145" s="2">
        <v>0</v>
      </c>
      <c r="AM145" s="2">
        <v>0</v>
      </c>
      <c r="AN145" s="2">
        <v>0</v>
      </c>
      <c r="AO145" s="2">
        <v>0</v>
      </c>
      <c r="AP145" s="2">
        <v>4</v>
      </c>
      <c r="AQ145" s="2">
        <v>0</v>
      </c>
      <c r="AR145" s="2">
        <v>5</v>
      </c>
      <c r="AS145" s="2">
        <v>0</v>
      </c>
      <c r="AT145" s="2">
        <v>0</v>
      </c>
      <c r="AU145" s="2">
        <v>8</v>
      </c>
      <c r="AV145" s="2">
        <v>20</v>
      </c>
      <c r="AW145" s="2">
        <v>0</v>
      </c>
      <c r="AX145" s="2">
        <v>0</v>
      </c>
      <c r="AY145" s="2">
        <v>0</v>
      </c>
      <c r="AZ145" s="2">
        <v>0</v>
      </c>
      <c r="BA145" s="2">
        <v>5</v>
      </c>
      <c r="BB145" s="2">
        <v>5</v>
      </c>
      <c r="BC145" s="2">
        <v>92</v>
      </c>
      <c r="BD145" s="2">
        <v>0</v>
      </c>
      <c r="BE145" s="2">
        <v>0</v>
      </c>
      <c r="BF145" s="2">
        <v>0</v>
      </c>
      <c r="BG145" s="2">
        <v>0</v>
      </c>
      <c r="BH145" s="2">
        <v>3</v>
      </c>
      <c r="BI145" s="2">
        <v>0</v>
      </c>
      <c r="BJ145" s="2">
        <v>5</v>
      </c>
      <c r="BK145" s="2">
        <v>22</v>
      </c>
      <c r="BL145" s="2">
        <v>0</v>
      </c>
      <c r="BM145" s="2">
        <v>2680</v>
      </c>
      <c r="BN145" s="2">
        <v>0</v>
      </c>
      <c r="BO145" s="2">
        <v>448</v>
      </c>
      <c r="BP145" s="2">
        <v>0</v>
      </c>
      <c r="BQ145" s="2">
        <v>0</v>
      </c>
      <c r="BR145" s="2">
        <v>0</v>
      </c>
      <c r="BS145" s="2">
        <v>3</v>
      </c>
      <c r="BT145" s="2">
        <v>0</v>
      </c>
      <c r="BU145" s="2">
        <v>0</v>
      </c>
      <c r="BV145" s="2">
        <v>70</v>
      </c>
      <c r="BW145" s="2">
        <v>0</v>
      </c>
      <c r="BX145" s="2">
        <v>0</v>
      </c>
      <c r="BY145" s="2">
        <v>0</v>
      </c>
      <c r="BZ145" s="2">
        <v>0</v>
      </c>
      <c r="CA145" s="2">
        <v>6</v>
      </c>
      <c r="CB145" s="2">
        <v>0</v>
      </c>
      <c r="CC145" s="2">
        <v>0</v>
      </c>
      <c r="CD145" s="2">
        <v>117</v>
      </c>
      <c r="CE145" s="2">
        <v>0</v>
      </c>
      <c r="CF145" s="2">
        <v>0</v>
      </c>
      <c r="CG145" s="2">
        <v>0</v>
      </c>
      <c r="CH145" s="2">
        <v>0</v>
      </c>
      <c r="CI145" s="2">
        <v>49</v>
      </c>
      <c r="CJ145" s="2">
        <v>0</v>
      </c>
      <c r="CK145" s="2">
        <v>0</v>
      </c>
      <c r="CL145" s="2">
        <v>0</v>
      </c>
      <c r="CM145" s="2">
        <v>3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3</v>
      </c>
      <c r="CV145" s="2">
        <v>0</v>
      </c>
      <c r="CW145" s="2">
        <v>14</v>
      </c>
      <c r="CX145" s="2">
        <v>5</v>
      </c>
      <c r="CY145" s="2">
        <v>0</v>
      </c>
      <c r="CZ145" s="2">
        <v>0</v>
      </c>
      <c r="DA145" s="2">
        <v>5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5</v>
      </c>
      <c r="DI145" s="2">
        <v>0</v>
      </c>
      <c r="DJ145" s="2">
        <v>0</v>
      </c>
      <c r="DK145" s="2">
        <v>0</v>
      </c>
      <c r="DL145" s="2">
        <v>0</v>
      </c>
      <c r="DM145" s="2">
        <v>9</v>
      </c>
      <c r="DN145" s="2">
        <v>0</v>
      </c>
      <c r="DO145" s="2">
        <v>5</v>
      </c>
      <c r="DP145" s="2">
        <v>9</v>
      </c>
      <c r="DQ145" s="2">
        <v>12</v>
      </c>
      <c r="DR145" s="2">
        <v>0</v>
      </c>
      <c r="DS145" s="2">
        <v>0</v>
      </c>
      <c r="DT145" s="2">
        <v>11994</v>
      </c>
      <c r="DU145" s="2">
        <v>0</v>
      </c>
      <c r="DV145" s="2">
        <v>0</v>
      </c>
      <c r="DW145" s="2">
        <v>0</v>
      </c>
      <c r="DX145" s="2">
        <v>0</v>
      </c>
      <c r="DY145" s="2">
        <v>4</v>
      </c>
      <c r="DZ145" s="2">
        <v>0</v>
      </c>
      <c r="EA145" s="2">
        <v>0</v>
      </c>
      <c r="EB145" s="2">
        <v>0</v>
      </c>
      <c r="EC145" s="2">
        <v>0</v>
      </c>
      <c r="ED145" s="2">
        <v>0</v>
      </c>
      <c r="EE145" s="2">
        <v>4</v>
      </c>
      <c r="EF145" s="2">
        <v>0</v>
      </c>
      <c r="EG145" s="2">
        <v>0</v>
      </c>
      <c r="EH145" s="2">
        <v>185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</row>
    <row r="146" spans="1:145" x14ac:dyDescent="0.35">
      <c r="A146" s="3">
        <v>144</v>
      </c>
      <c r="B146" s="1" t="s">
        <v>223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5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132</v>
      </c>
      <c r="Z146" s="2">
        <v>0</v>
      </c>
      <c r="AA146" s="2">
        <v>0</v>
      </c>
      <c r="AB146" s="2">
        <v>0</v>
      </c>
      <c r="AC146" s="2">
        <v>85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573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2950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67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2">
        <v>0</v>
      </c>
      <c r="BX146" s="2">
        <v>0</v>
      </c>
      <c r="BY146" s="2">
        <v>0</v>
      </c>
      <c r="BZ146" s="2">
        <v>0</v>
      </c>
      <c r="CA146" s="2">
        <v>4</v>
      </c>
      <c r="CB146" s="2">
        <v>0</v>
      </c>
      <c r="CC146" s="2">
        <v>0</v>
      </c>
      <c r="CD146" s="2">
        <v>304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271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0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3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392</v>
      </c>
      <c r="DT146" s="2">
        <v>0</v>
      </c>
      <c r="DU146" s="2">
        <v>0</v>
      </c>
      <c r="DV146" s="2">
        <v>0</v>
      </c>
      <c r="DW146" s="2">
        <v>0</v>
      </c>
      <c r="DX146" s="2">
        <v>255</v>
      </c>
      <c r="DY146" s="2">
        <v>0</v>
      </c>
      <c r="DZ146" s="2">
        <v>0</v>
      </c>
      <c r="EA146" s="2">
        <v>0</v>
      </c>
      <c r="EB146" s="2">
        <v>0</v>
      </c>
      <c r="EC146" s="2">
        <v>0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</row>
    <row r="147" spans="1:145" x14ac:dyDescent="0.35">
      <c r="A147" s="7">
        <v>145</v>
      </c>
      <c r="B147" s="1" t="s">
        <v>150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311</v>
      </c>
      <c r="AL147" s="2">
        <v>0</v>
      </c>
      <c r="AM147" s="2">
        <v>0</v>
      </c>
      <c r="AN147" s="2">
        <v>6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0</v>
      </c>
      <c r="BS147" s="2">
        <v>0</v>
      </c>
      <c r="BT147" s="2">
        <v>0</v>
      </c>
      <c r="BU147" s="2">
        <v>0</v>
      </c>
      <c r="BV147" s="2">
        <v>0</v>
      </c>
      <c r="BW147" s="2">
        <v>0</v>
      </c>
      <c r="BX147" s="2">
        <v>0</v>
      </c>
      <c r="BY147" s="2">
        <v>0</v>
      </c>
      <c r="BZ147" s="2">
        <v>3</v>
      </c>
      <c r="CA147" s="2">
        <v>0</v>
      </c>
      <c r="CB147" s="2">
        <v>0</v>
      </c>
      <c r="CC147" s="2">
        <v>0</v>
      </c>
      <c r="CD147" s="2">
        <v>8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2">
        <v>0</v>
      </c>
      <c r="CW147" s="2">
        <v>0</v>
      </c>
      <c r="CX147" s="2">
        <v>0</v>
      </c>
      <c r="CY147" s="2">
        <v>0</v>
      </c>
      <c r="CZ147" s="2">
        <v>0</v>
      </c>
      <c r="DA147" s="2">
        <v>0</v>
      </c>
      <c r="DB147" s="2">
        <v>8</v>
      </c>
      <c r="DC147" s="2">
        <v>0</v>
      </c>
      <c r="DD147" s="2">
        <v>0</v>
      </c>
      <c r="DE147" s="2">
        <v>0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3</v>
      </c>
      <c r="DM147" s="2">
        <v>0</v>
      </c>
      <c r="DN147" s="2">
        <v>0</v>
      </c>
      <c r="DO147" s="2">
        <v>0</v>
      </c>
      <c r="DP147" s="2">
        <v>0</v>
      </c>
      <c r="DQ147" s="2">
        <v>0</v>
      </c>
      <c r="DR147" s="2">
        <v>0</v>
      </c>
      <c r="DS147" s="2">
        <v>0</v>
      </c>
      <c r="DT147" s="2">
        <v>0</v>
      </c>
      <c r="DU147" s="2">
        <v>0</v>
      </c>
      <c r="DV147" s="2">
        <v>0</v>
      </c>
      <c r="DW147" s="2">
        <v>0</v>
      </c>
      <c r="DX147" s="2">
        <v>0</v>
      </c>
      <c r="DY147" s="2">
        <v>0</v>
      </c>
      <c r="DZ147" s="2">
        <v>1544</v>
      </c>
      <c r="EA147" s="2">
        <v>0</v>
      </c>
      <c r="EB147" s="2">
        <v>0</v>
      </c>
      <c r="EC147" s="2">
        <v>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0</v>
      </c>
      <c r="EO147" s="2">
        <v>0</v>
      </c>
    </row>
    <row r="148" spans="1:145" x14ac:dyDescent="0.35">
      <c r="A148" s="43">
        <v>146</v>
      </c>
      <c r="B148" s="1" t="s">
        <v>197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80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59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48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15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2">
        <v>0</v>
      </c>
      <c r="BX148" s="2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2">
        <v>0</v>
      </c>
      <c r="CJ148" s="2">
        <v>0</v>
      </c>
      <c r="CK148" s="2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2">
        <v>0</v>
      </c>
      <c r="CW148" s="2">
        <v>0</v>
      </c>
      <c r="CX148" s="2">
        <v>0</v>
      </c>
      <c r="CY148" s="2">
        <v>0</v>
      </c>
      <c r="CZ148" s="2">
        <v>0</v>
      </c>
      <c r="DA148" s="2">
        <v>0</v>
      </c>
      <c r="DB148" s="2">
        <v>0</v>
      </c>
      <c r="DC148" s="2">
        <v>0</v>
      </c>
      <c r="DD148" s="2">
        <v>0</v>
      </c>
      <c r="DE148" s="2">
        <v>0</v>
      </c>
      <c r="DF148" s="2">
        <v>0</v>
      </c>
      <c r="DG148" s="2">
        <v>0</v>
      </c>
      <c r="DH148" s="2">
        <v>0</v>
      </c>
      <c r="DI148" s="2">
        <v>0</v>
      </c>
      <c r="DJ148" s="2">
        <v>0</v>
      </c>
      <c r="DK148" s="2">
        <v>0</v>
      </c>
      <c r="DL148" s="2">
        <v>0</v>
      </c>
      <c r="DM148" s="2">
        <v>0</v>
      </c>
      <c r="DN148" s="2">
        <v>0</v>
      </c>
      <c r="DO148" s="2">
        <v>0</v>
      </c>
      <c r="DP148" s="2">
        <v>0</v>
      </c>
      <c r="DQ148" s="2">
        <v>0</v>
      </c>
      <c r="DR148" s="2">
        <v>0</v>
      </c>
      <c r="DS148" s="2">
        <v>0</v>
      </c>
      <c r="DT148" s="2">
        <v>0</v>
      </c>
      <c r="DU148" s="2">
        <v>0</v>
      </c>
      <c r="DV148" s="2">
        <v>0</v>
      </c>
      <c r="DW148" s="2">
        <v>0</v>
      </c>
      <c r="DX148" s="2">
        <v>0</v>
      </c>
      <c r="DY148" s="2">
        <v>0</v>
      </c>
      <c r="DZ148" s="2">
        <v>0</v>
      </c>
      <c r="EA148" s="2">
        <v>0</v>
      </c>
      <c r="EB148" s="2">
        <v>0</v>
      </c>
      <c r="EC148" s="2">
        <v>0</v>
      </c>
      <c r="ED148" s="2">
        <v>0</v>
      </c>
      <c r="EE148" s="2">
        <v>0</v>
      </c>
      <c r="EF148" s="2">
        <v>0</v>
      </c>
      <c r="EG148" s="2">
        <v>0</v>
      </c>
      <c r="EH148" s="2">
        <v>0</v>
      </c>
      <c r="EI148" s="2">
        <v>0</v>
      </c>
      <c r="EJ148" s="2">
        <v>0</v>
      </c>
      <c r="EK148" s="2">
        <v>0</v>
      </c>
      <c r="EL148" s="2">
        <v>0</v>
      </c>
      <c r="EM148" s="2">
        <v>0</v>
      </c>
      <c r="EN148" s="2">
        <v>0</v>
      </c>
      <c r="EO148" s="2">
        <v>0</v>
      </c>
    </row>
    <row r="149" spans="1:145" x14ac:dyDescent="0.35">
      <c r="A149" s="3">
        <v>147</v>
      </c>
      <c r="B149" s="1" t="s">
        <v>211</v>
      </c>
      <c r="C149" s="2">
        <v>0</v>
      </c>
      <c r="D149" s="2">
        <v>0</v>
      </c>
      <c r="E149" s="2">
        <v>0</v>
      </c>
      <c r="F149" s="2">
        <v>0</v>
      </c>
      <c r="G149" s="2">
        <v>14</v>
      </c>
      <c r="H149" s="2">
        <v>0</v>
      </c>
      <c r="I149" s="2">
        <v>36</v>
      </c>
      <c r="J149" s="2">
        <v>301</v>
      </c>
      <c r="K149" s="2">
        <v>0</v>
      </c>
      <c r="L149" s="2">
        <v>74</v>
      </c>
      <c r="M149" s="2">
        <v>6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3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61</v>
      </c>
      <c r="AC149" s="2">
        <v>0</v>
      </c>
      <c r="AD149" s="2">
        <v>0</v>
      </c>
      <c r="AE149" s="2">
        <v>0</v>
      </c>
      <c r="AF149" s="2">
        <v>0</v>
      </c>
      <c r="AG149" s="2">
        <v>5</v>
      </c>
      <c r="AH149" s="2">
        <v>0</v>
      </c>
      <c r="AI149" s="2">
        <v>0</v>
      </c>
      <c r="AJ149" s="2">
        <v>0</v>
      </c>
      <c r="AK149" s="2">
        <v>1867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9</v>
      </c>
      <c r="AS149" s="2">
        <v>0</v>
      </c>
      <c r="AT149" s="2">
        <v>0</v>
      </c>
      <c r="AU149" s="2">
        <v>16</v>
      </c>
      <c r="AV149" s="2">
        <v>256</v>
      </c>
      <c r="AW149" s="2">
        <v>0</v>
      </c>
      <c r="AX149" s="2">
        <v>0</v>
      </c>
      <c r="AY149" s="2">
        <v>0</v>
      </c>
      <c r="AZ149" s="2">
        <v>4</v>
      </c>
      <c r="BA149" s="2">
        <v>7</v>
      </c>
      <c r="BB149" s="2">
        <v>0</v>
      </c>
      <c r="BC149" s="2">
        <v>0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8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194</v>
      </c>
      <c r="BV149" s="2">
        <v>0</v>
      </c>
      <c r="BW149" s="2">
        <v>0</v>
      </c>
      <c r="BX149" s="2">
        <v>0</v>
      </c>
      <c r="BY149" s="2">
        <v>0</v>
      </c>
      <c r="BZ149" s="2">
        <v>6</v>
      </c>
      <c r="CA149" s="2">
        <v>0</v>
      </c>
      <c r="CB149" s="2">
        <v>0</v>
      </c>
      <c r="CC149" s="2">
        <v>0</v>
      </c>
      <c r="CD149" s="2">
        <v>4</v>
      </c>
      <c r="CE149" s="2">
        <v>0</v>
      </c>
      <c r="CF149" s="2">
        <v>0</v>
      </c>
      <c r="CG149" s="2">
        <v>0</v>
      </c>
      <c r="CH149" s="2">
        <v>0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16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0</v>
      </c>
      <c r="DC149" s="2">
        <v>0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15218</v>
      </c>
      <c r="ED149" s="2">
        <v>0</v>
      </c>
      <c r="EE149" s="2">
        <v>0</v>
      </c>
      <c r="EF149" s="2">
        <v>4</v>
      </c>
      <c r="EG149" s="2">
        <v>0</v>
      </c>
      <c r="EH149" s="2">
        <v>3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</row>
    <row r="150" spans="1:145" x14ac:dyDescent="0.35">
      <c r="A150" s="3">
        <v>148</v>
      </c>
      <c r="B150" s="1" t="s">
        <v>278</v>
      </c>
      <c r="C150" s="2">
        <v>28</v>
      </c>
      <c r="D150" s="2">
        <v>3</v>
      </c>
      <c r="E150" s="2">
        <v>4</v>
      </c>
      <c r="F150" s="2">
        <v>0</v>
      </c>
      <c r="G150" s="2">
        <v>0</v>
      </c>
      <c r="H150" s="2">
        <v>0</v>
      </c>
      <c r="I150" s="2">
        <v>14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27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57</v>
      </c>
      <c r="AJ150" s="2">
        <v>0</v>
      </c>
      <c r="AK150" s="2">
        <v>376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3</v>
      </c>
      <c r="AS150" s="2">
        <v>0</v>
      </c>
      <c r="AT150" s="2">
        <v>4</v>
      </c>
      <c r="AU150" s="2">
        <v>3</v>
      </c>
      <c r="AV150" s="2">
        <v>0</v>
      </c>
      <c r="AW150" s="2">
        <v>30</v>
      </c>
      <c r="AX150" s="2">
        <v>0</v>
      </c>
      <c r="AY150" s="2">
        <v>0</v>
      </c>
      <c r="AZ150" s="2">
        <v>0</v>
      </c>
      <c r="BA150" s="2">
        <v>0</v>
      </c>
      <c r="BB150" s="2">
        <v>5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6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2">
        <v>0</v>
      </c>
      <c r="BX150" s="2">
        <v>0</v>
      </c>
      <c r="BY150" s="2">
        <v>152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5</v>
      </c>
      <c r="CS150" s="2">
        <v>0</v>
      </c>
      <c r="CT150" s="2">
        <v>0</v>
      </c>
      <c r="CU150" s="2">
        <v>0</v>
      </c>
      <c r="CV150" s="2">
        <v>0</v>
      </c>
      <c r="CW150" s="2">
        <v>7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0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9</v>
      </c>
      <c r="DL150" s="2">
        <v>0</v>
      </c>
      <c r="DM150" s="2">
        <v>0</v>
      </c>
      <c r="DN150" s="2">
        <v>54</v>
      </c>
      <c r="DO150" s="2">
        <v>0</v>
      </c>
      <c r="DP150" s="2">
        <v>0</v>
      </c>
      <c r="DQ150" s="2">
        <v>6</v>
      </c>
      <c r="DR150" s="2">
        <v>0</v>
      </c>
      <c r="DS150" s="2">
        <v>0</v>
      </c>
      <c r="DT150" s="2">
        <v>0</v>
      </c>
      <c r="DU150" s="2">
        <v>0</v>
      </c>
      <c r="DV150" s="2">
        <v>0</v>
      </c>
      <c r="DW150" s="2">
        <v>8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0</v>
      </c>
      <c r="ED150" s="2">
        <v>0</v>
      </c>
      <c r="EE150" s="2">
        <v>0</v>
      </c>
      <c r="EF150" s="2">
        <v>0</v>
      </c>
      <c r="EG150" s="2">
        <v>0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0</v>
      </c>
      <c r="EO150" s="2">
        <v>0</v>
      </c>
    </row>
    <row r="151" spans="1:145" x14ac:dyDescent="0.35">
      <c r="A151" s="3">
        <v>149</v>
      </c>
      <c r="B151" s="1" t="s">
        <v>191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6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3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6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887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12</v>
      </c>
      <c r="AV151" s="2">
        <v>17</v>
      </c>
      <c r="AW151" s="2">
        <v>0</v>
      </c>
      <c r="AX151" s="2">
        <v>0</v>
      </c>
      <c r="AY151" s="2">
        <v>0</v>
      </c>
      <c r="AZ151" s="2">
        <v>0</v>
      </c>
      <c r="BA151" s="2">
        <v>37</v>
      </c>
      <c r="BB151" s="2">
        <v>4</v>
      </c>
      <c r="BC151" s="2">
        <v>0</v>
      </c>
      <c r="BD151" s="2">
        <v>5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19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2">
        <v>0</v>
      </c>
      <c r="BX151" s="2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9</v>
      </c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11</v>
      </c>
      <c r="CV151" s="2">
        <v>0</v>
      </c>
      <c r="CW151" s="2">
        <v>3</v>
      </c>
      <c r="CX151" s="2">
        <v>0</v>
      </c>
      <c r="CY151" s="2">
        <v>0</v>
      </c>
      <c r="CZ151" s="2">
        <v>0</v>
      </c>
      <c r="DA151" s="2">
        <v>3347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0</v>
      </c>
      <c r="DJ151" s="2">
        <v>0</v>
      </c>
      <c r="DK151" s="2">
        <v>0</v>
      </c>
      <c r="DL151" s="2">
        <v>0</v>
      </c>
      <c r="DM151" s="2">
        <v>7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3</v>
      </c>
      <c r="ED151" s="2">
        <v>895</v>
      </c>
      <c r="EE151" s="2">
        <v>0</v>
      </c>
      <c r="EF151" s="2">
        <v>0</v>
      </c>
      <c r="EG151" s="2">
        <v>0</v>
      </c>
      <c r="EH151" s="2">
        <v>11</v>
      </c>
      <c r="EI151" s="2">
        <v>0</v>
      </c>
      <c r="EJ151" s="2">
        <v>0</v>
      </c>
      <c r="EK151" s="2">
        <v>13</v>
      </c>
      <c r="EL151" s="2">
        <v>0</v>
      </c>
      <c r="EM151" s="2">
        <v>0</v>
      </c>
      <c r="EN151" s="2">
        <v>0</v>
      </c>
      <c r="EO151" s="2">
        <v>0</v>
      </c>
    </row>
    <row r="152" spans="1:145" x14ac:dyDescent="0.35">
      <c r="A152" s="3">
        <v>150</v>
      </c>
      <c r="B152" s="1" t="s">
        <v>212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712</v>
      </c>
      <c r="J152" s="2">
        <v>0</v>
      </c>
      <c r="K152" s="2">
        <v>0</v>
      </c>
      <c r="L152" s="2">
        <v>6</v>
      </c>
      <c r="M152" s="2">
        <v>0</v>
      </c>
      <c r="N152" s="2">
        <v>0</v>
      </c>
      <c r="O152" s="2">
        <v>0</v>
      </c>
      <c r="P152" s="2">
        <v>0</v>
      </c>
      <c r="Q152" s="2">
        <v>50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10</v>
      </c>
      <c r="AH152" s="2">
        <v>0</v>
      </c>
      <c r="AI152" s="2">
        <v>0</v>
      </c>
      <c r="AJ152" s="2">
        <v>0</v>
      </c>
      <c r="AK152" s="2">
        <v>1789</v>
      </c>
      <c r="AL152" s="2">
        <v>0</v>
      </c>
      <c r="AM152" s="2">
        <v>0</v>
      </c>
      <c r="AN152" s="2">
        <v>0</v>
      </c>
      <c r="AO152" s="2">
        <v>0</v>
      </c>
      <c r="AP152" s="2">
        <v>24</v>
      </c>
      <c r="AQ152" s="2">
        <v>0</v>
      </c>
      <c r="AR152" s="2">
        <v>8</v>
      </c>
      <c r="AS152" s="2">
        <v>0</v>
      </c>
      <c r="AT152" s="2">
        <v>0</v>
      </c>
      <c r="AU152" s="2">
        <v>4</v>
      </c>
      <c r="AV152" s="2">
        <v>8</v>
      </c>
      <c r="AW152" s="2">
        <v>19</v>
      </c>
      <c r="AX152" s="2">
        <v>0</v>
      </c>
      <c r="AY152" s="2">
        <v>0</v>
      </c>
      <c r="AZ152" s="2">
        <v>34</v>
      </c>
      <c r="BA152" s="2">
        <v>0</v>
      </c>
      <c r="BB152" s="2">
        <v>135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4</v>
      </c>
      <c r="BI152" s="2">
        <v>0</v>
      </c>
      <c r="BJ152" s="2">
        <v>3</v>
      </c>
      <c r="BK152" s="2">
        <v>4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34</v>
      </c>
      <c r="BS152" s="2">
        <v>0</v>
      </c>
      <c r="BT152" s="2">
        <v>0</v>
      </c>
      <c r="BU152" s="2">
        <v>0</v>
      </c>
      <c r="BV152" s="2">
        <v>0</v>
      </c>
      <c r="BW152" s="2">
        <v>0</v>
      </c>
      <c r="BX152" s="2">
        <v>0</v>
      </c>
      <c r="BY152" s="2">
        <v>0</v>
      </c>
      <c r="BZ152" s="2">
        <v>0</v>
      </c>
      <c r="CA152" s="2">
        <v>0</v>
      </c>
      <c r="CB152" s="2">
        <v>410</v>
      </c>
      <c r="CC152" s="2">
        <v>0</v>
      </c>
      <c r="CD152" s="2">
        <v>6</v>
      </c>
      <c r="CE152" s="2">
        <v>0</v>
      </c>
      <c r="CF152" s="2">
        <v>0</v>
      </c>
      <c r="CG152" s="2">
        <v>12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24</v>
      </c>
      <c r="CT152" s="2">
        <v>48</v>
      </c>
      <c r="CU152" s="2">
        <v>4</v>
      </c>
      <c r="CV152" s="2">
        <v>0</v>
      </c>
      <c r="CW152" s="2">
        <v>47</v>
      </c>
      <c r="CX152" s="2">
        <v>3</v>
      </c>
      <c r="CY152" s="2">
        <v>0</v>
      </c>
      <c r="CZ152" s="2">
        <v>0</v>
      </c>
      <c r="DA152" s="2">
        <v>13</v>
      </c>
      <c r="DB152" s="2">
        <v>0</v>
      </c>
      <c r="DC152" s="2">
        <v>3</v>
      </c>
      <c r="DD152" s="2">
        <v>0</v>
      </c>
      <c r="DE152" s="2">
        <v>0</v>
      </c>
      <c r="DF152" s="2">
        <v>0</v>
      </c>
      <c r="DG152" s="2">
        <v>17</v>
      </c>
      <c r="DH152" s="2">
        <v>162</v>
      </c>
      <c r="DI152" s="2">
        <v>0</v>
      </c>
      <c r="DJ152" s="2">
        <v>0</v>
      </c>
      <c r="DK152" s="2">
        <v>12</v>
      </c>
      <c r="DL152" s="2">
        <v>0</v>
      </c>
      <c r="DM152" s="2">
        <v>4</v>
      </c>
      <c r="DN152" s="2">
        <v>0</v>
      </c>
      <c r="DO152" s="2">
        <v>0</v>
      </c>
      <c r="DP152" s="2">
        <v>15</v>
      </c>
      <c r="DQ152" s="2">
        <v>81</v>
      </c>
      <c r="DR152" s="2">
        <v>11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0</v>
      </c>
      <c r="ED152" s="2">
        <v>0</v>
      </c>
      <c r="EE152" s="2">
        <v>513</v>
      </c>
      <c r="EF152" s="2">
        <v>0</v>
      </c>
      <c r="EG152" s="2">
        <v>0</v>
      </c>
      <c r="EH152" s="2">
        <v>3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</row>
    <row r="153" spans="1:145" x14ac:dyDescent="0.35">
      <c r="A153" s="7">
        <v>151</v>
      </c>
      <c r="B153" s="1" t="s">
        <v>250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346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4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18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2">
        <v>0</v>
      </c>
      <c r="BX153" s="2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5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0</v>
      </c>
      <c r="DC153" s="2">
        <v>0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1214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0</v>
      </c>
      <c r="DW153" s="2">
        <v>0</v>
      </c>
      <c r="DX153" s="2">
        <v>0</v>
      </c>
      <c r="DY153" s="2">
        <v>0</v>
      </c>
      <c r="DZ153" s="2">
        <v>0</v>
      </c>
      <c r="EA153" s="2">
        <v>0</v>
      </c>
      <c r="EB153" s="2">
        <v>0</v>
      </c>
      <c r="EC153" s="2">
        <v>0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0</v>
      </c>
      <c r="EK153" s="2">
        <v>0</v>
      </c>
      <c r="EL153" s="2">
        <v>0</v>
      </c>
      <c r="EM153" s="2">
        <v>0</v>
      </c>
      <c r="EN153" s="2">
        <v>0</v>
      </c>
      <c r="EO153" s="2">
        <v>0</v>
      </c>
    </row>
    <row r="154" spans="1:145" x14ac:dyDescent="0.35">
      <c r="A154" s="43">
        <v>152</v>
      </c>
      <c r="B154" s="1" t="s">
        <v>301</v>
      </c>
      <c r="C154" s="2">
        <v>0</v>
      </c>
      <c r="D154" s="2">
        <v>0</v>
      </c>
      <c r="E154" s="2">
        <v>9</v>
      </c>
      <c r="F154" s="2">
        <v>0</v>
      </c>
      <c r="G154" s="2">
        <v>16</v>
      </c>
      <c r="H154" s="2">
        <v>12</v>
      </c>
      <c r="I154" s="2">
        <v>164</v>
      </c>
      <c r="J154" s="2">
        <v>0</v>
      </c>
      <c r="K154" s="2">
        <v>0</v>
      </c>
      <c r="L154" s="2">
        <v>7</v>
      </c>
      <c r="M154" s="2">
        <v>12</v>
      </c>
      <c r="N154" s="2">
        <v>0</v>
      </c>
      <c r="O154" s="2">
        <v>0</v>
      </c>
      <c r="P154" s="2">
        <v>0</v>
      </c>
      <c r="Q154" s="2">
        <v>39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116</v>
      </c>
      <c r="Z154" s="2">
        <v>0</v>
      </c>
      <c r="AA154" s="2">
        <v>0</v>
      </c>
      <c r="AB154" s="2">
        <v>14</v>
      </c>
      <c r="AC154" s="2">
        <v>0</v>
      </c>
      <c r="AD154" s="2">
        <v>4</v>
      </c>
      <c r="AE154" s="2">
        <v>0</v>
      </c>
      <c r="AF154" s="2">
        <v>5</v>
      </c>
      <c r="AG154" s="2">
        <v>7</v>
      </c>
      <c r="AH154" s="2">
        <v>0</v>
      </c>
      <c r="AI154" s="2">
        <v>4</v>
      </c>
      <c r="AJ154" s="2">
        <v>18</v>
      </c>
      <c r="AK154" s="2">
        <v>20944</v>
      </c>
      <c r="AL154" s="2">
        <v>0</v>
      </c>
      <c r="AM154" s="2">
        <v>0</v>
      </c>
      <c r="AN154" s="2">
        <v>0</v>
      </c>
      <c r="AO154" s="2">
        <v>0</v>
      </c>
      <c r="AP154" s="2">
        <v>29</v>
      </c>
      <c r="AQ154" s="2">
        <v>7</v>
      </c>
      <c r="AR154" s="2">
        <v>128</v>
      </c>
      <c r="AS154" s="2">
        <v>0</v>
      </c>
      <c r="AT154" s="2">
        <v>0</v>
      </c>
      <c r="AU154" s="2">
        <v>94</v>
      </c>
      <c r="AV154" s="2">
        <v>71</v>
      </c>
      <c r="AW154" s="2">
        <v>27</v>
      </c>
      <c r="AX154" s="2">
        <v>0</v>
      </c>
      <c r="AY154" s="2">
        <v>12</v>
      </c>
      <c r="AZ154" s="2">
        <v>0</v>
      </c>
      <c r="BA154" s="2">
        <v>83</v>
      </c>
      <c r="BB154" s="2">
        <v>119</v>
      </c>
      <c r="BC154" s="2">
        <v>0</v>
      </c>
      <c r="BD154" s="2">
        <v>13</v>
      </c>
      <c r="BE154" s="2">
        <v>4</v>
      </c>
      <c r="BF154" s="2">
        <v>0</v>
      </c>
      <c r="BG154" s="2">
        <v>0</v>
      </c>
      <c r="BH154" s="2">
        <v>59</v>
      </c>
      <c r="BI154" s="2">
        <v>0</v>
      </c>
      <c r="BJ154" s="2">
        <v>89</v>
      </c>
      <c r="BK154" s="2">
        <v>78</v>
      </c>
      <c r="BL154" s="2">
        <v>18</v>
      </c>
      <c r="BM154" s="2">
        <v>0</v>
      </c>
      <c r="BN154" s="2">
        <v>0</v>
      </c>
      <c r="BO154" s="2">
        <v>12</v>
      </c>
      <c r="BP154" s="2">
        <v>0</v>
      </c>
      <c r="BQ154" s="2">
        <v>0</v>
      </c>
      <c r="BR154" s="2">
        <v>0</v>
      </c>
      <c r="BS154" s="2">
        <v>65</v>
      </c>
      <c r="BT154" s="2">
        <v>0</v>
      </c>
      <c r="BU154" s="2">
        <v>0</v>
      </c>
      <c r="BV154" s="2">
        <v>0</v>
      </c>
      <c r="BW154" s="2">
        <v>4</v>
      </c>
      <c r="BX154" s="2">
        <v>3</v>
      </c>
      <c r="BY154" s="2">
        <v>3</v>
      </c>
      <c r="BZ154" s="2">
        <v>4</v>
      </c>
      <c r="CA154" s="2">
        <v>10</v>
      </c>
      <c r="CB154" s="2">
        <v>39</v>
      </c>
      <c r="CC154" s="2">
        <v>10</v>
      </c>
      <c r="CD154" s="2">
        <v>345</v>
      </c>
      <c r="CE154" s="2">
        <v>0</v>
      </c>
      <c r="CF154" s="2">
        <v>0</v>
      </c>
      <c r="CG154" s="2">
        <v>18</v>
      </c>
      <c r="CH154" s="2">
        <v>0</v>
      </c>
      <c r="CI154" s="2">
        <v>8</v>
      </c>
      <c r="CJ154" s="2">
        <v>0</v>
      </c>
      <c r="CK154" s="2">
        <v>0</v>
      </c>
      <c r="CL154" s="2">
        <v>0</v>
      </c>
      <c r="CM154" s="2">
        <v>5</v>
      </c>
      <c r="CN154" s="2">
        <v>0</v>
      </c>
      <c r="CO154" s="2">
        <v>7</v>
      </c>
      <c r="CP154" s="2">
        <v>0</v>
      </c>
      <c r="CQ154" s="2">
        <v>5</v>
      </c>
      <c r="CR154" s="2">
        <v>6</v>
      </c>
      <c r="CS154" s="2">
        <v>0</v>
      </c>
      <c r="CT154" s="2">
        <v>28</v>
      </c>
      <c r="CU154" s="2">
        <v>23</v>
      </c>
      <c r="CV154" s="2">
        <v>22</v>
      </c>
      <c r="CW154" s="2">
        <v>37</v>
      </c>
      <c r="CX154" s="2">
        <v>0</v>
      </c>
      <c r="CY154" s="2">
        <v>9</v>
      </c>
      <c r="CZ154" s="2">
        <v>0</v>
      </c>
      <c r="DA154" s="2">
        <v>48</v>
      </c>
      <c r="DB154" s="2">
        <v>21</v>
      </c>
      <c r="DC154" s="2">
        <v>13</v>
      </c>
      <c r="DD154" s="2">
        <v>0</v>
      </c>
      <c r="DE154" s="2">
        <v>0</v>
      </c>
      <c r="DF154" s="2">
        <v>3</v>
      </c>
      <c r="DG154" s="2">
        <v>0</v>
      </c>
      <c r="DH154" s="2">
        <v>25</v>
      </c>
      <c r="DI154" s="2">
        <v>0</v>
      </c>
      <c r="DJ154" s="2">
        <v>0</v>
      </c>
      <c r="DK154" s="2">
        <v>15</v>
      </c>
      <c r="DL154" s="2">
        <v>0</v>
      </c>
      <c r="DM154" s="2">
        <v>333</v>
      </c>
      <c r="DN154" s="2">
        <v>6</v>
      </c>
      <c r="DO154" s="2">
        <v>7</v>
      </c>
      <c r="DP154" s="2">
        <v>26</v>
      </c>
      <c r="DQ154" s="2">
        <v>82</v>
      </c>
      <c r="DR154" s="2">
        <v>34</v>
      </c>
      <c r="DS154" s="2">
        <v>0</v>
      </c>
      <c r="DT154" s="2">
        <v>15</v>
      </c>
      <c r="DU154" s="2">
        <v>0</v>
      </c>
      <c r="DV154" s="2">
        <v>0</v>
      </c>
      <c r="DW154" s="2">
        <v>0</v>
      </c>
      <c r="DX154" s="2">
        <v>0</v>
      </c>
      <c r="DY154" s="2">
        <v>0</v>
      </c>
      <c r="DZ154" s="2">
        <v>9</v>
      </c>
      <c r="EA154" s="2">
        <v>0</v>
      </c>
      <c r="EB154" s="2">
        <v>0</v>
      </c>
      <c r="EC154" s="2">
        <v>22</v>
      </c>
      <c r="ED154" s="2">
        <v>4</v>
      </c>
      <c r="EE154" s="2">
        <v>98</v>
      </c>
      <c r="EF154" s="2">
        <v>0</v>
      </c>
      <c r="EG154" s="2">
        <v>0</v>
      </c>
      <c r="EH154" s="2">
        <v>89</v>
      </c>
      <c r="EI154" s="2">
        <v>0</v>
      </c>
      <c r="EJ154" s="2">
        <v>0</v>
      </c>
      <c r="EK154" s="2">
        <v>62</v>
      </c>
      <c r="EL154" s="2">
        <v>0</v>
      </c>
      <c r="EM154" s="2">
        <v>3</v>
      </c>
      <c r="EN154" s="2">
        <v>0</v>
      </c>
      <c r="EO154" s="2">
        <v>0</v>
      </c>
    </row>
    <row r="155" spans="1:145" x14ac:dyDescent="0.35">
      <c r="A155" s="3">
        <v>153</v>
      </c>
      <c r="B155" s="1" t="s">
        <v>240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87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9</v>
      </c>
      <c r="AW155" s="2">
        <v>0</v>
      </c>
      <c r="AX155" s="2">
        <v>0</v>
      </c>
      <c r="AY155" s="2">
        <v>0</v>
      </c>
      <c r="AZ155" s="2">
        <v>0</v>
      </c>
      <c r="BA155" s="2">
        <v>8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2">
        <v>0</v>
      </c>
      <c r="BX155" s="2">
        <v>0</v>
      </c>
      <c r="BY155" s="2">
        <v>0</v>
      </c>
      <c r="BZ155" s="2">
        <v>3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2">
        <v>0</v>
      </c>
      <c r="CK155" s="2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3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351</v>
      </c>
      <c r="DB155" s="2">
        <v>0</v>
      </c>
      <c r="DC155" s="2">
        <v>0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0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5</v>
      </c>
      <c r="ED155" s="2">
        <v>0</v>
      </c>
      <c r="EE155" s="2">
        <v>0</v>
      </c>
      <c r="EF155" s="2">
        <v>0</v>
      </c>
      <c r="EG155" s="2">
        <v>50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0</v>
      </c>
      <c r="EO155" s="2">
        <v>0</v>
      </c>
    </row>
    <row r="156" spans="1:145" x14ac:dyDescent="0.35">
      <c r="A156" s="3">
        <v>154</v>
      </c>
      <c r="B156" s="1" t="s">
        <v>143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100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134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15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2">
        <v>0</v>
      </c>
      <c r="BX156" s="2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5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0</v>
      </c>
      <c r="ED156" s="2">
        <v>0</v>
      </c>
      <c r="EE156" s="2">
        <v>0</v>
      </c>
      <c r="EF156" s="2">
        <v>0</v>
      </c>
      <c r="EG156" s="2">
        <v>0</v>
      </c>
      <c r="EH156" s="2">
        <v>3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</row>
    <row r="157" spans="1:145" x14ac:dyDescent="0.35">
      <c r="A157" s="3">
        <v>155</v>
      </c>
      <c r="B157" s="1" t="s">
        <v>296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17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4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3</v>
      </c>
      <c r="AK157" s="2">
        <v>224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3</v>
      </c>
      <c r="AS157" s="2">
        <v>0</v>
      </c>
      <c r="AT157" s="2">
        <v>0</v>
      </c>
      <c r="AU157" s="2">
        <v>6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3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26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2">
        <v>0</v>
      </c>
      <c r="BX157" s="2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2">
        <v>0</v>
      </c>
      <c r="CJ157" s="2">
        <v>0</v>
      </c>
      <c r="CK157" s="2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2">
        <v>0</v>
      </c>
      <c r="CW157" s="2">
        <v>0</v>
      </c>
      <c r="CX157" s="2">
        <v>0</v>
      </c>
      <c r="CY157" s="2">
        <v>0</v>
      </c>
      <c r="CZ157" s="2">
        <v>0</v>
      </c>
      <c r="DA157" s="2">
        <v>0</v>
      </c>
      <c r="DB157" s="2">
        <v>0</v>
      </c>
      <c r="DC157" s="2">
        <v>0</v>
      </c>
      <c r="DD157" s="2">
        <v>0</v>
      </c>
      <c r="DE157" s="2">
        <v>0</v>
      </c>
      <c r="DF157" s="2">
        <v>0</v>
      </c>
      <c r="DG157" s="2">
        <v>0</v>
      </c>
      <c r="DH157" s="2">
        <v>0</v>
      </c>
      <c r="DI157" s="2">
        <v>0</v>
      </c>
      <c r="DJ157" s="2">
        <v>0</v>
      </c>
      <c r="DK157" s="2">
        <v>0</v>
      </c>
      <c r="DL157" s="2">
        <v>0</v>
      </c>
      <c r="DM157" s="2">
        <v>1260</v>
      </c>
      <c r="DN157" s="2">
        <v>0</v>
      </c>
      <c r="DO157" s="2">
        <v>0</v>
      </c>
      <c r="DP157" s="2">
        <v>0</v>
      </c>
      <c r="DQ157" s="2">
        <v>0</v>
      </c>
      <c r="DR157" s="2">
        <v>0</v>
      </c>
      <c r="DS157" s="2">
        <v>0</v>
      </c>
      <c r="DT157" s="2">
        <v>0</v>
      </c>
      <c r="DU157" s="2">
        <v>0</v>
      </c>
      <c r="DV157" s="2">
        <v>0</v>
      </c>
      <c r="DW157" s="2">
        <v>0</v>
      </c>
      <c r="DX157" s="2">
        <v>0</v>
      </c>
      <c r="DY157" s="2">
        <v>0</v>
      </c>
      <c r="DZ157" s="2">
        <v>0</v>
      </c>
      <c r="EA157" s="2">
        <v>0</v>
      </c>
      <c r="EB157" s="2">
        <v>0</v>
      </c>
      <c r="EC157" s="2">
        <v>0</v>
      </c>
      <c r="ED157" s="2">
        <v>0</v>
      </c>
      <c r="EE157" s="2">
        <v>0</v>
      </c>
      <c r="EF157" s="2">
        <v>0</v>
      </c>
      <c r="EG157" s="2">
        <v>0</v>
      </c>
      <c r="EH157" s="2">
        <v>0</v>
      </c>
      <c r="EI157" s="2">
        <v>0</v>
      </c>
      <c r="EJ157" s="2">
        <v>0</v>
      </c>
      <c r="EK157" s="2">
        <v>0</v>
      </c>
      <c r="EL157" s="2">
        <v>0</v>
      </c>
      <c r="EM157" s="2">
        <v>0</v>
      </c>
      <c r="EN157" s="2">
        <v>0</v>
      </c>
      <c r="EO157" s="2">
        <v>0</v>
      </c>
    </row>
    <row r="158" spans="1:145" x14ac:dyDescent="0.35">
      <c r="A158" s="3">
        <v>156</v>
      </c>
      <c r="B158" s="1" t="s">
        <v>217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21</v>
      </c>
      <c r="J158" s="2">
        <v>0</v>
      </c>
      <c r="K158" s="2">
        <v>0</v>
      </c>
      <c r="L158" s="2">
        <v>0</v>
      </c>
      <c r="M158" s="2">
        <v>8</v>
      </c>
      <c r="N158" s="2">
        <v>0</v>
      </c>
      <c r="O158" s="2">
        <v>0</v>
      </c>
      <c r="P158" s="2">
        <v>0</v>
      </c>
      <c r="Q158" s="2">
        <v>4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8512</v>
      </c>
      <c r="Z158" s="2">
        <v>0</v>
      </c>
      <c r="AA158" s="2">
        <v>0</v>
      </c>
      <c r="AB158" s="2">
        <v>3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4130</v>
      </c>
      <c r="AL158" s="2">
        <v>0</v>
      </c>
      <c r="AM158" s="2">
        <v>0</v>
      </c>
      <c r="AN158" s="2">
        <v>0</v>
      </c>
      <c r="AO158" s="2">
        <v>0</v>
      </c>
      <c r="AP158" s="2">
        <v>12</v>
      </c>
      <c r="AQ158" s="2">
        <v>0</v>
      </c>
      <c r="AR158" s="2">
        <v>38</v>
      </c>
      <c r="AS158" s="2">
        <v>0</v>
      </c>
      <c r="AT158" s="2">
        <v>0</v>
      </c>
      <c r="AU158" s="2">
        <v>12</v>
      </c>
      <c r="AV158" s="2">
        <v>26</v>
      </c>
      <c r="AW158" s="2">
        <v>4</v>
      </c>
      <c r="AX158" s="2">
        <v>39</v>
      </c>
      <c r="AY158" s="2">
        <v>0</v>
      </c>
      <c r="AZ158" s="2">
        <v>0</v>
      </c>
      <c r="BA158" s="2">
        <v>0</v>
      </c>
      <c r="BB158" s="2">
        <v>3</v>
      </c>
      <c r="BC158" s="2">
        <v>0</v>
      </c>
      <c r="BD158" s="2">
        <v>0</v>
      </c>
      <c r="BE158" s="2">
        <v>0</v>
      </c>
      <c r="BF158" s="2">
        <v>0</v>
      </c>
      <c r="BG158" s="2">
        <v>0</v>
      </c>
      <c r="BH158" s="2">
        <v>3</v>
      </c>
      <c r="BI158" s="2">
        <v>0</v>
      </c>
      <c r="BJ158" s="2">
        <v>28</v>
      </c>
      <c r="BK158" s="2">
        <v>16</v>
      </c>
      <c r="BL158" s="2">
        <v>0</v>
      </c>
      <c r="BM158" s="2">
        <v>0</v>
      </c>
      <c r="BN158" s="2">
        <v>0</v>
      </c>
      <c r="BO158" s="2">
        <v>90</v>
      </c>
      <c r="BP158" s="2">
        <v>0</v>
      </c>
      <c r="BQ158" s="2">
        <v>0</v>
      </c>
      <c r="BR158" s="2">
        <v>0</v>
      </c>
      <c r="BS158" s="2">
        <v>13</v>
      </c>
      <c r="BT158" s="2">
        <v>0</v>
      </c>
      <c r="BU158" s="2">
        <v>0</v>
      </c>
      <c r="BV158" s="2">
        <v>4</v>
      </c>
      <c r="BW158" s="2">
        <v>0</v>
      </c>
      <c r="BX158" s="2">
        <v>0</v>
      </c>
      <c r="BY158" s="2">
        <v>0</v>
      </c>
      <c r="BZ158" s="2">
        <v>0</v>
      </c>
      <c r="CA158" s="2">
        <v>3</v>
      </c>
      <c r="CB158" s="2">
        <v>3</v>
      </c>
      <c r="CC158" s="2">
        <v>5</v>
      </c>
      <c r="CD158" s="2">
        <v>686</v>
      </c>
      <c r="CE158" s="2">
        <v>0</v>
      </c>
      <c r="CF158" s="2">
        <v>0</v>
      </c>
      <c r="CG158" s="2">
        <v>0</v>
      </c>
      <c r="CH158" s="2">
        <v>0</v>
      </c>
      <c r="CI158" s="2">
        <v>461</v>
      </c>
      <c r="CJ158" s="2">
        <v>0</v>
      </c>
      <c r="CK158" s="2">
        <v>0</v>
      </c>
      <c r="CL158" s="2">
        <v>0</v>
      </c>
      <c r="CM158" s="2">
        <v>6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5</v>
      </c>
      <c r="CU158" s="2">
        <v>0</v>
      </c>
      <c r="CV158" s="2">
        <v>0</v>
      </c>
      <c r="CW158" s="2">
        <v>8</v>
      </c>
      <c r="CX158" s="2">
        <v>0</v>
      </c>
      <c r="CY158" s="2">
        <v>0</v>
      </c>
      <c r="CZ158" s="2">
        <v>0</v>
      </c>
      <c r="DA158" s="2">
        <v>8</v>
      </c>
      <c r="DB158" s="2">
        <v>0</v>
      </c>
      <c r="DC158" s="2">
        <v>0</v>
      </c>
      <c r="DD158" s="2">
        <v>0</v>
      </c>
      <c r="DE158" s="2">
        <v>0</v>
      </c>
      <c r="DF158" s="2">
        <v>0</v>
      </c>
      <c r="DG158" s="2">
        <v>0</v>
      </c>
      <c r="DH158" s="2">
        <v>10</v>
      </c>
      <c r="DI158" s="2">
        <v>0</v>
      </c>
      <c r="DJ158" s="2">
        <v>0</v>
      </c>
      <c r="DK158" s="2">
        <v>0</v>
      </c>
      <c r="DL158" s="2">
        <v>0</v>
      </c>
      <c r="DM158" s="2">
        <v>14</v>
      </c>
      <c r="DN158" s="2">
        <v>0</v>
      </c>
      <c r="DO158" s="2">
        <v>0</v>
      </c>
      <c r="DP158" s="2">
        <v>21</v>
      </c>
      <c r="DQ158" s="2">
        <v>5</v>
      </c>
      <c r="DR158" s="2">
        <v>0</v>
      </c>
      <c r="DS158" s="2">
        <v>0</v>
      </c>
      <c r="DT158" s="2">
        <v>11</v>
      </c>
      <c r="DU158" s="2">
        <v>0</v>
      </c>
      <c r="DV158" s="2">
        <v>0</v>
      </c>
      <c r="DW158" s="2">
        <v>0</v>
      </c>
      <c r="DX158" s="2">
        <v>0</v>
      </c>
      <c r="DY158" s="2">
        <v>0</v>
      </c>
      <c r="DZ158" s="2">
        <v>0</v>
      </c>
      <c r="EA158" s="2">
        <v>0</v>
      </c>
      <c r="EB158" s="2">
        <v>0</v>
      </c>
      <c r="EC158" s="2">
        <v>4</v>
      </c>
      <c r="ED158" s="2">
        <v>0</v>
      </c>
      <c r="EE158" s="2">
        <v>4</v>
      </c>
      <c r="EF158" s="2">
        <v>0</v>
      </c>
      <c r="EG158" s="2">
        <v>0</v>
      </c>
      <c r="EH158" s="2">
        <v>78505</v>
      </c>
      <c r="EI158" s="2">
        <v>0</v>
      </c>
      <c r="EJ158" s="2">
        <v>0</v>
      </c>
      <c r="EK158" s="2">
        <v>0</v>
      </c>
      <c r="EL158" s="2">
        <v>0</v>
      </c>
      <c r="EM158" s="2">
        <v>0</v>
      </c>
      <c r="EN158" s="2">
        <v>0</v>
      </c>
      <c r="EO158" s="2">
        <v>0</v>
      </c>
    </row>
    <row r="159" spans="1:145" x14ac:dyDescent="0.35">
      <c r="A159" s="7">
        <v>157</v>
      </c>
      <c r="B159" s="1" t="s">
        <v>155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4</v>
      </c>
      <c r="J159" s="2">
        <v>0</v>
      </c>
      <c r="K159" s="2">
        <v>0</v>
      </c>
      <c r="L159" s="2">
        <v>0</v>
      </c>
      <c r="M159" s="2">
        <v>3</v>
      </c>
      <c r="N159" s="2">
        <v>0</v>
      </c>
      <c r="O159" s="2">
        <v>0</v>
      </c>
      <c r="P159" s="2">
        <v>0</v>
      </c>
      <c r="Q159" s="2">
        <v>4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3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4575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3</v>
      </c>
      <c r="AR159" s="2">
        <v>8</v>
      </c>
      <c r="AS159" s="2">
        <v>0</v>
      </c>
      <c r="AT159" s="2">
        <v>0</v>
      </c>
      <c r="AU159" s="2">
        <v>4</v>
      </c>
      <c r="AV159" s="2">
        <v>4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6</v>
      </c>
      <c r="BK159" s="2">
        <v>3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2">
        <v>0</v>
      </c>
      <c r="BX159" s="2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5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2">
        <v>0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0</v>
      </c>
      <c r="DC159" s="2">
        <v>0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0</v>
      </c>
      <c r="DT159" s="2">
        <v>0</v>
      </c>
      <c r="DU159" s="2">
        <v>0</v>
      </c>
      <c r="DV159" s="2">
        <v>0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0</v>
      </c>
      <c r="ED159" s="2">
        <v>0</v>
      </c>
      <c r="EE159" s="2">
        <v>0</v>
      </c>
      <c r="EF159" s="2">
        <v>0</v>
      </c>
      <c r="EG159" s="2">
        <v>0</v>
      </c>
      <c r="EH159" s="2">
        <v>0</v>
      </c>
      <c r="EI159" s="2">
        <v>193</v>
      </c>
      <c r="EJ159" s="2">
        <v>0</v>
      </c>
      <c r="EK159" s="2">
        <v>0</v>
      </c>
      <c r="EL159" s="2">
        <v>0</v>
      </c>
      <c r="EM159" s="2">
        <v>0</v>
      </c>
      <c r="EN159" s="2">
        <v>0</v>
      </c>
      <c r="EO159" s="2">
        <v>0</v>
      </c>
    </row>
    <row r="160" spans="1:145" x14ac:dyDescent="0.35">
      <c r="A160" s="43">
        <v>158</v>
      </c>
      <c r="B160" s="1" t="s">
        <v>213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168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60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4</v>
      </c>
      <c r="AW160" s="2">
        <v>4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2">
        <v>0</v>
      </c>
      <c r="CK160" s="2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2">
        <v>0</v>
      </c>
      <c r="CW160" s="2">
        <v>0</v>
      </c>
      <c r="CX160" s="2">
        <v>0</v>
      </c>
      <c r="CY160" s="2">
        <v>0</v>
      </c>
      <c r="CZ160" s="2">
        <v>0</v>
      </c>
      <c r="DA160" s="2">
        <v>0</v>
      </c>
      <c r="DB160" s="2">
        <v>0</v>
      </c>
      <c r="DC160" s="2">
        <v>0</v>
      </c>
      <c r="DD160" s="2">
        <v>0</v>
      </c>
      <c r="DE160" s="2">
        <v>0</v>
      </c>
      <c r="DF160" s="2">
        <v>0</v>
      </c>
      <c r="DG160" s="2">
        <v>0</v>
      </c>
      <c r="DH160" s="2">
        <v>0</v>
      </c>
      <c r="DI160" s="2">
        <v>0</v>
      </c>
      <c r="DJ160" s="2">
        <v>0</v>
      </c>
      <c r="DK160" s="2">
        <v>15</v>
      </c>
      <c r="DL160" s="2">
        <v>0</v>
      </c>
      <c r="DM160" s="2">
        <v>0</v>
      </c>
      <c r="DN160" s="2">
        <v>0</v>
      </c>
      <c r="DO160" s="2">
        <v>0</v>
      </c>
      <c r="DP160" s="2">
        <v>0</v>
      </c>
      <c r="DQ160" s="2">
        <v>0</v>
      </c>
      <c r="DR160" s="2">
        <v>0</v>
      </c>
      <c r="DS160" s="2">
        <v>0</v>
      </c>
      <c r="DT160" s="2">
        <v>0</v>
      </c>
      <c r="DU160" s="2">
        <v>0</v>
      </c>
      <c r="DV160" s="2">
        <v>0</v>
      </c>
      <c r="DW160" s="2">
        <v>0</v>
      </c>
      <c r="DX160" s="2">
        <v>0</v>
      </c>
      <c r="DY160" s="2">
        <v>0</v>
      </c>
      <c r="DZ160" s="2">
        <v>0</v>
      </c>
      <c r="EA160" s="2">
        <v>0</v>
      </c>
      <c r="EB160" s="2">
        <v>0</v>
      </c>
      <c r="EC160" s="2">
        <v>0</v>
      </c>
      <c r="ED160" s="2">
        <v>0</v>
      </c>
      <c r="EE160" s="2">
        <v>0</v>
      </c>
      <c r="EF160" s="2">
        <v>0</v>
      </c>
      <c r="EG160" s="2">
        <v>0</v>
      </c>
      <c r="EH160" s="2">
        <v>0</v>
      </c>
      <c r="EI160" s="2">
        <v>0</v>
      </c>
      <c r="EJ160" s="2">
        <v>0</v>
      </c>
      <c r="EK160" s="2">
        <v>0</v>
      </c>
      <c r="EL160" s="2">
        <v>0</v>
      </c>
      <c r="EM160" s="2">
        <v>0</v>
      </c>
      <c r="EN160" s="2">
        <v>0</v>
      </c>
      <c r="EO160" s="2">
        <v>0</v>
      </c>
    </row>
    <row r="161" spans="1:145" x14ac:dyDescent="0.35">
      <c r="A161" s="3">
        <v>159</v>
      </c>
      <c r="B161" s="1" t="s">
        <v>279</v>
      </c>
      <c r="C161" s="2">
        <v>0</v>
      </c>
      <c r="D161" s="2">
        <v>0</v>
      </c>
      <c r="E161" s="2">
        <v>3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676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4</v>
      </c>
      <c r="AS161" s="2">
        <v>0</v>
      </c>
      <c r="AT161" s="2">
        <v>0</v>
      </c>
      <c r="AU161" s="2">
        <v>0</v>
      </c>
      <c r="AV161" s="2">
        <v>7</v>
      </c>
      <c r="AW161" s="2">
        <v>15</v>
      </c>
      <c r="AX161" s="2">
        <v>0</v>
      </c>
      <c r="AY161" s="2">
        <v>0</v>
      </c>
      <c r="AZ161" s="2">
        <v>0</v>
      </c>
      <c r="BA161" s="2">
        <v>0</v>
      </c>
      <c r="BB161" s="2">
        <v>14</v>
      </c>
      <c r="BC161" s="2">
        <v>0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4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8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2">
        <v>0</v>
      </c>
      <c r="BX161" s="2">
        <v>0</v>
      </c>
      <c r="BY161" s="2">
        <v>0</v>
      </c>
      <c r="BZ161" s="2">
        <v>0</v>
      </c>
      <c r="CA161" s="2">
        <v>0</v>
      </c>
      <c r="CB161" s="2">
        <v>8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2">
        <v>0</v>
      </c>
      <c r="CJ161" s="2">
        <v>0</v>
      </c>
      <c r="CK161" s="2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2">
        <v>0</v>
      </c>
      <c r="CW161" s="2">
        <v>4</v>
      </c>
      <c r="CX161" s="2">
        <v>0</v>
      </c>
      <c r="CY161" s="2">
        <v>0</v>
      </c>
      <c r="CZ161" s="2">
        <v>0</v>
      </c>
      <c r="DA161" s="2">
        <v>0</v>
      </c>
      <c r="DB161" s="2">
        <v>0</v>
      </c>
      <c r="DC161" s="2">
        <v>0</v>
      </c>
      <c r="DD161" s="2">
        <v>0</v>
      </c>
      <c r="DE161" s="2">
        <v>0</v>
      </c>
      <c r="DF161" s="2">
        <v>9</v>
      </c>
      <c r="DG161" s="2">
        <v>0</v>
      </c>
      <c r="DH161" s="2">
        <v>13</v>
      </c>
      <c r="DI161" s="2">
        <v>0</v>
      </c>
      <c r="DJ161" s="2">
        <v>0</v>
      </c>
      <c r="DK161" s="2">
        <v>10</v>
      </c>
      <c r="DL161" s="2">
        <v>0</v>
      </c>
      <c r="DM161" s="2">
        <v>0</v>
      </c>
      <c r="DN161" s="2">
        <v>22</v>
      </c>
      <c r="DO161" s="2">
        <v>0</v>
      </c>
      <c r="DP161" s="2">
        <v>0</v>
      </c>
      <c r="DQ161" s="2">
        <v>12</v>
      </c>
      <c r="DR161" s="2">
        <v>0</v>
      </c>
      <c r="DS161" s="2">
        <v>0</v>
      </c>
      <c r="DT161" s="2">
        <v>0</v>
      </c>
      <c r="DU161" s="2">
        <v>0</v>
      </c>
      <c r="DV161" s="2">
        <v>0</v>
      </c>
      <c r="DW161" s="2">
        <v>0</v>
      </c>
      <c r="DX161" s="2">
        <v>0</v>
      </c>
      <c r="DY161" s="2">
        <v>0</v>
      </c>
      <c r="DZ161" s="2">
        <v>0</v>
      </c>
      <c r="EA161" s="2">
        <v>0</v>
      </c>
      <c r="EB161" s="2">
        <v>0</v>
      </c>
      <c r="EC161" s="2">
        <v>0</v>
      </c>
      <c r="ED161" s="2">
        <v>0</v>
      </c>
      <c r="EE161" s="2">
        <v>3</v>
      </c>
      <c r="EF161" s="2">
        <v>0</v>
      </c>
      <c r="EG161" s="2">
        <v>0</v>
      </c>
      <c r="EH161" s="2">
        <v>0</v>
      </c>
      <c r="EI161" s="2">
        <v>0</v>
      </c>
      <c r="EJ161" s="2">
        <v>0</v>
      </c>
      <c r="EK161" s="2">
        <v>0</v>
      </c>
      <c r="EL161" s="2">
        <v>0</v>
      </c>
      <c r="EM161" s="2">
        <v>0</v>
      </c>
      <c r="EN161" s="2">
        <v>0</v>
      </c>
      <c r="EO161" s="2">
        <v>0</v>
      </c>
    </row>
    <row r="162" spans="1:145" x14ac:dyDescent="0.35">
      <c r="A162" s="3">
        <v>160</v>
      </c>
      <c r="B162" s="1" t="s">
        <v>280</v>
      </c>
      <c r="C162" s="2">
        <v>0</v>
      </c>
      <c r="D162" s="2">
        <v>4</v>
      </c>
      <c r="E162" s="2">
        <v>53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3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3</v>
      </c>
      <c r="AH162" s="2">
        <v>0</v>
      </c>
      <c r="AI162" s="2">
        <v>0</v>
      </c>
      <c r="AJ162" s="2">
        <v>0</v>
      </c>
      <c r="AK162" s="2">
        <v>2827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4</v>
      </c>
      <c r="AS162" s="2">
        <v>0</v>
      </c>
      <c r="AT162" s="2">
        <v>0</v>
      </c>
      <c r="AU162" s="2">
        <v>4</v>
      </c>
      <c r="AV162" s="2">
        <v>25</v>
      </c>
      <c r="AW162" s="2">
        <v>24</v>
      </c>
      <c r="AX162" s="2">
        <v>0</v>
      </c>
      <c r="AY162" s="2">
        <v>4</v>
      </c>
      <c r="AZ162" s="2">
        <v>9</v>
      </c>
      <c r="BA162" s="2">
        <v>4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7</v>
      </c>
      <c r="BK162" s="2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2">
        <v>0</v>
      </c>
      <c r="BX162" s="2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2">
        <v>0</v>
      </c>
      <c r="CK162" s="2">
        <v>0</v>
      </c>
      <c r="CL162" s="2">
        <v>264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4</v>
      </c>
      <c r="CU162" s="2">
        <v>0</v>
      </c>
      <c r="CV162" s="2">
        <v>8</v>
      </c>
      <c r="CW162" s="2">
        <v>0</v>
      </c>
      <c r="CX162" s="2">
        <v>0</v>
      </c>
      <c r="CY162" s="2">
        <v>0</v>
      </c>
      <c r="CZ162" s="2">
        <v>0</v>
      </c>
      <c r="DA162" s="2">
        <v>0</v>
      </c>
      <c r="DB162" s="2">
        <v>0</v>
      </c>
      <c r="DC162" s="2">
        <v>0</v>
      </c>
      <c r="DD162" s="2">
        <v>0</v>
      </c>
      <c r="DE162" s="2">
        <v>0</v>
      </c>
      <c r="DF162" s="2">
        <v>2598</v>
      </c>
      <c r="DG162" s="2">
        <v>0</v>
      </c>
      <c r="DH162" s="2">
        <v>0</v>
      </c>
      <c r="DI162" s="2">
        <v>0</v>
      </c>
      <c r="DJ162" s="2">
        <v>0</v>
      </c>
      <c r="DK162" s="2">
        <v>0</v>
      </c>
      <c r="DL162" s="2">
        <v>0</v>
      </c>
      <c r="DM162" s="2">
        <v>0</v>
      </c>
      <c r="DN162" s="2">
        <v>9</v>
      </c>
      <c r="DO162" s="2">
        <v>0</v>
      </c>
      <c r="DP162" s="2">
        <v>0</v>
      </c>
      <c r="DQ162" s="2">
        <v>0</v>
      </c>
      <c r="DR162" s="2">
        <v>0</v>
      </c>
      <c r="DS162" s="2">
        <v>0</v>
      </c>
      <c r="DT162" s="2">
        <v>0</v>
      </c>
      <c r="DU162" s="2">
        <v>0</v>
      </c>
      <c r="DV162" s="2">
        <v>0</v>
      </c>
      <c r="DW162" s="2">
        <v>0</v>
      </c>
      <c r="DX162" s="2">
        <v>0</v>
      </c>
      <c r="DY162" s="2">
        <v>0</v>
      </c>
      <c r="DZ162" s="2">
        <v>0</v>
      </c>
      <c r="EA162" s="2">
        <v>0</v>
      </c>
      <c r="EB162" s="2">
        <v>0</v>
      </c>
      <c r="EC162" s="2">
        <v>0</v>
      </c>
      <c r="ED162" s="2">
        <v>0</v>
      </c>
      <c r="EE162" s="2">
        <v>5</v>
      </c>
      <c r="EF162" s="2">
        <v>0</v>
      </c>
      <c r="EG162" s="2">
        <v>0</v>
      </c>
      <c r="EH162" s="2">
        <v>0</v>
      </c>
      <c r="EI162" s="2">
        <v>0</v>
      </c>
      <c r="EJ162" s="2">
        <v>0</v>
      </c>
      <c r="EK162" s="2">
        <v>0</v>
      </c>
      <c r="EL162" s="2">
        <v>0</v>
      </c>
      <c r="EM162" s="2">
        <v>0</v>
      </c>
      <c r="EN162" s="2">
        <v>0</v>
      </c>
      <c r="EO162" s="2">
        <v>31</v>
      </c>
    </row>
    <row r="163" spans="1:145" customFormat="1" x14ac:dyDescent="0.35"/>
    <row r="164" spans="1:145" customFormat="1" x14ac:dyDescent="0.35"/>
    <row r="165" spans="1:145" customFormat="1" x14ac:dyDescent="0.35"/>
    <row r="166" spans="1:145" customFormat="1" x14ac:dyDescent="0.35"/>
    <row r="167" spans="1:145" customFormat="1" x14ac:dyDescent="0.35"/>
    <row r="168" spans="1:145" customFormat="1" x14ac:dyDescent="0.35"/>
    <row r="169" spans="1:145" customFormat="1" x14ac:dyDescent="0.35"/>
    <row r="170" spans="1:145" customFormat="1" x14ac:dyDescent="0.35"/>
    <row r="171" spans="1:145" customFormat="1" x14ac:dyDescent="0.35"/>
    <row r="172" spans="1:145" customFormat="1" x14ac:dyDescent="0.35"/>
    <row r="173" spans="1:145" customFormat="1" x14ac:dyDescent="0.35"/>
    <row r="174" spans="1:145" customFormat="1" x14ac:dyDescent="0.35"/>
    <row r="175" spans="1:145" customFormat="1" x14ac:dyDescent="0.35"/>
    <row r="176" spans="1:145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</sheetData>
  <sheetProtection sheet="1" objects="1" scenarios="1"/>
  <sortState xmlns:xlrd2="http://schemas.microsoft.com/office/spreadsheetml/2017/richdata2" columnSort="1" ref="C1:IL249">
    <sortCondition ref="C4:IL4"/>
  </sortState>
  <pageMargins left="0.7" right="0.7" top="0.75" bottom="0.75" header="0.3" footer="0.3"/>
  <pageSetup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A10991715</value>
    </field>
    <field name="Objective-Title">
      <value order="0">2024 Spoken Language by Birthplace</value>
    </field>
    <field name="Objective-Description">
      <value order="0"/>
    </field>
    <field name="Objective-CreationStamp">
      <value order="0">2024-05-28T23:37:05Z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2024-05-28T23:37:46Z</value>
    </field>
    <field name="Objective-ModificationStamp">
      <value order="0">2024-06-27T04:08:00Z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vA13911122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Birthplace to Language</vt:lpstr>
      <vt:lpstr>Language to Birthplace</vt:lpstr>
      <vt:lpstr>Data</vt:lpstr>
      <vt:lpstr>'Birthplace to Language'!Print_Area</vt:lpstr>
      <vt:lpstr>'Language to Birthplace'!Print_Area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2017-07-10T08:07:21Z</cp:lastPrinted>
  <dcterms:created xsi:type="dcterms:W3CDTF">2012-08-08T05:04:09Z</dcterms:created>
  <dcterms:modified xsi:type="dcterms:W3CDTF">2024-05-29T00:37:05Z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A10991715</vt:lpwstr>
  </property>
  <property fmtid="{D5CDD505-2E9C-101B-9397-08002B2CF9AE}" pid="4" name="Objective-Title">
    <vt:lpwstr>2024 Spoken Language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2024-05-28T23:37:05Z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2024-05-28T23:37:46Z</vt:filetime>
  </property>
  <property fmtid="{D5CDD505-2E9C-101B-9397-08002B2CF9AE}" pid="10" name="Objective-ModificationStamp">
    <vt:filetime>2024-06-27T04:08:00Z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vA13911122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