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trlProps/ctrlProp3.xml" ContentType="application/vnd.ms-excel.controlproperti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a1d3ddb9fd96423f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~ Work - Dump\"/>
    </mc:Choice>
  </mc:AlternateContent>
  <xr:revisionPtr revIDLastSave="0" documentId="8_{76ADB11C-11CA-444E-8079-667A6787B8A9}" xr6:coauthVersionLast="47" xr6:coauthVersionMax="47" xr10:uidLastSave="{00000000-0000-0000-0000-000000000000}"/>
  <bookViews>
    <workbookView xWindow="-110" yWindow="-110" windowWidth="19420" windowHeight="10420" xr2:uid="{23782866-ED8E-4653-97A6-8BC4AC97CFB0}"/>
  </bookViews>
  <sheets>
    <sheet name="Municipal Detail" sheetId="4" r:id="rId1"/>
    <sheet name="Data" sheetId="1" state="hidden" r:id="rId2"/>
    <sheet name="Mid" sheetId="2" state="hidden" r:id="rId3"/>
    <sheet name="Mid2" sheetId="3" state="hidden" r:id="rId4"/>
    <sheet name="Comparison" sheetId="5" r:id="rId5"/>
  </sheets>
  <definedNames>
    <definedName name="_xlnm.Print_Area" localSheetId="4">Comparison!$B$1:$L$85</definedName>
    <definedName name="_xlnm.Print_Area" localSheetId="0">'Municipal Detail'!$C$1:$N$203</definedName>
    <definedName name="_xlnm.Print_Titles" localSheetId="0">'Municipal Detail'!$4:$4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5" l="1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7" i="5"/>
  <c r="D8" i="5"/>
  <c r="D9" i="5"/>
  <c r="D10" i="5"/>
  <c r="D11" i="5"/>
  <c r="D12" i="5"/>
  <c r="D13" i="5"/>
  <c r="D14" i="5"/>
  <c r="D15" i="5"/>
  <c r="D6" i="5"/>
  <c r="H207" i="4" l="1"/>
  <c r="H208" i="4"/>
  <c r="H209" i="4"/>
  <c r="H210" i="4"/>
  <c r="H206" i="4"/>
  <c r="E206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24" i="4"/>
  <c r="F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24" i="4"/>
  <c r="E224" i="4"/>
  <c r="I214" i="4"/>
  <c r="I215" i="4"/>
  <c r="I216" i="4"/>
  <c r="I217" i="4"/>
  <c r="I218" i="4"/>
  <c r="I219" i="4"/>
  <c r="I220" i="4"/>
  <c r="I213" i="4"/>
  <c r="F213" i="4"/>
  <c r="H214" i="4"/>
  <c r="H215" i="4"/>
  <c r="H216" i="4"/>
  <c r="H217" i="4"/>
  <c r="H218" i="4"/>
  <c r="H219" i="4"/>
  <c r="H220" i="4"/>
  <c r="H221" i="4"/>
  <c r="H213" i="4"/>
  <c r="E213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F214" i="4"/>
  <c r="F215" i="4"/>
  <c r="F216" i="4"/>
  <c r="F217" i="4"/>
  <c r="F218" i="4"/>
  <c r="F219" i="4"/>
  <c r="F220" i="4"/>
  <c r="E214" i="4"/>
  <c r="E215" i="4"/>
  <c r="E216" i="4"/>
  <c r="E217" i="4"/>
  <c r="E218" i="4"/>
  <c r="E219" i="4"/>
  <c r="E220" i="4"/>
  <c r="E221" i="4"/>
  <c r="E207" i="4"/>
  <c r="E208" i="4"/>
  <c r="E209" i="4"/>
  <c r="E210" i="4"/>
  <c r="E202" i="4"/>
  <c r="FI73" i="1"/>
  <c r="FG73" i="1"/>
  <c r="FE73" i="1"/>
  <c r="FC73" i="1"/>
  <c r="FA73" i="1"/>
  <c r="EY73" i="1"/>
  <c r="EW73" i="1"/>
  <c r="EU73" i="1"/>
  <c r="ES73" i="1"/>
  <c r="EQ73" i="1"/>
  <c r="EO73" i="1"/>
  <c r="EM73" i="1"/>
  <c r="EK73" i="1"/>
  <c r="EI73" i="1"/>
  <c r="EG73" i="1"/>
  <c r="EE73" i="1"/>
  <c r="EC73" i="1"/>
  <c r="EA73" i="1"/>
  <c r="DY73" i="1"/>
  <c r="DW73" i="1"/>
  <c r="DU73" i="1"/>
  <c r="DS73" i="1"/>
  <c r="DQ73" i="1"/>
  <c r="DO73" i="1"/>
  <c r="DM73" i="1"/>
  <c r="DK73" i="1"/>
  <c r="DI73" i="1"/>
  <c r="DG73" i="1"/>
  <c r="DE73" i="1"/>
  <c r="DC73" i="1"/>
  <c r="DA73" i="1"/>
  <c r="CY73" i="1"/>
  <c r="CW73" i="1"/>
  <c r="CU73" i="1"/>
  <c r="CS73" i="1"/>
  <c r="CQ73" i="1"/>
  <c r="CO73" i="1"/>
  <c r="CM73" i="1"/>
  <c r="CK73" i="1"/>
  <c r="CI73" i="1"/>
  <c r="CG73" i="1"/>
  <c r="CE73" i="1"/>
  <c r="CC73" i="1"/>
  <c r="CA73" i="1"/>
  <c r="BY73" i="1"/>
  <c r="BW73" i="1"/>
  <c r="BU73" i="1"/>
  <c r="BS73" i="1"/>
  <c r="BQ73" i="1"/>
  <c r="BO73" i="1"/>
  <c r="BM73" i="1"/>
  <c r="BK73" i="1"/>
  <c r="BI73" i="1"/>
  <c r="BG73" i="1"/>
  <c r="BC73" i="1"/>
  <c r="BE73" i="1"/>
  <c r="BA73" i="1"/>
  <c r="AY73" i="1"/>
  <c r="AW73" i="1"/>
  <c r="AU73" i="1"/>
  <c r="AS73" i="1"/>
  <c r="AQ73" i="1"/>
  <c r="AO73" i="1"/>
  <c r="AM73" i="1"/>
  <c r="AK73" i="1"/>
  <c r="AI73" i="1"/>
  <c r="AG73" i="1"/>
  <c r="AE73" i="1"/>
  <c r="AC73" i="1"/>
  <c r="AA73" i="1"/>
  <c r="Y73" i="1"/>
  <c r="W73" i="1"/>
  <c r="U73" i="1"/>
  <c r="S73" i="1"/>
  <c r="Q73" i="1"/>
  <c r="O73" i="1"/>
  <c r="M73" i="1"/>
  <c r="K73" i="1"/>
  <c r="I73" i="1"/>
  <c r="G73" i="1"/>
  <c r="E73" i="1"/>
  <c r="FI153" i="1"/>
  <c r="FI152" i="1"/>
  <c r="FI151" i="1"/>
  <c r="FI150" i="1"/>
  <c r="FI149" i="1"/>
  <c r="FI148" i="1"/>
  <c r="FI147" i="1"/>
  <c r="FI146" i="1"/>
  <c r="FI145" i="1"/>
  <c r="FI144" i="1"/>
  <c r="FI143" i="1"/>
  <c r="FI142" i="1"/>
  <c r="FG153" i="1"/>
  <c r="FG152" i="1"/>
  <c r="FG151" i="1"/>
  <c r="FG150" i="1"/>
  <c r="FG149" i="1"/>
  <c r="FG148" i="1"/>
  <c r="FG147" i="1"/>
  <c r="FG146" i="1"/>
  <c r="FG145" i="1"/>
  <c r="FG144" i="1"/>
  <c r="FG143" i="1"/>
  <c r="FG142" i="1"/>
  <c r="FE153" i="1"/>
  <c r="FE152" i="1"/>
  <c r="FE151" i="1"/>
  <c r="FE150" i="1"/>
  <c r="FE149" i="1"/>
  <c r="FE148" i="1"/>
  <c r="FE147" i="1"/>
  <c r="FE146" i="1"/>
  <c r="FE145" i="1"/>
  <c r="FE144" i="1"/>
  <c r="FE143" i="1"/>
  <c r="FE142" i="1"/>
  <c r="FC153" i="1"/>
  <c r="FC152" i="1"/>
  <c r="FC151" i="1"/>
  <c r="FC150" i="1"/>
  <c r="FC149" i="1"/>
  <c r="FC148" i="1"/>
  <c r="FC147" i="1"/>
  <c r="FC146" i="1"/>
  <c r="FC145" i="1"/>
  <c r="FC144" i="1"/>
  <c r="FC143" i="1"/>
  <c r="FC142" i="1"/>
  <c r="FA153" i="1"/>
  <c r="FA152" i="1"/>
  <c r="FA151" i="1"/>
  <c r="FA150" i="1"/>
  <c r="FA149" i="1"/>
  <c r="FA148" i="1"/>
  <c r="FA147" i="1"/>
  <c r="FA146" i="1"/>
  <c r="FA145" i="1"/>
  <c r="FA144" i="1"/>
  <c r="FA143" i="1"/>
  <c r="FA142" i="1"/>
  <c r="EY153" i="1"/>
  <c r="EY152" i="1"/>
  <c r="EY151" i="1"/>
  <c r="EY150" i="1"/>
  <c r="EY149" i="1"/>
  <c r="EY148" i="1"/>
  <c r="EY147" i="1"/>
  <c r="EY146" i="1"/>
  <c r="EY145" i="1"/>
  <c r="EY144" i="1"/>
  <c r="EY143" i="1"/>
  <c r="EY142" i="1"/>
  <c r="EW153" i="1"/>
  <c r="EW152" i="1"/>
  <c r="EW151" i="1"/>
  <c r="EW150" i="1"/>
  <c r="EW149" i="1"/>
  <c r="EW148" i="1"/>
  <c r="EW147" i="1"/>
  <c r="EW146" i="1"/>
  <c r="EW145" i="1"/>
  <c r="EW144" i="1"/>
  <c r="EW143" i="1"/>
  <c r="EW142" i="1"/>
  <c r="EU153" i="1"/>
  <c r="EU152" i="1"/>
  <c r="EU151" i="1"/>
  <c r="EU150" i="1"/>
  <c r="EU149" i="1"/>
  <c r="EU148" i="1"/>
  <c r="EU147" i="1"/>
  <c r="EU146" i="1"/>
  <c r="EU145" i="1"/>
  <c r="EU144" i="1"/>
  <c r="EU143" i="1"/>
  <c r="EU142" i="1"/>
  <c r="ES153" i="1"/>
  <c r="ES152" i="1"/>
  <c r="ES151" i="1"/>
  <c r="ES150" i="1"/>
  <c r="ES149" i="1"/>
  <c r="ES148" i="1"/>
  <c r="ES147" i="1"/>
  <c r="ES146" i="1"/>
  <c r="ES145" i="1"/>
  <c r="ES144" i="1"/>
  <c r="ES143" i="1"/>
  <c r="ES142" i="1"/>
  <c r="EQ153" i="1"/>
  <c r="EQ152" i="1"/>
  <c r="EQ151" i="1"/>
  <c r="EQ150" i="1"/>
  <c r="EQ149" i="1"/>
  <c r="EQ148" i="1"/>
  <c r="EQ147" i="1"/>
  <c r="EQ146" i="1"/>
  <c r="EQ145" i="1"/>
  <c r="EQ144" i="1"/>
  <c r="EQ143" i="1"/>
  <c r="EQ142" i="1"/>
  <c r="EO153" i="1"/>
  <c r="EO152" i="1"/>
  <c r="EO151" i="1"/>
  <c r="EO150" i="1"/>
  <c r="EO149" i="1"/>
  <c r="EO148" i="1"/>
  <c r="EO147" i="1"/>
  <c r="EO146" i="1"/>
  <c r="EO145" i="1"/>
  <c r="EO144" i="1"/>
  <c r="EO143" i="1"/>
  <c r="EO142" i="1"/>
  <c r="EM153" i="1"/>
  <c r="EM152" i="1"/>
  <c r="EM151" i="1"/>
  <c r="EM150" i="1"/>
  <c r="EM149" i="1"/>
  <c r="EM148" i="1"/>
  <c r="EM147" i="1"/>
  <c r="EM146" i="1"/>
  <c r="EM145" i="1"/>
  <c r="EM144" i="1"/>
  <c r="EM143" i="1"/>
  <c r="EM142" i="1"/>
  <c r="EK153" i="1"/>
  <c r="EK152" i="1"/>
  <c r="EK151" i="1"/>
  <c r="EK150" i="1"/>
  <c r="EK149" i="1"/>
  <c r="EK148" i="1"/>
  <c r="EK147" i="1"/>
  <c r="EK146" i="1"/>
  <c r="EK145" i="1"/>
  <c r="EK144" i="1"/>
  <c r="EK143" i="1"/>
  <c r="EK142" i="1"/>
  <c r="EI153" i="1"/>
  <c r="EI152" i="1"/>
  <c r="EI151" i="1"/>
  <c r="EI150" i="1"/>
  <c r="EI149" i="1"/>
  <c r="EI148" i="1"/>
  <c r="EI147" i="1"/>
  <c r="EI146" i="1"/>
  <c r="EI145" i="1"/>
  <c r="EI144" i="1"/>
  <c r="EI143" i="1"/>
  <c r="EI142" i="1"/>
  <c r="EG153" i="1"/>
  <c r="EG152" i="1"/>
  <c r="EG151" i="1"/>
  <c r="EG150" i="1"/>
  <c r="EG149" i="1"/>
  <c r="EG148" i="1"/>
  <c r="EG147" i="1"/>
  <c r="EG146" i="1"/>
  <c r="EG145" i="1"/>
  <c r="EG144" i="1"/>
  <c r="EG143" i="1"/>
  <c r="EG142" i="1"/>
  <c r="EE153" i="1"/>
  <c r="EE152" i="1"/>
  <c r="EE151" i="1"/>
  <c r="EE150" i="1"/>
  <c r="EE149" i="1"/>
  <c r="EE148" i="1"/>
  <c r="EE147" i="1"/>
  <c r="EE146" i="1"/>
  <c r="EE145" i="1"/>
  <c r="EE144" i="1"/>
  <c r="EE143" i="1"/>
  <c r="EE142" i="1"/>
  <c r="EC153" i="1"/>
  <c r="EC152" i="1"/>
  <c r="EC151" i="1"/>
  <c r="EC150" i="1"/>
  <c r="EC149" i="1"/>
  <c r="EC148" i="1"/>
  <c r="EC147" i="1"/>
  <c r="EC146" i="1"/>
  <c r="EC145" i="1"/>
  <c r="EC144" i="1"/>
  <c r="EC143" i="1"/>
  <c r="EC142" i="1"/>
  <c r="EA153" i="1"/>
  <c r="EA152" i="1"/>
  <c r="EA151" i="1"/>
  <c r="EA150" i="1"/>
  <c r="EA149" i="1"/>
  <c r="EA148" i="1"/>
  <c r="EA147" i="1"/>
  <c r="EA146" i="1"/>
  <c r="EA145" i="1"/>
  <c r="EA144" i="1"/>
  <c r="EA143" i="1"/>
  <c r="EA142" i="1"/>
  <c r="DY153" i="1"/>
  <c r="DY152" i="1"/>
  <c r="DY151" i="1"/>
  <c r="DY150" i="1"/>
  <c r="DY149" i="1"/>
  <c r="DY148" i="1"/>
  <c r="DY147" i="1"/>
  <c r="DY146" i="1"/>
  <c r="DY145" i="1"/>
  <c r="DY144" i="1"/>
  <c r="DY143" i="1"/>
  <c r="DY142" i="1"/>
  <c r="DW153" i="1"/>
  <c r="DW152" i="1"/>
  <c r="DW151" i="1"/>
  <c r="DW150" i="1"/>
  <c r="DW149" i="1"/>
  <c r="DW148" i="1"/>
  <c r="DW147" i="1"/>
  <c r="DW146" i="1"/>
  <c r="DW145" i="1"/>
  <c r="DW144" i="1"/>
  <c r="DW143" i="1"/>
  <c r="DW142" i="1"/>
  <c r="DU153" i="1"/>
  <c r="DU152" i="1"/>
  <c r="DU151" i="1"/>
  <c r="DU150" i="1"/>
  <c r="DU149" i="1"/>
  <c r="DU148" i="1"/>
  <c r="DU147" i="1"/>
  <c r="DU146" i="1"/>
  <c r="DU145" i="1"/>
  <c r="DU144" i="1"/>
  <c r="DU143" i="1"/>
  <c r="DU142" i="1"/>
  <c r="DS153" i="1"/>
  <c r="DS152" i="1"/>
  <c r="DS151" i="1"/>
  <c r="DS150" i="1"/>
  <c r="DS149" i="1"/>
  <c r="DS148" i="1"/>
  <c r="DS147" i="1"/>
  <c r="DS146" i="1"/>
  <c r="DS145" i="1"/>
  <c r="DS144" i="1"/>
  <c r="DS143" i="1"/>
  <c r="DS142" i="1"/>
  <c r="DQ153" i="1"/>
  <c r="DQ152" i="1"/>
  <c r="DQ151" i="1"/>
  <c r="DQ150" i="1"/>
  <c r="DQ149" i="1"/>
  <c r="DQ148" i="1"/>
  <c r="DQ147" i="1"/>
  <c r="DQ146" i="1"/>
  <c r="DQ145" i="1"/>
  <c r="DQ144" i="1"/>
  <c r="DQ143" i="1"/>
  <c r="DQ142" i="1"/>
  <c r="DO153" i="1"/>
  <c r="DO152" i="1"/>
  <c r="DO151" i="1"/>
  <c r="DO150" i="1"/>
  <c r="DO149" i="1"/>
  <c r="DO148" i="1"/>
  <c r="DO147" i="1"/>
  <c r="DO146" i="1"/>
  <c r="DO145" i="1"/>
  <c r="DO144" i="1"/>
  <c r="DO143" i="1"/>
  <c r="DO142" i="1"/>
  <c r="DM153" i="1"/>
  <c r="DM152" i="1"/>
  <c r="DM151" i="1"/>
  <c r="DM150" i="1"/>
  <c r="DM149" i="1"/>
  <c r="DM148" i="1"/>
  <c r="DM147" i="1"/>
  <c r="DM146" i="1"/>
  <c r="DM145" i="1"/>
  <c r="DM144" i="1"/>
  <c r="DM143" i="1"/>
  <c r="DM142" i="1"/>
  <c r="DK153" i="1"/>
  <c r="DK152" i="1"/>
  <c r="DK151" i="1"/>
  <c r="DK150" i="1"/>
  <c r="DK149" i="1"/>
  <c r="DK148" i="1"/>
  <c r="DK147" i="1"/>
  <c r="DK146" i="1"/>
  <c r="DK145" i="1"/>
  <c r="DK144" i="1"/>
  <c r="DK143" i="1"/>
  <c r="DK142" i="1"/>
  <c r="DI153" i="1"/>
  <c r="DI152" i="1"/>
  <c r="DI151" i="1"/>
  <c r="DI150" i="1"/>
  <c r="DI149" i="1"/>
  <c r="DI148" i="1"/>
  <c r="DI147" i="1"/>
  <c r="DI146" i="1"/>
  <c r="DI145" i="1"/>
  <c r="DI144" i="1"/>
  <c r="DI143" i="1"/>
  <c r="DI142" i="1"/>
  <c r="DG153" i="1"/>
  <c r="DG152" i="1"/>
  <c r="DG151" i="1"/>
  <c r="DG150" i="1"/>
  <c r="DG149" i="1"/>
  <c r="DG148" i="1"/>
  <c r="DG147" i="1"/>
  <c r="DG146" i="1"/>
  <c r="DG145" i="1"/>
  <c r="DG144" i="1"/>
  <c r="DG143" i="1"/>
  <c r="DG142" i="1"/>
  <c r="DE153" i="1"/>
  <c r="DE152" i="1"/>
  <c r="DE151" i="1"/>
  <c r="DE150" i="1"/>
  <c r="DE149" i="1"/>
  <c r="DE148" i="1"/>
  <c r="DE147" i="1"/>
  <c r="DE146" i="1"/>
  <c r="DE145" i="1"/>
  <c r="DE144" i="1"/>
  <c r="DE143" i="1"/>
  <c r="DE142" i="1"/>
  <c r="DC153" i="1"/>
  <c r="DC152" i="1"/>
  <c r="DC151" i="1"/>
  <c r="DC150" i="1"/>
  <c r="DC149" i="1"/>
  <c r="DC148" i="1"/>
  <c r="DC147" i="1"/>
  <c r="DC146" i="1"/>
  <c r="DC145" i="1"/>
  <c r="DC144" i="1"/>
  <c r="DC143" i="1"/>
  <c r="DC142" i="1"/>
  <c r="DA153" i="1"/>
  <c r="DA152" i="1"/>
  <c r="DA151" i="1"/>
  <c r="DA150" i="1"/>
  <c r="DA149" i="1"/>
  <c r="DA148" i="1"/>
  <c r="DA147" i="1"/>
  <c r="DA146" i="1"/>
  <c r="DA145" i="1"/>
  <c r="DA144" i="1"/>
  <c r="DA143" i="1"/>
  <c r="DA142" i="1"/>
  <c r="CY153" i="1"/>
  <c r="CY152" i="1"/>
  <c r="CY151" i="1"/>
  <c r="CY150" i="1"/>
  <c r="CY149" i="1"/>
  <c r="CY148" i="1"/>
  <c r="CY147" i="1"/>
  <c r="CY146" i="1"/>
  <c r="CY145" i="1"/>
  <c r="CY144" i="1"/>
  <c r="CY143" i="1"/>
  <c r="CY142" i="1"/>
  <c r="CW153" i="1"/>
  <c r="CW152" i="1"/>
  <c r="CW151" i="1"/>
  <c r="CW150" i="1"/>
  <c r="CW149" i="1"/>
  <c r="CW148" i="1"/>
  <c r="CW147" i="1"/>
  <c r="CW146" i="1"/>
  <c r="CW145" i="1"/>
  <c r="CW144" i="1"/>
  <c r="CW143" i="1"/>
  <c r="CW142" i="1"/>
  <c r="CU153" i="1"/>
  <c r="CU152" i="1"/>
  <c r="CU151" i="1"/>
  <c r="CU150" i="1"/>
  <c r="CU149" i="1"/>
  <c r="CU148" i="1"/>
  <c r="CU147" i="1"/>
  <c r="CU146" i="1"/>
  <c r="CU145" i="1"/>
  <c r="CU144" i="1"/>
  <c r="CU143" i="1"/>
  <c r="CU142" i="1"/>
  <c r="CS145" i="1"/>
  <c r="CS153" i="1"/>
  <c r="CS152" i="1"/>
  <c r="CS151" i="1"/>
  <c r="CS150" i="1"/>
  <c r="CS149" i="1"/>
  <c r="CS148" i="1"/>
  <c r="CS147" i="1"/>
  <c r="CS146" i="1"/>
  <c r="CS144" i="1"/>
  <c r="CS143" i="1"/>
  <c r="CS142" i="1"/>
  <c r="CQ153" i="1"/>
  <c r="CQ152" i="1"/>
  <c r="CQ151" i="1"/>
  <c r="CQ150" i="1"/>
  <c r="CQ149" i="1"/>
  <c r="CQ148" i="1"/>
  <c r="CQ147" i="1"/>
  <c r="CQ146" i="1"/>
  <c r="CQ145" i="1"/>
  <c r="CQ144" i="1"/>
  <c r="CQ143" i="1"/>
  <c r="CQ142" i="1"/>
  <c r="CO153" i="1"/>
  <c r="CO152" i="1"/>
  <c r="CO151" i="1"/>
  <c r="CO150" i="1"/>
  <c r="CO149" i="1"/>
  <c r="CO148" i="1"/>
  <c r="CO147" i="1"/>
  <c r="CO146" i="1"/>
  <c r="CO145" i="1"/>
  <c r="CO144" i="1"/>
  <c r="CO143" i="1"/>
  <c r="CO142" i="1"/>
  <c r="CM153" i="1"/>
  <c r="CM152" i="1"/>
  <c r="CM151" i="1"/>
  <c r="CM150" i="1"/>
  <c r="CM149" i="1"/>
  <c r="CM148" i="1"/>
  <c r="CM147" i="1"/>
  <c r="CM146" i="1"/>
  <c r="CM145" i="1"/>
  <c r="CM144" i="1"/>
  <c r="CM143" i="1"/>
  <c r="CM142" i="1"/>
  <c r="CK153" i="1"/>
  <c r="CK152" i="1"/>
  <c r="CK151" i="1"/>
  <c r="CK150" i="1"/>
  <c r="CK149" i="1"/>
  <c r="CK148" i="1"/>
  <c r="CK147" i="1"/>
  <c r="CK146" i="1"/>
  <c r="CK145" i="1"/>
  <c r="CK144" i="1"/>
  <c r="CK143" i="1"/>
  <c r="CK142" i="1"/>
  <c r="CI153" i="1"/>
  <c r="CI152" i="1"/>
  <c r="CI151" i="1"/>
  <c r="CI150" i="1"/>
  <c r="CI149" i="1"/>
  <c r="CI148" i="1"/>
  <c r="CI147" i="1"/>
  <c r="CI146" i="1"/>
  <c r="CI145" i="1"/>
  <c r="CI144" i="1"/>
  <c r="CI143" i="1"/>
  <c r="CI142" i="1"/>
  <c r="CG153" i="1"/>
  <c r="CG152" i="1"/>
  <c r="CG151" i="1"/>
  <c r="CG150" i="1"/>
  <c r="CG149" i="1"/>
  <c r="CG148" i="1"/>
  <c r="CG147" i="1"/>
  <c r="CG146" i="1"/>
  <c r="CG145" i="1"/>
  <c r="CG144" i="1"/>
  <c r="CG143" i="1"/>
  <c r="CG142" i="1"/>
  <c r="CE153" i="1"/>
  <c r="CE152" i="1"/>
  <c r="CE151" i="1"/>
  <c r="CE150" i="1"/>
  <c r="CE149" i="1"/>
  <c r="CE148" i="1"/>
  <c r="CE147" i="1"/>
  <c r="CE146" i="1"/>
  <c r="CE145" i="1"/>
  <c r="CE144" i="1"/>
  <c r="CE143" i="1"/>
  <c r="CE142" i="1"/>
  <c r="CC153" i="1"/>
  <c r="CC152" i="1"/>
  <c r="CC151" i="1"/>
  <c r="CC150" i="1"/>
  <c r="CC149" i="1"/>
  <c r="CC148" i="1"/>
  <c r="CC147" i="1"/>
  <c r="CC146" i="1"/>
  <c r="CC145" i="1"/>
  <c r="CC144" i="1"/>
  <c r="CC143" i="1"/>
  <c r="CC142" i="1"/>
  <c r="CA153" i="1"/>
  <c r="CA152" i="1"/>
  <c r="CA151" i="1"/>
  <c r="CA150" i="1"/>
  <c r="CA149" i="1"/>
  <c r="CA148" i="1"/>
  <c r="CA147" i="1"/>
  <c r="CA146" i="1"/>
  <c r="CA145" i="1"/>
  <c r="CA144" i="1"/>
  <c r="CA143" i="1"/>
  <c r="CA142" i="1"/>
  <c r="BY153" i="1"/>
  <c r="BY152" i="1"/>
  <c r="BY151" i="1"/>
  <c r="BY150" i="1"/>
  <c r="BY149" i="1"/>
  <c r="BY148" i="1"/>
  <c r="BY147" i="1"/>
  <c r="BY146" i="1"/>
  <c r="BY145" i="1"/>
  <c r="BY144" i="1"/>
  <c r="BY143" i="1"/>
  <c r="BY142" i="1"/>
  <c r="BW153" i="1"/>
  <c r="BW152" i="1"/>
  <c r="BW151" i="1"/>
  <c r="BW150" i="1"/>
  <c r="BW149" i="1"/>
  <c r="BW148" i="1"/>
  <c r="BW147" i="1"/>
  <c r="BW146" i="1"/>
  <c r="BW145" i="1"/>
  <c r="BW144" i="1"/>
  <c r="BW143" i="1"/>
  <c r="BW142" i="1"/>
  <c r="BU153" i="1"/>
  <c r="BU152" i="1"/>
  <c r="BU151" i="1"/>
  <c r="BU150" i="1"/>
  <c r="BU149" i="1"/>
  <c r="BU148" i="1"/>
  <c r="BU147" i="1"/>
  <c r="BU146" i="1"/>
  <c r="BU145" i="1"/>
  <c r="BU144" i="1"/>
  <c r="BU143" i="1"/>
  <c r="BU142" i="1"/>
  <c r="BS153" i="1"/>
  <c r="BS152" i="1"/>
  <c r="BS151" i="1"/>
  <c r="BS150" i="1"/>
  <c r="BS149" i="1"/>
  <c r="BS148" i="1"/>
  <c r="BS147" i="1"/>
  <c r="BS146" i="1"/>
  <c r="BS145" i="1"/>
  <c r="BS144" i="1"/>
  <c r="BS143" i="1"/>
  <c r="BS142" i="1"/>
  <c r="BQ153" i="1"/>
  <c r="BQ152" i="1"/>
  <c r="BQ151" i="1"/>
  <c r="BQ150" i="1"/>
  <c r="BQ149" i="1"/>
  <c r="BQ148" i="1"/>
  <c r="BQ147" i="1"/>
  <c r="BQ146" i="1"/>
  <c r="BQ145" i="1"/>
  <c r="BQ144" i="1"/>
  <c r="BQ143" i="1"/>
  <c r="BQ142" i="1"/>
  <c r="BO153" i="1"/>
  <c r="BO152" i="1"/>
  <c r="BO151" i="1"/>
  <c r="BO150" i="1"/>
  <c r="BO149" i="1"/>
  <c r="BO148" i="1"/>
  <c r="BO147" i="1"/>
  <c r="BO146" i="1"/>
  <c r="BO145" i="1"/>
  <c r="BO144" i="1"/>
  <c r="BO143" i="1"/>
  <c r="BO142" i="1"/>
  <c r="BM153" i="1"/>
  <c r="BM152" i="1"/>
  <c r="BM151" i="1"/>
  <c r="BM150" i="1"/>
  <c r="BM149" i="1"/>
  <c r="BM148" i="1"/>
  <c r="BM147" i="1"/>
  <c r="BM146" i="1"/>
  <c r="BM145" i="1"/>
  <c r="BM144" i="1"/>
  <c r="BM143" i="1"/>
  <c r="BM142" i="1"/>
  <c r="BK153" i="1"/>
  <c r="BK152" i="1"/>
  <c r="BK151" i="1"/>
  <c r="BK150" i="1"/>
  <c r="BK149" i="1"/>
  <c r="BK148" i="1"/>
  <c r="BK147" i="1"/>
  <c r="BK146" i="1"/>
  <c r="BK145" i="1"/>
  <c r="BK144" i="1"/>
  <c r="BK143" i="1"/>
  <c r="BK142" i="1"/>
  <c r="BI153" i="1"/>
  <c r="BI152" i="1"/>
  <c r="BI151" i="1"/>
  <c r="BI150" i="1"/>
  <c r="BI149" i="1"/>
  <c r="BI148" i="1"/>
  <c r="BI147" i="1"/>
  <c r="BI146" i="1"/>
  <c r="BI145" i="1"/>
  <c r="BI144" i="1"/>
  <c r="BI143" i="1"/>
  <c r="BI142" i="1"/>
  <c r="BG153" i="1"/>
  <c r="BG152" i="1"/>
  <c r="BG151" i="1"/>
  <c r="BG150" i="1"/>
  <c r="BG149" i="1"/>
  <c r="BG148" i="1"/>
  <c r="BG147" i="1"/>
  <c r="BG146" i="1"/>
  <c r="BG145" i="1"/>
  <c r="BG144" i="1"/>
  <c r="BG143" i="1"/>
  <c r="BG142" i="1"/>
  <c r="BE153" i="1"/>
  <c r="BE152" i="1"/>
  <c r="BE151" i="1"/>
  <c r="BE150" i="1"/>
  <c r="BE149" i="1"/>
  <c r="BE148" i="1"/>
  <c r="BE147" i="1"/>
  <c r="BE146" i="1"/>
  <c r="BE145" i="1"/>
  <c r="BE144" i="1"/>
  <c r="BE143" i="1"/>
  <c r="BE142" i="1"/>
  <c r="BC153" i="1"/>
  <c r="BC152" i="1"/>
  <c r="BC151" i="1"/>
  <c r="BC150" i="1"/>
  <c r="BC149" i="1"/>
  <c r="BC148" i="1"/>
  <c r="BC147" i="1"/>
  <c r="BC146" i="1"/>
  <c r="BC145" i="1"/>
  <c r="BC144" i="1"/>
  <c r="BC143" i="1"/>
  <c r="BC142" i="1"/>
  <c r="BA153" i="1"/>
  <c r="BA152" i="1"/>
  <c r="BA151" i="1"/>
  <c r="BA150" i="1"/>
  <c r="BA149" i="1"/>
  <c r="BA148" i="1"/>
  <c r="BA147" i="1"/>
  <c r="BA146" i="1"/>
  <c r="BA145" i="1"/>
  <c r="BA144" i="1"/>
  <c r="BA143" i="1"/>
  <c r="BA142" i="1"/>
  <c r="AY153" i="1"/>
  <c r="AY152" i="1"/>
  <c r="AY151" i="1"/>
  <c r="AY150" i="1"/>
  <c r="AY149" i="1"/>
  <c r="AY148" i="1"/>
  <c r="AY147" i="1"/>
  <c r="AY146" i="1"/>
  <c r="AY145" i="1"/>
  <c r="AY144" i="1"/>
  <c r="AY143" i="1"/>
  <c r="AY142" i="1"/>
  <c r="AW153" i="1"/>
  <c r="AW152" i="1"/>
  <c r="AW151" i="1"/>
  <c r="AW150" i="1"/>
  <c r="AW149" i="1"/>
  <c r="AW148" i="1"/>
  <c r="AW147" i="1"/>
  <c r="AW146" i="1"/>
  <c r="AW145" i="1"/>
  <c r="AW144" i="1"/>
  <c r="AW143" i="1"/>
  <c r="AW142" i="1"/>
  <c r="AU153" i="1"/>
  <c r="AU152" i="1"/>
  <c r="AU151" i="1"/>
  <c r="AU150" i="1"/>
  <c r="AU149" i="1"/>
  <c r="AU148" i="1"/>
  <c r="AU147" i="1"/>
  <c r="AU146" i="1"/>
  <c r="AU145" i="1"/>
  <c r="AU144" i="1"/>
  <c r="AU143" i="1"/>
  <c r="AU142" i="1"/>
  <c r="AS153" i="1"/>
  <c r="AS152" i="1"/>
  <c r="AS151" i="1"/>
  <c r="AS150" i="1"/>
  <c r="AS149" i="1"/>
  <c r="AS148" i="1"/>
  <c r="AS147" i="1"/>
  <c r="AS146" i="1"/>
  <c r="AS145" i="1"/>
  <c r="AS144" i="1"/>
  <c r="AS143" i="1"/>
  <c r="AS142" i="1"/>
  <c r="AQ153" i="1"/>
  <c r="AQ152" i="1"/>
  <c r="AQ151" i="1"/>
  <c r="AQ150" i="1"/>
  <c r="AQ149" i="1"/>
  <c r="AQ148" i="1"/>
  <c r="AQ147" i="1"/>
  <c r="AQ146" i="1"/>
  <c r="AQ145" i="1"/>
  <c r="AQ144" i="1"/>
  <c r="AQ143" i="1"/>
  <c r="AQ142" i="1"/>
  <c r="AO153" i="1"/>
  <c r="AO152" i="1"/>
  <c r="AO151" i="1"/>
  <c r="AO150" i="1"/>
  <c r="AO149" i="1"/>
  <c r="AO148" i="1"/>
  <c r="AO147" i="1"/>
  <c r="AO146" i="1"/>
  <c r="AO145" i="1"/>
  <c r="AO144" i="1"/>
  <c r="AO143" i="1"/>
  <c r="AO142" i="1"/>
  <c r="AM153" i="1"/>
  <c r="AM152" i="1"/>
  <c r="AM151" i="1"/>
  <c r="AM150" i="1"/>
  <c r="AM149" i="1"/>
  <c r="AM148" i="1"/>
  <c r="AM147" i="1"/>
  <c r="AM146" i="1"/>
  <c r="AM145" i="1"/>
  <c r="AM144" i="1"/>
  <c r="AM143" i="1"/>
  <c r="AM142" i="1"/>
  <c r="AK153" i="1"/>
  <c r="AK152" i="1"/>
  <c r="AK151" i="1"/>
  <c r="AK150" i="1"/>
  <c r="AK149" i="1"/>
  <c r="AK148" i="1"/>
  <c r="AK147" i="1"/>
  <c r="AK146" i="1"/>
  <c r="AK145" i="1"/>
  <c r="AK144" i="1"/>
  <c r="AK143" i="1"/>
  <c r="AK142" i="1"/>
  <c r="AI153" i="1"/>
  <c r="AI152" i="1"/>
  <c r="AI151" i="1"/>
  <c r="AI150" i="1"/>
  <c r="AI149" i="1"/>
  <c r="AI148" i="1"/>
  <c r="AI147" i="1"/>
  <c r="AI146" i="1"/>
  <c r="AI145" i="1"/>
  <c r="AI144" i="1"/>
  <c r="AI143" i="1"/>
  <c r="AI142" i="1"/>
  <c r="AG153" i="1"/>
  <c r="AG152" i="1"/>
  <c r="AG151" i="1"/>
  <c r="AG150" i="1"/>
  <c r="AG149" i="1"/>
  <c r="AG148" i="1"/>
  <c r="AG147" i="1"/>
  <c r="AG146" i="1"/>
  <c r="AG145" i="1"/>
  <c r="AG144" i="1"/>
  <c r="AG143" i="1"/>
  <c r="AG142" i="1"/>
  <c r="AE153" i="1"/>
  <c r="AE152" i="1"/>
  <c r="AE151" i="1"/>
  <c r="AE150" i="1"/>
  <c r="AE149" i="1"/>
  <c r="AE148" i="1"/>
  <c r="AE147" i="1"/>
  <c r="AE146" i="1"/>
  <c r="AE145" i="1"/>
  <c r="AE144" i="1"/>
  <c r="AE143" i="1"/>
  <c r="AE142" i="1"/>
  <c r="AC153" i="1"/>
  <c r="AC152" i="1"/>
  <c r="AC151" i="1"/>
  <c r="AC150" i="1"/>
  <c r="AC149" i="1"/>
  <c r="AC148" i="1"/>
  <c r="AC147" i="1"/>
  <c r="AC146" i="1"/>
  <c r="AC145" i="1"/>
  <c r="AC144" i="1"/>
  <c r="AC143" i="1"/>
  <c r="AC142" i="1"/>
  <c r="AA153" i="1"/>
  <c r="AA152" i="1"/>
  <c r="AA151" i="1"/>
  <c r="AA150" i="1"/>
  <c r="AA149" i="1"/>
  <c r="AA148" i="1"/>
  <c r="AA147" i="1"/>
  <c r="AA146" i="1"/>
  <c r="AA145" i="1"/>
  <c r="AA144" i="1"/>
  <c r="AA143" i="1"/>
  <c r="AA142" i="1"/>
  <c r="Y153" i="1"/>
  <c r="Y152" i="1"/>
  <c r="Y151" i="1"/>
  <c r="Y150" i="1"/>
  <c r="Y149" i="1"/>
  <c r="Y148" i="1"/>
  <c r="Y147" i="1"/>
  <c r="Y146" i="1"/>
  <c r="Y145" i="1"/>
  <c r="Y144" i="1"/>
  <c r="Y143" i="1"/>
  <c r="Y142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U153" i="1"/>
  <c r="U152" i="1"/>
  <c r="U151" i="1"/>
  <c r="U150" i="1"/>
  <c r="U149" i="1"/>
  <c r="U148" i="1"/>
  <c r="U147" i="1"/>
  <c r="U146" i="1"/>
  <c r="U145" i="1"/>
  <c r="U144" i="1"/>
  <c r="U143" i="1"/>
  <c r="U142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E143" i="1"/>
  <c r="E144" i="1"/>
  <c r="E145" i="1"/>
  <c r="E146" i="1"/>
  <c r="E147" i="1"/>
  <c r="E148" i="1"/>
  <c r="E149" i="1"/>
  <c r="E150" i="1"/>
  <c r="E151" i="1"/>
  <c r="E152" i="1"/>
  <c r="E153" i="1"/>
  <c r="E142" i="1"/>
  <c r="E175" i="1"/>
  <c r="FI176" i="1"/>
  <c r="FI175" i="1"/>
  <c r="FI174" i="1"/>
  <c r="FI173" i="1"/>
  <c r="FG176" i="1"/>
  <c r="FG175" i="1"/>
  <c r="FG174" i="1"/>
  <c r="FG173" i="1"/>
  <c r="FE176" i="1"/>
  <c r="FE175" i="1"/>
  <c r="FE174" i="1"/>
  <c r="FE173" i="1"/>
  <c r="EY175" i="1"/>
  <c r="FC176" i="1"/>
  <c r="FC175" i="1"/>
  <c r="FC174" i="1"/>
  <c r="FC173" i="1"/>
  <c r="FA176" i="1"/>
  <c r="FA175" i="1"/>
  <c r="FA174" i="1"/>
  <c r="FA173" i="1"/>
  <c r="EY176" i="1"/>
  <c r="EY174" i="1"/>
  <c r="EY173" i="1"/>
  <c r="EW176" i="1"/>
  <c r="EW175" i="1"/>
  <c r="EW174" i="1"/>
  <c r="EW173" i="1"/>
  <c r="EU176" i="1"/>
  <c r="EU175" i="1"/>
  <c r="EU174" i="1"/>
  <c r="EU173" i="1"/>
  <c r="ES176" i="1"/>
  <c r="ES175" i="1"/>
  <c r="ES174" i="1"/>
  <c r="ES173" i="1"/>
  <c r="EQ176" i="1"/>
  <c r="EQ175" i="1"/>
  <c r="EQ174" i="1"/>
  <c r="EQ173" i="1"/>
  <c r="EO176" i="1"/>
  <c r="EO175" i="1"/>
  <c r="EO174" i="1"/>
  <c r="EO173" i="1"/>
  <c r="EM176" i="1"/>
  <c r="EM175" i="1"/>
  <c r="EM174" i="1"/>
  <c r="EM173" i="1"/>
  <c r="EK176" i="1"/>
  <c r="EK175" i="1"/>
  <c r="EK174" i="1"/>
  <c r="EK173" i="1"/>
  <c r="EI176" i="1"/>
  <c r="EI175" i="1"/>
  <c r="EI174" i="1"/>
  <c r="EI173" i="1"/>
  <c r="EG176" i="1"/>
  <c r="EG175" i="1"/>
  <c r="EG174" i="1"/>
  <c r="EG173" i="1"/>
  <c r="EE176" i="1"/>
  <c r="EE175" i="1"/>
  <c r="EE174" i="1"/>
  <c r="EE173" i="1"/>
  <c r="EC176" i="1"/>
  <c r="EC175" i="1"/>
  <c r="EC174" i="1"/>
  <c r="EC173" i="1"/>
  <c r="EA176" i="1"/>
  <c r="EA175" i="1"/>
  <c r="EA174" i="1"/>
  <c r="EA173" i="1"/>
  <c r="DY176" i="1"/>
  <c r="DY175" i="1"/>
  <c r="DY174" i="1"/>
  <c r="DY173" i="1"/>
  <c r="DW176" i="1"/>
  <c r="DW175" i="1"/>
  <c r="DW174" i="1"/>
  <c r="DW173" i="1"/>
  <c r="DU176" i="1"/>
  <c r="DU175" i="1"/>
  <c r="DU174" i="1"/>
  <c r="DU173" i="1"/>
  <c r="DS176" i="1"/>
  <c r="DS175" i="1"/>
  <c r="DS174" i="1"/>
  <c r="DS173" i="1"/>
  <c r="DQ176" i="1"/>
  <c r="DQ175" i="1"/>
  <c r="DQ174" i="1"/>
  <c r="DQ173" i="1"/>
  <c r="DO176" i="1"/>
  <c r="DO175" i="1"/>
  <c r="DO174" i="1"/>
  <c r="DO173" i="1"/>
  <c r="DM176" i="1"/>
  <c r="DM175" i="1"/>
  <c r="DM174" i="1"/>
  <c r="DM173" i="1"/>
  <c r="DK176" i="1"/>
  <c r="DK175" i="1"/>
  <c r="DK174" i="1"/>
  <c r="DK173" i="1"/>
  <c r="DI176" i="1"/>
  <c r="DI175" i="1"/>
  <c r="DI174" i="1"/>
  <c r="DI173" i="1"/>
  <c r="DG176" i="1"/>
  <c r="DG175" i="1"/>
  <c r="DG174" i="1"/>
  <c r="DG173" i="1"/>
  <c r="DE176" i="1"/>
  <c r="DE175" i="1"/>
  <c r="DE174" i="1"/>
  <c r="DE173" i="1"/>
  <c r="DC176" i="1"/>
  <c r="DC175" i="1"/>
  <c r="DC174" i="1"/>
  <c r="DC173" i="1"/>
  <c r="DA176" i="1"/>
  <c r="DA175" i="1"/>
  <c r="DA174" i="1"/>
  <c r="DA173" i="1"/>
  <c r="CY176" i="1"/>
  <c r="CY175" i="1"/>
  <c r="CY174" i="1"/>
  <c r="CY173" i="1"/>
  <c r="CW176" i="1"/>
  <c r="CW175" i="1"/>
  <c r="CW174" i="1"/>
  <c r="CW173" i="1"/>
  <c r="CU176" i="1"/>
  <c r="CU175" i="1"/>
  <c r="CU174" i="1"/>
  <c r="CU173" i="1"/>
  <c r="CS176" i="1"/>
  <c r="CS175" i="1"/>
  <c r="CS174" i="1"/>
  <c r="CS173" i="1"/>
  <c r="CQ176" i="1"/>
  <c r="CQ175" i="1"/>
  <c r="CQ174" i="1"/>
  <c r="CQ173" i="1"/>
  <c r="CO176" i="1"/>
  <c r="CO175" i="1"/>
  <c r="CO174" i="1"/>
  <c r="CO173" i="1"/>
  <c r="CM176" i="1"/>
  <c r="CM175" i="1"/>
  <c r="CM174" i="1"/>
  <c r="CM173" i="1"/>
  <c r="CK176" i="1"/>
  <c r="CK175" i="1"/>
  <c r="CK174" i="1"/>
  <c r="CK173" i="1"/>
  <c r="CI176" i="1"/>
  <c r="CI175" i="1"/>
  <c r="CI174" i="1"/>
  <c r="CI173" i="1"/>
  <c r="CG176" i="1"/>
  <c r="CG175" i="1"/>
  <c r="CG174" i="1"/>
  <c r="CG173" i="1"/>
  <c r="CE176" i="1"/>
  <c r="CE175" i="1"/>
  <c r="CE174" i="1"/>
  <c r="CE173" i="1"/>
  <c r="CC176" i="1"/>
  <c r="CC175" i="1"/>
  <c r="CC174" i="1"/>
  <c r="CC173" i="1"/>
  <c r="CA176" i="1"/>
  <c r="CA175" i="1"/>
  <c r="CA174" i="1"/>
  <c r="CA173" i="1"/>
  <c r="BY176" i="1"/>
  <c r="BY175" i="1"/>
  <c r="BY174" i="1"/>
  <c r="BY173" i="1"/>
  <c r="BW176" i="1"/>
  <c r="BW175" i="1"/>
  <c r="BW174" i="1"/>
  <c r="BW173" i="1"/>
  <c r="BU176" i="1"/>
  <c r="BU175" i="1"/>
  <c r="BU174" i="1"/>
  <c r="BU173" i="1"/>
  <c r="BS176" i="1"/>
  <c r="BS175" i="1"/>
  <c r="BS174" i="1"/>
  <c r="BS173" i="1"/>
  <c r="BQ176" i="1"/>
  <c r="BQ175" i="1"/>
  <c r="BQ174" i="1"/>
  <c r="BQ173" i="1"/>
  <c r="BO176" i="1"/>
  <c r="BO175" i="1"/>
  <c r="BO174" i="1"/>
  <c r="BO173" i="1"/>
  <c r="BM176" i="1"/>
  <c r="BM175" i="1"/>
  <c r="BM174" i="1"/>
  <c r="BM173" i="1"/>
  <c r="BK176" i="1"/>
  <c r="BK175" i="1"/>
  <c r="BK174" i="1"/>
  <c r="BK173" i="1"/>
  <c r="BI176" i="1"/>
  <c r="BI175" i="1"/>
  <c r="BI174" i="1"/>
  <c r="BI173" i="1"/>
  <c r="BG176" i="1"/>
  <c r="BG175" i="1"/>
  <c r="BG174" i="1"/>
  <c r="BG173" i="1"/>
  <c r="BE176" i="1"/>
  <c r="BE175" i="1"/>
  <c r="BE174" i="1"/>
  <c r="BE173" i="1"/>
  <c r="BC176" i="1"/>
  <c r="BC175" i="1"/>
  <c r="BC174" i="1"/>
  <c r="BC173" i="1"/>
  <c r="BA176" i="1"/>
  <c r="BA175" i="1"/>
  <c r="BA174" i="1"/>
  <c r="BA173" i="1"/>
  <c r="AY176" i="1"/>
  <c r="AY175" i="1"/>
  <c r="AY174" i="1"/>
  <c r="AY173" i="1"/>
  <c r="AW176" i="1"/>
  <c r="AW175" i="1"/>
  <c r="AW174" i="1"/>
  <c r="AW173" i="1"/>
  <c r="AU176" i="1"/>
  <c r="AU175" i="1"/>
  <c r="AU174" i="1"/>
  <c r="AU173" i="1"/>
  <c r="AS176" i="1"/>
  <c r="AS175" i="1"/>
  <c r="AS174" i="1"/>
  <c r="AS173" i="1"/>
  <c r="AQ176" i="1"/>
  <c r="AQ175" i="1"/>
  <c r="AQ174" i="1"/>
  <c r="AQ173" i="1"/>
  <c r="AO176" i="1"/>
  <c r="AO175" i="1"/>
  <c r="AO174" i="1"/>
  <c r="AO173" i="1"/>
  <c r="AM176" i="1"/>
  <c r="AM175" i="1"/>
  <c r="AM174" i="1"/>
  <c r="AM173" i="1"/>
  <c r="AK176" i="1"/>
  <c r="AK175" i="1"/>
  <c r="AK174" i="1"/>
  <c r="AK173" i="1"/>
  <c r="AI176" i="1"/>
  <c r="AI175" i="1"/>
  <c r="AI174" i="1"/>
  <c r="AI173" i="1"/>
  <c r="AG176" i="1"/>
  <c r="AG175" i="1"/>
  <c r="AG174" i="1"/>
  <c r="AG173" i="1"/>
  <c r="AE176" i="1"/>
  <c r="AE175" i="1"/>
  <c r="AE174" i="1"/>
  <c r="AE173" i="1"/>
  <c r="AC176" i="1"/>
  <c r="AC175" i="1"/>
  <c r="AC174" i="1"/>
  <c r="AC173" i="1"/>
  <c r="AA176" i="1"/>
  <c r="AA175" i="1"/>
  <c r="AA174" i="1"/>
  <c r="AA173" i="1"/>
  <c r="Y176" i="1"/>
  <c r="Y175" i="1"/>
  <c r="Y174" i="1"/>
  <c r="Y173" i="1"/>
  <c r="W176" i="1"/>
  <c r="W175" i="1"/>
  <c r="W174" i="1"/>
  <c r="W173" i="1"/>
  <c r="U176" i="1"/>
  <c r="U175" i="1"/>
  <c r="U174" i="1"/>
  <c r="U173" i="1"/>
  <c r="S176" i="1"/>
  <c r="S175" i="1"/>
  <c r="S174" i="1"/>
  <c r="S173" i="1"/>
  <c r="Q176" i="1"/>
  <c r="Q175" i="1"/>
  <c r="Q174" i="1"/>
  <c r="Q173" i="1"/>
  <c r="O176" i="1"/>
  <c r="O175" i="1"/>
  <c r="O174" i="1"/>
  <c r="O173" i="1"/>
  <c r="M176" i="1"/>
  <c r="M175" i="1"/>
  <c r="M174" i="1"/>
  <c r="M173" i="1"/>
  <c r="K176" i="1"/>
  <c r="K175" i="1"/>
  <c r="K174" i="1"/>
  <c r="K173" i="1"/>
  <c r="I176" i="1"/>
  <c r="I175" i="1"/>
  <c r="I174" i="1"/>
  <c r="I173" i="1"/>
  <c r="G176" i="1"/>
  <c r="G175" i="1"/>
  <c r="G174" i="1"/>
  <c r="G173" i="1"/>
  <c r="E174" i="1"/>
  <c r="E173" i="1"/>
  <c r="E176" i="1" l="1"/>
  <c r="FI120" i="1" l="1"/>
  <c r="FG120" i="1"/>
  <c r="FE120" i="1"/>
  <c r="FC120" i="1"/>
  <c r="FA120" i="1"/>
  <c r="EY120" i="1"/>
  <c r="EW120" i="1"/>
  <c r="EU120" i="1"/>
  <c r="ES120" i="1"/>
  <c r="EQ120" i="1"/>
  <c r="EO120" i="1"/>
  <c r="EM120" i="1"/>
  <c r="EK120" i="1"/>
  <c r="EI120" i="1"/>
  <c r="EG120" i="1"/>
  <c r="EE120" i="1"/>
  <c r="EC120" i="1"/>
  <c r="EA120" i="1"/>
  <c r="DY120" i="1"/>
  <c r="DW120" i="1"/>
  <c r="DU120" i="1"/>
  <c r="DS120" i="1"/>
  <c r="DQ120" i="1"/>
  <c r="DO120" i="1"/>
  <c r="DM120" i="1"/>
  <c r="DK120" i="1"/>
  <c r="DI120" i="1"/>
  <c r="DG120" i="1"/>
  <c r="DE120" i="1"/>
  <c r="DC120" i="1"/>
  <c r="DA120" i="1"/>
  <c r="CY120" i="1"/>
  <c r="CW120" i="1"/>
  <c r="CU120" i="1"/>
  <c r="CS120" i="1"/>
  <c r="CQ120" i="1"/>
  <c r="CO120" i="1"/>
  <c r="CM120" i="1"/>
  <c r="CK120" i="1"/>
  <c r="CI120" i="1"/>
  <c r="CG120" i="1"/>
  <c r="CE120" i="1"/>
  <c r="CC120" i="1"/>
  <c r="CA120" i="1"/>
  <c r="BY120" i="1"/>
  <c r="BW120" i="1"/>
  <c r="BU120" i="1"/>
  <c r="BS120" i="1"/>
  <c r="BQ120" i="1"/>
  <c r="BO120" i="1"/>
  <c r="BM120" i="1"/>
  <c r="BK120" i="1"/>
  <c r="BI120" i="1"/>
  <c r="BG120" i="1"/>
  <c r="BE120" i="1"/>
  <c r="BC120" i="1"/>
  <c r="BA120" i="1"/>
  <c r="AY120" i="1"/>
  <c r="AW120" i="1"/>
  <c r="AS120" i="1"/>
  <c r="AQ120" i="1"/>
  <c r="AO120" i="1"/>
  <c r="AM120" i="1"/>
  <c r="AK120" i="1"/>
  <c r="AI120" i="1"/>
  <c r="AG120" i="1"/>
  <c r="AE120" i="1"/>
  <c r="AC120" i="1"/>
  <c r="AA120" i="1"/>
  <c r="Y120" i="1"/>
  <c r="W120" i="1"/>
  <c r="U120" i="1"/>
  <c r="S120" i="1"/>
  <c r="Q120" i="1"/>
  <c r="O120" i="1"/>
  <c r="M120" i="1"/>
  <c r="K120" i="1"/>
  <c r="I120" i="1"/>
  <c r="G120" i="1"/>
  <c r="E120" i="1"/>
  <c r="H4" i="4" l="1" a="1"/>
  <c r="H4" i="4" s="1"/>
  <c r="E4" i="4" a="1"/>
  <c r="E4" i="4" s="1"/>
  <c r="Q2" i="3"/>
  <c r="R3" i="2"/>
  <c r="I8" i="4"/>
  <c r="I9" i="4"/>
  <c r="I10" i="4"/>
  <c r="I11" i="4"/>
  <c r="I12" i="4"/>
  <c r="I14" i="4"/>
  <c r="I67" i="4"/>
  <c r="I68" i="4"/>
  <c r="I72" i="4"/>
  <c r="I115" i="4"/>
  <c r="I119" i="4"/>
  <c r="I122" i="4"/>
  <c r="I123" i="4"/>
  <c r="I124" i="4"/>
  <c r="I125" i="4"/>
  <c r="I126" i="4"/>
  <c r="I127" i="4"/>
  <c r="I128" i="4"/>
  <c r="I136" i="4"/>
  <c r="I137" i="4"/>
  <c r="I138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4" i="4"/>
  <c r="I172" i="4"/>
  <c r="I173" i="4"/>
  <c r="I174" i="4"/>
  <c r="I175" i="4"/>
  <c r="H177" i="4"/>
  <c r="H184" i="4"/>
  <c r="I187" i="4"/>
  <c r="I188" i="4"/>
  <c r="I189" i="4"/>
  <c r="I190" i="4"/>
  <c r="I191" i="4"/>
  <c r="I192" i="4"/>
  <c r="I195" i="4"/>
  <c r="I196" i="4"/>
  <c r="I197" i="4"/>
  <c r="I198" i="4"/>
  <c r="I199" i="4"/>
  <c r="I200" i="4"/>
  <c r="H202" i="4"/>
  <c r="H8" i="4"/>
  <c r="H9" i="4"/>
  <c r="H10" i="4"/>
  <c r="H11" i="4"/>
  <c r="H12" i="4"/>
  <c r="H14" i="4"/>
  <c r="H67" i="4"/>
  <c r="H68" i="4"/>
  <c r="H69" i="4"/>
  <c r="H72" i="4"/>
  <c r="H115" i="4"/>
  <c r="H116" i="4"/>
  <c r="H117" i="4"/>
  <c r="H119" i="4"/>
  <c r="H122" i="4"/>
  <c r="H123" i="4"/>
  <c r="H124" i="4"/>
  <c r="H125" i="4"/>
  <c r="H126" i="4"/>
  <c r="H127" i="4"/>
  <c r="H128" i="4"/>
  <c r="I131" i="4"/>
  <c r="I132" i="4"/>
  <c r="I133" i="4"/>
  <c r="H136" i="4"/>
  <c r="H137" i="4"/>
  <c r="H138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4" i="4"/>
  <c r="H157" i="4"/>
  <c r="H158" i="4"/>
  <c r="H159" i="4"/>
  <c r="I162" i="4"/>
  <c r="I163" i="4"/>
  <c r="I164" i="4"/>
  <c r="I167" i="4"/>
  <c r="I168" i="4"/>
  <c r="I169" i="4"/>
  <c r="H172" i="4"/>
  <c r="H173" i="4"/>
  <c r="H174" i="4"/>
  <c r="H175" i="4"/>
  <c r="H180" i="4"/>
  <c r="H181" i="4"/>
  <c r="H182" i="4"/>
  <c r="H187" i="4"/>
  <c r="H188" i="4"/>
  <c r="H189" i="4"/>
  <c r="H190" i="4"/>
  <c r="H191" i="4"/>
  <c r="H192" i="4"/>
  <c r="H195" i="4"/>
  <c r="H196" i="4"/>
  <c r="H197" i="4"/>
  <c r="H198" i="4"/>
  <c r="H199" i="4"/>
  <c r="H200" i="4"/>
  <c r="H5" i="4"/>
  <c r="E5" i="4"/>
  <c r="L2" i="3"/>
  <c r="M3" i="2"/>
  <c r="F8" i="4"/>
  <c r="F9" i="4"/>
  <c r="F10" i="4"/>
  <c r="F11" i="4"/>
  <c r="F12" i="4"/>
  <c r="F14" i="4"/>
  <c r="F67" i="4"/>
  <c r="F68" i="4"/>
  <c r="F72" i="4"/>
  <c r="F115" i="4"/>
  <c r="F119" i="4"/>
  <c r="F122" i="4"/>
  <c r="F123" i="4"/>
  <c r="F124" i="4"/>
  <c r="F125" i="4"/>
  <c r="F126" i="4"/>
  <c r="F127" i="4"/>
  <c r="F128" i="4"/>
  <c r="F136" i="4"/>
  <c r="F137" i="4"/>
  <c r="F138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4" i="4"/>
  <c r="F172" i="4"/>
  <c r="F173" i="4"/>
  <c r="F174" i="4"/>
  <c r="F175" i="4"/>
  <c r="E177" i="4"/>
  <c r="E184" i="4"/>
  <c r="F187" i="4"/>
  <c r="F188" i="4"/>
  <c r="F189" i="4"/>
  <c r="F190" i="4"/>
  <c r="F191" i="4"/>
  <c r="F192" i="4"/>
  <c r="F195" i="4"/>
  <c r="F196" i="4"/>
  <c r="F197" i="4"/>
  <c r="F198" i="4"/>
  <c r="F199" i="4"/>
  <c r="F200" i="4"/>
  <c r="E8" i="4"/>
  <c r="E9" i="4"/>
  <c r="E10" i="4"/>
  <c r="E11" i="4"/>
  <c r="E12" i="4"/>
  <c r="E14" i="4"/>
  <c r="E67" i="4"/>
  <c r="E68" i="4"/>
  <c r="E69" i="4"/>
  <c r="E72" i="4"/>
  <c r="E115" i="4"/>
  <c r="E116" i="4"/>
  <c r="E117" i="4"/>
  <c r="E119" i="4"/>
  <c r="E122" i="4"/>
  <c r="E123" i="4"/>
  <c r="E124" i="4"/>
  <c r="E125" i="4"/>
  <c r="E126" i="4"/>
  <c r="E127" i="4"/>
  <c r="E128" i="4"/>
  <c r="F131" i="4"/>
  <c r="F132" i="4"/>
  <c r="F133" i="4"/>
  <c r="E136" i="4"/>
  <c r="E137" i="4"/>
  <c r="E138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4" i="4"/>
  <c r="E157" i="4"/>
  <c r="E158" i="4"/>
  <c r="E159" i="4"/>
  <c r="F162" i="4"/>
  <c r="F163" i="4"/>
  <c r="F164" i="4"/>
  <c r="F167" i="4"/>
  <c r="F168" i="4"/>
  <c r="F169" i="4"/>
  <c r="E172" i="4"/>
  <c r="E173" i="4"/>
  <c r="E174" i="4"/>
  <c r="E175" i="4"/>
  <c r="E180" i="4"/>
  <c r="E181" i="4"/>
  <c r="E182" i="4"/>
  <c r="E187" i="4"/>
  <c r="E188" i="4"/>
  <c r="E189" i="4"/>
  <c r="E190" i="4"/>
  <c r="E191" i="4"/>
  <c r="E192" i="4"/>
  <c r="E195" i="4"/>
  <c r="E196" i="4"/>
  <c r="E197" i="4"/>
  <c r="E198" i="4"/>
  <c r="E199" i="4"/>
  <c r="E200" i="4"/>
  <c r="E6" i="5" l="1"/>
  <c r="J75" i="4"/>
  <c r="J16" i="4"/>
  <c r="J121" i="4"/>
  <c r="J5" i="4"/>
  <c r="E82" i="5"/>
  <c r="E7" i="5"/>
  <c r="E23" i="5"/>
  <c r="E31" i="5"/>
  <c r="E39" i="5"/>
  <c r="E47" i="5"/>
  <c r="E55" i="5"/>
  <c r="E63" i="5"/>
  <c r="E71" i="5"/>
  <c r="E79" i="5"/>
  <c r="E9" i="5"/>
  <c r="E54" i="5"/>
  <c r="E78" i="5"/>
  <c r="E8" i="5"/>
  <c r="E16" i="5"/>
  <c r="E24" i="5"/>
  <c r="E32" i="5"/>
  <c r="E40" i="5"/>
  <c r="E48" i="5"/>
  <c r="E56" i="5"/>
  <c r="E64" i="5"/>
  <c r="E72" i="5"/>
  <c r="E80" i="5"/>
  <c r="E10" i="5"/>
  <c r="E62" i="5"/>
  <c r="E17" i="5"/>
  <c r="E25" i="5"/>
  <c r="E33" i="5"/>
  <c r="E41" i="5"/>
  <c r="E49" i="5"/>
  <c r="E57" i="5"/>
  <c r="E65" i="5"/>
  <c r="E73" i="5"/>
  <c r="E81" i="5"/>
  <c r="E11" i="5"/>
  <c r="E46" i="5"/>
  <c r="E18" i="5"/>
  <c r="E26" i="5"/>
  <c r="E34" i="5"/>
  <c r="E42" i="5"/>
  <c r="E50" i="5"/>
  <c r="E58" i="5"/>
  <c r="E66" i="5"/>
  <c r="E74" i="5"/>
  <c r="E12" i="5"/>
  <c r="E38" i="5"/>
  <c r="E19" i="5"/>
  <c r="E27" i="5"/>
  <c r="E35" i="5"/>
  <c r="E43" i="5"/>
  <c r="E51" i="5"/>
  <c r="E59" i="5"/>
  <c r="E67" i="5"/>
  <c r="E75" i="5"/>
  <c r="E83" i="5"/>
  <c r="E13" i="5"/>
  <c r="E30" i="5"/>
  <c r="E20" i="5"/>
  <c r="E28" i="5"/>
  <c r="E36" i="5"/>
  <c r="E44" i="5"/>
  <c r="E52" i="5"/>
  <c r="E60" i="5"/>
  <c r="E68" i="5"/>
  <c r="E76" i="5"/>
  <c r="E84" i="5"/>
  <c r="E14" i="5"/>
  <c r="E70" i="5"/>
  <c r="E21" i="5"/>
  <c r="E29" i="5"/>
  <c r="E37" i="5"/>
  <c r="E45" i="5"/>
  <c r="E53" i="5"/>
  <c r="E61" i="5"/>
  <c r="E69" i="5"/>
  <c r="E77" i="5"/>
  <c r="E15" i="5"/>
  <c r="E22" i="5"/>
  <c r="F38" i="3"/>
  <c r="H38" i="3" s="1"/>
  <c r="E5" i="3"/>
  <c r="G5" i="3" s="1"/>
  <c r="F5" i="2"/>
  <c r="H5" i="2" s="1"/>
  <c r="F15" i="3"/>
  <c r="H15" i="3" s="1"/>
  <c r="G18" i="2"/>
  <c r="I18" i="2" s="1"/>
  <c r="G19" i="2"/>
  <c r="I19" i="2" s="1"/>
  <c r="G20" i="2"/>
  <c r="I20" i="2" s="1"/>
  <c r="G21" i="2"/>
  <c r="I21" i="2" s="1"/>
  <c r="G22" i="2"/>
  <c r="I22" i="2" s="1"/>
  <c r="G23" i="2"/>
  <c r="I23" i="2" s="1"/>
  <c r="G24" i="2"/>
  <c r="I24" i="2" s="1"/>
  <c r="G25" i="2"/>
  <c r="I25" i="2" s="1"/>
  <c r="G26" i="2"/>
  <c r="I26" i="2" s="1"/>
  <c r="G27" i="2"/>
  <c r="I27" i="2" s="1"/>
  <c r="G28" i="2"/>
  <c r="I28" i="2" s="1"/>
  <c r="G29" i="2"/>
  <c r="I29" i="2" s="1"/>
  <c r="G30" i="2"/>
  <c r="I30" i="2" s="1"/>
  <c r="G31" i="2"/>
  <c r="I31" i="2" s="1"/>
  <c r="G32" i="2"/>
  <c r="I32" i="2" s="1"/>
  <c r="G33" i="2"/>
  <c r="I33" i="2" s="1"/>
  <c r="G34" i="2"/>
  <c r="I34" i="2" s="1"/>
  <c r="G35" i="2"/>
  <c r="I35" i="2" s="1"/>
  <c r="G36" i="2"/>
  <c r="I36" i="2" s="1"/>
  <c r="G37" i="2"/>
  <c r="I37" i="2" s="1"/>
  <c r="G38" i="2"/>
  <c r="I38" i="2" s="1"/>
  <c r="G39" i="2"/>
  <c r="I39" i="2" s="1"/>
  <c r="G40" i="2"/>
  <c r="I40" i="2" s="1"/>
  <c r="G41" i="2"/>
  <c r="I41" i="2" s="1"/>
  <c r="G42" i="2"/>
  <c r="I42" i="2" s="1"/>
  <c r="G43" i="2"/>
  <c r="I43" i="2" s="1"/>
  <c r="G44" i="2"/>
  <c r="I44" i="2" s="1"/>
  <c r="G45" i="2"/>
  <c r="I45" i="2" s="1"/>
  <c r="G46" i="2"/>
  <c r="I46" i="2" s="1"/>
  <c r="G47" i="2"/>
  <c r="I47" i="2" s="1"/>
  <c r="G48" i="2"/>
  <c r="I48" i="2" s="1"/>
  <c r="G49" i="2"/>
  <c r="I49" i="2" s="1"/>
  <c r="G50" i="2"/>
  <c r="I50" i="2" s="1"/>
  <c r="G51" i="2"/>
  <c r="I51" i="2" s="1"/>
  <c r="G52" i="2"/>
  <c r="I52" i="2" s="1"/>
  <c r="G53" i="2"/>
  <c r="I53" i="2" s="1"/>
  <c r="G54" i="2"/>
  <c r="I54" i="2" s="1"/>
  <c r="G5" i="2"/>
  <c r="I5" i="2" s="1"/>
  <c r="G6" i="2"/>
  <c r="I6" i="2" s="1"/>
  <c r="G7" i="2"/>
  <c r="I7" i="2" s="1"/>
  <c r="G8" i="2"/>
  <c r="I8" i="2" s="1"/>
  <c r="G9" i="2"/>
  <c r="I9" i="2" s="1"/>
  <c r="G10" i="2"/>
  <c r="I10" i="2" s="1"/>
  <c r="G11" i="2"/>
  <c r="I11" i="2" s="1"/>
  <c r="G12" i="2"/>
  <c r="I12" i="2" s="1"/>
  <c r="G13" i="2"/>
  <c r="I13" i="2" s="1"/>
  <c r="G14" i="2"/>
  <c r="I14" i="2" s="1"/>
  <c r="G15" i="2"/>
  <c r="I15" i="2" s="1"/>
  <c r="G16" i="2"/>
  <c r="I16" i="2" s="1"/>
  <c r="G17" i="2"/>
  <c r="I17" i="2" s="1"/>
  <c r="F13" i="2"/>
  <c r="H13" i="2" s="1"/>
  <c r="F14" i="2"/>
  <c r="H14" i="2" s="1"/>
  <c r="F15" i="2"/>
  <c r="H15" i="2" s="1"/>
  <c r="F16" i="2"/>
  <c r="H16" i="2" s="1"/>
  <c r="F17" i="2"/>
  <c r="H17" i="2" s="1"/>
  <c r="F18" i="2"/>
  <c r="H18" i="2" s="1"/>
  <c r="F19" i="2"/>
  <c r="H19" i="2" s="1"/>
  <c r="F20" i="2"/>
  <c r="H20" i="2" s="1"/>
  <c r="F21" i="2"/>
  <c r="H21" i="2" s="1"/>
  <c r="F22" i="2"/>
  <c r="H22" i="2" s="1"/>
  <c r="F23" i="2"/>
  <c r="H23" i="2" s="1"/>
  <c r="F24" i="2"/>
  <c r="H24" i="2" s="1"/>
  <c r="F25" i="2"/>
  <c r="H25" i="2" s="1"/>
  <c r="F26" i="2"/>
  <c r="H26" i="2" s="1"/>
  <c r="F27" i="2"/>
  <c r="H27" i="2" s="1"/>
  <c r="F28" i="2"/>
  <c r="H28" i="2" s="1"/>
  <c r="F29" i="2"/>
  <c r="H29" i="2" s="1"/>
  <c r="F30" i="2"/>
  <c r="H30" i="2" s="1"/>
  <c r="F31" i="2"/>
  <c r="H31" i="2" s="1"/>
  <c r="F32" i="2"/>
  <c r="H32" i="2" s="1"/>
  <c r="F33" i="2"/>
  <c r="H33" i="2" s="1"/>
  <c r="F34" i="2"/>
  <c r="H34" i="2" s="1"/>
  <c r="F35" i="2"/>
  <c r="H35" i="2" s="1"/>
  <c r="F36" i="2"/>
  <c r="H36" i="2" s="1"/>
  <c r="F37" i="2"/>
  <c r="H37" i="2" s="1"/>
  <c r="F38" i="2"/>
  <c r="H38" i="2" s="1"/>
  <c r="F39" i="2"/>
  <c r="H39" i="2" s="1"/>
  <c r="F40" i="2"/>
  <c r="H40" i="2" s="1"/>
  <c r="F41" i="2"/>
  <c r="H41" i="2" s="1"/>
  <c r="F42" i="2"/>
  <c r="H42" i="2" s="1"/>
  <c r="F43" i="2"/>
  <c r="H43" i="2" s="1"/>
  <c r="F44" i="2"/>
  <c r="H44" i="2" s="1"/>
  <c r="F45" i="2"/>
  <c r="H45" i="2" s="1"/>
  <c r="F46" i="2"/>
  <c r="H46" i="2" s="1"/>
  <c r="F47" i="2"/>
  <c r="H47" i="2" s="1"/>
  <c r="F48" i="2"/>
  <c r="H48" i="2" s="1"/>
  <c r="F49" i="2"/>
  <c r="H49" i="2" s="1"/>
  <c r="F50" i="2"/>
  <c r="H50" i="2" s="1"/>
  <c r="F51" i="2"/>
  <c r="H51" i="2" s="1"/>
  <c r="F52" i="2"/>
  <c r="H52" i="2" s="1"/>
  <c r="F53" i="2"/>
  <c r="H53" i="2" s="1"/>
  <c r="F54" i="2"/>
  <c r="H54" i="2" s="1"/>
  <c r="F55" i="2"/>
  <c r="F56" i="2"/>
  <c r="F57" i="2"/>
  <c r="F6" i="2"/>
  <c r="H6" i="2" s="1"/>
  <c r="F7" i="2"/>
  <c r="H7" i="2" s="1"/>
  <c r="F8" i="2"/>
  <c r="H8" i="2" s="1"/>
  <c r="F9" i="2"/>
  <c r="H9" i="2" s="1"/>
  <c r="F10" i="2"/>
  <c r="H10" i="2" s="1"/>
  <c r="F11" i="2"/>
  <c r="H11" i="2" s="1"/>
  <c r="F12" i="2"/>
  <c r="H12" i="2" s="1"/>
  <c r="F37" i="5" l="1"/>
  <c r="F60" i="5"/>
  <c r="F83" i="5"/>
  <c r="F19" i="5"/>
  <c r="F21" i="5"/>
  <c r="F63" i="5"/>
  <c r="F22" i="5"/>
  <c r="F29" i="5"/>
  <c r="F52" i="5"/>
  <c r="F75" i="5"/>
  <c r="F38" i="5"/>
  <c r="F34" i="5"/>
  <c r="F57" i="5"/>
  <c r="F80" i="5"/>
  <c r="F16" i="5"/>
  <c r="F55" i="5"/>
  <c r="F44" i="5"/>
  <c r="F67" i="5"/>
  <c r="F12" i="5"/>
  <c r="F26" i="5"/>
  <c r="F49" i="5"/>
  <c r="F72" i="5"/>
  <c r="F8" i="5"/>
  <c r="F47" i="5"/>
  <c r="F15" i="5"/>
  <c r="F77" i="5"/>
  <c r="F70" i="5"/>
  <c r="F36" i="5"/>
  <c r="F59" i="5"/>
  <c r="F82" i="5"/>
  <c r="F18" i="5"/>
  <c r="F41" i="5"/>
  <c r="F64" i="5"/>
  <c r="F78" i="5"/>
  <c r="F39" i="5"/>
  <c r="F24" i="5"/>
  <c r="F69" i="5"/>
  <c r="F14" i="5"/>
  <c r="F28" i="5"/>
  <c r="F51" i="5"/>
  <c r="F74" i="5"/>
  <c r="F46" i="5"/>
  <c r="F33" i="5"/>
  <c r="F56" i="5"/>
  <c r="F54" i="5"/>
  <c r="F31" i="5"/>
  <c r="F65" i="5"/>
  <c r="F61" i="5"/>
  <c r="F84" i="5"/>
  <c r="F20" i="5"/>
  <c r="F43" i="5"/>
  <c r="F66" i="5"/>
  <c r="F11" i="5"/>
  <c r="F25" i="5"/>
  <c r="F48" i="5"/>
  <c r="F9" i="5"/>
  <c r="F23" i="5"/>
  <c r="F42" i="5"/>
  <c r="F53" i="5"/>
  <c r="F76" i="5"/>
  <c r="F30" i="5"/>
  <c r="F35" i="5"/>
  <c r="F58" i="5"/>
  <c r="F81" i="5"/>
  <c r="F17" i="5"/>
  <c r="F40" i="5"/>
  <c r="F79" i="5"/>
  <c r="F7" i="5"/>
  <c r="F10" i="5"/>
  <c r="F45" i="5"/>
  <c r="F68" i="5"/>
  <c r="F13" i="5"/>
  <c r="F27" i="5"/>
  <c r="F50" i="5"/>
  <c r="F73" i="5"/>
  <c r="F62" i="5"/>
  <c r="F32" i="5"/>
  <c r="F71" i="5"/>
  <c r="F6" i="5"/>
  <c r="E40" i="3"/>
  <c r="G40" i="3" s="1"/>
  <c r="F37" i="3"/>
  <c r="H37" i="3" s="1"/>
  <c r="E36" i="3"/>
  <c r="G36" i="3" s="1"/>
  <c r="F30" i="3"/>
  <c r="H30" i="3" s="1"/>
  <c r="E24" i="3"/>
  <c r="G24" i="3" s="1"/>
  <c r="F21" i="3"/>
  <c r="H21" i="3" s="1"/>
  <c r="E23" i="3"/>
  <c r="G23" i="3" s="1"/>
  <c r="F18" i="3"/>
  <c r="H18" i="3" s="1"/>
  <c r="E20" i="3"/>
  <c r="G20" i="3" s="1"/>
  <c r="F14" i="3"/>
  <c r="H14" i="3" s="1"/>
  <c r="E15" i="3"/>
  <c r="G15" i="3" s="1"/>
  <c r="F10" i="3"/>
  <c r="H10" i="3" s="1"/>
  <c r="E8" i="3"/>
  <c r="G8" i="3" s="1"/>
  <c r="F42" i="3"/>
  <c r="H42" i="3" s="1"/>
  <c r="E39" i="3"/>
  <c r="G39" i="3" s="1"/>
  <c r="E16" i="3"/>
  <c r="G16" i="3" s="1"/>
  <c r="F34" i="3"/>
  <c r="H34" i="3" s="1"/>
  <c r="F13" i="3"/>
  <c r="H13" i="3" s="1"/>
  <c r="E32" i="3"/>
  <c r="G32" i="3" s="1"/>
  <c r="E4" i="3"/>
  <c r="G4" i="3" s="1"/>
  <c r="F29" i="3"/>
  <c r="H29" i="3" s="1"/>
  <c r="E31" i="3"/>
  <c r="G31" i="3" s="1"/>
  <c r="F7" i="3"/>
  <c r="H7" i="3" s="1"/>
  <c r="F26" i="3"/>
  <c r="H26" i="3" s="1"/>
  <c r="E9" i="3"/>
  <c r="G9" i="3" s="1"/>
  <c r="E28" i="3"/>
  <c r="G28" i="3" s="1"/>
  <c r="F6" i="3"/>
  <c r="H6" i="3" s="1"/>
  <c r="F22" i="3"/>
  <c r="H22" i="3" s="1"/>
  <c r="E7" i="3"/>
  <c r="G7" i="3" s="1"/>
  <c r="E38" i="3"/>
  <c r="G38" i="3" s="1"/>
  <c r="E30" i="3"/>
  <c r="G30" i="3" s="1"/>
  <c r="E22" i="3"/>
  <c r="G22" i="3" s="1"/>
  <c r="E14" i="3"/>
  <c r="G14" i="3" s="1"/>
  <c r="F5" i="3"/>
  <c r="H5" i="3" s="1"/>
  <c r="F36" i="3"/>
  <c r="H36" i="3" s="1"/>
  <c r="F28" i="3"/>
  <c r="H28" i="3" s="1"/>
  <c r="F20" i="3"/>
  <c r="H20" i="3" s="1"/>
  <c r="F12" i="3"/>
  <c r="H12" i="3" s="1"/>
  <c r="E6" i="3"/>
  <c r="G6" i="3" s="1"/>
  <c r="E37" i="3"/>
  <c r="G37" i="3" s="1"/>
  <c r="E29" i="3"/>
  <c r="G29" i="3" s="1"/>
  <c r="E21" i="3"/>
  <c r="G21" i="3" s="1"/>
  <c r="E13" i="3"/>
  <c r="G13" i="3" s="1"/>
  <c r="F43" i="3"/>
  <c r="H43" i="3" s="1"/>
  <c r="F35" i="3"/>
  <c r="H35" i="3" s="1"/>
  <c r="F27" i="3"/>
  <c r="H27" i="3" s="1"/>
  <c r="F19" i="3"/>
  <c r="H19" i="3" s="1"/>
  <c r="F11" i="3"/>
  <c r="H11" i="3" s="1"/>
  <c r="E12" i="3"/>
  <c r="G12" i="3" s="1"/>
  <c r="E43" i="3"/>
  <c r="G43" i="3" s="1"/>
  <c r="E35" i="3"/>
  <c r="G35" i="3" s="1"/>
  <c r="E27" i="3"/>
  <c r="G27" i="3" s="1"/>
  <c r="E19" i="3"/>
  <c r="G19" i="3" s="1"/>
  <c r="F4" i="3"/>
  <c r="H4" i="3" s="1"/>
  <c r="F41" i="3"/>
  <c r="H41" i="3" s="1"/>
  <c r="F33" i="3"/>
  <c r="H33" i="3" s="1"/>
  <c r="F25" i="3"/>
  <c r="H25" i="3" s="1"/>
  <c r="F17" i="3"/>
  <c r="H17" i="3" s="1"/>
  <c r="E11" i="3"/>
  <c r="G11" i="3" s="1"/>
  <c r="E42" i="3"/>
  <c r="G42" i="3" s="1"/>
  <c r="E34" i="3"/>
  <c r="G34" i="3" s="1"/>
  <c r="E26" i="3"/>
  <c r="G26" i="3" s="1"/>
  <c r="E18" i="3"/>
  <c r="G18" i="3" s="1"/>
  <c r="F9" i="3"/>
  <c r="H9" i="3" s="1"/>
  <c r="F40" i="3"/>
  <c r="H40" i="3" s="1"/>
  <c r="F32" i="3"/>
  <c r="H32" i="3" s="1"/>
  <c r="F24" i="3"/>
  <c r="H24" i="3" s="1"/>
  <c r="F16" i="3"/>
  <c r="H16" i="3" s="1"/>
  <c r="E10" i="3"/>
  <c r="G10" i="3" s="1"/>
  <c r="E41" i="3"/>
  <c r="G41" i="3" s="1"/>
  <c r="E33" i="3"/>
  <c r="G33" i="3" s="1"/>
  <c r="E25" i="3"/>
  <c r="G25" i="3" s="1"/>
  <c r="E17" i="3"/>
  <c r="G17" i="3" s="1"/>
  <c r="F8" i="3"/>
  <c r="H8" i="3" s="1"/>
  <c r="F39" i="3"/>
  <c r="H39" i="3" s="1"/>
  <c r="F31" i="3"/>
  <c r="H31" i="3" s="1"/>
  <c r="F23" i="3"/>
  <c r="H23" i="3" s="1"/>
  <c r="J12" i="2"/>
  <c r="J49" i="2"/>
  <c r="J41" i="2"/>
  <c r="J33" i="2"/>
  <c r="J48" i="2"/>
  <c r="K54" i="2"/>
  <c r="K12" i="2"/>
  <c r="K46" i="2"/>
  <c r="K38" i="2"/>
  <c r="K30" i="2"/>
  <c r="K22" i="2"/>
  <c r="J54" i="2"/>
  <c r="K41" i="2"/>
  <c r="J18" i="2"/>
  <c r="K11" i="2"/>
  <c r="J39" i="2"/>
  <c r="K17" i="2"/>
  <c r="J53" i="2"/>
  <c r="J45" i="2"/>
  <c r="J37" i="2"/>
  <c r="J29" i="2"/>
  <c r="J21" i="2"/>
  <c r="J13" i="2"/>
  <c r="K10" i="2"/>
  <c r="K52" i="2"/>
  <c r="K44" i="2"/>
  <c r="K36" i="2"/>
  <c r="J50" i="2"/>
  <c r="J38" i="2"/>
  <c r="J26" i="2"/>
  <c r="J15" i="2"/>
  <c r="J44" i="2"/>
  <c r="J36" i="2"/>
  <c r="J28" i="2"/>
  <c r="J20" i="2"/>
  <c r="K51" i="2"/>
  <c r="K43" i="2"/>
  <c r="K35" i="2"/>
  <c r="K27" i="2"/>
  <c r="K19" i="2"/>
  <c r="K49" i="2"/>
  <c r="K25" i="2"/>
  <c r="J14" i="2"/>
  <c r="J52" i="2"/>
  <c r="J51" i="2"/>
  <c r="J35" i="2"/>
  <c r="J19" i="2"/>
  <c r="K8" i="2"/>
  <c r="K42" i="2"/>
  <c r="K34" i="2"/>
  <c r="K26" i="2"/>
  <c r="K18" i="2"/>
  <c r="J47" i="2"/>
  <c r="J34" i="2"/>
  <c r="J23" i="2"/>
  <c r="J9" i="2"/>
  <c r="J7" i="2"/>
  <c r="J43" i="2"/>
  <c r="J27" i="2"/>
  <c r="K16" i="2"/>
  <c r="K50" i="2"/>
  <c r="J6" i="2"/>
  <c r="K15" i="2"/>
  <c r="J8" i="2"/>
  <c r="J46" i="2"/>
  <c r="K33" i="2"/>
  <c r="J22" i="2"/>
  <c r="J10" i="2"/>
  <c r="J25" i="2"/>
  <c r="J17" i="2"/>
  <c r="K14" i="2"/>
  <c r="K6" i="2"/>
  <c r="K48" i="2"/>
  <c r="K40" i="2"/>
  <c r="K32" i="2"/>
  <c r="K24" i="2"/>
  <c r="J31" i="2"/>
  <c r="K9" i="2"/>
  <c r="J40" i="2"/>
  <c r="J32" i="2"/>
  <c r="J24" i="2"/>
  <c r="J16" i="2"/>
  <c r="K13" i="2"/>
  <c r="K20" i="2"/>
  <c r="K45" i="2"/>
  <c r="K29" i="2"/>
  <c r="K28" i="2"/>
  <c r="K37" i="2"/>
  <c r="K21" i="2"/>
  <c r="K53" i="2"/>
  <c r="K7" i="2"/>
  <c r="K5" i="2"/>
  <c r="K47" i="2"/>
  <c r="K39" i="2"/>
  <c r="K31" i="2"/>
  <c r="K23" i="2"/>
  <c r="J5" i="2"/>
  <c r="J42" i="2"/>
  <c r="J30" i="2"/>
  <c r="J11" i="2"/>
  <c r="G7" i="5" l="1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H30" i="5"/>
  <c r="H50" i="5"/>
  <c r="H74" i="5"/>
  <c r="H7" i="5"/>
  <c r="H11" i="5"/>
  <c r="H15" i="5"/>
  <c r="H19" i="5"/>
  <c r="H23" i="5"/>
  <c r="H27" i="5"/>
  <c r="H31" i="5"/>
  <c r="H35" i="5"/>
  <c r="H39" i="5"/>
  <c r="H43" i="5"/>
  <c r="H47" i="5"/>
  <c r="H51" i="5"/>
  <c r="H55" i="5"/>
  <c r="H59" i="5"/>
  <c r="H63" i="5"/>
  <c r="H67" i="5"/>
  <c r="H71" i="5"/>
  <c r="H75" i="5"/>
  <c r="H79" i="5"/>
  <c r="H83" i="5"/>
  <c r="H22" i="5"/>
  <c r="H38" i="5"/>
  <c r="H58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H34" i="5"/>
  <c r="H46" i="5"/>
  <c r="H70" i="5"/>
  <c r="H8" i="5"/>
  <c r="H12" i="5"/>
  <c r="H16" i="5"/>
  <c r="H20" i="5"/>
  <c r="H24" i="5"/>
  <c r="H28" i="5"/>
  <c r="H32" i="5"/>
  <c r="H36" i="5"/>
  <c r="H40" i="5"/>
  <c r="H44" i="5"/>
  <c r="H48" i="5"/>
  <c r="H52" i="5"/>
  <c r="H56" i="5"/>
  <c r="H60" i="5"/>
  <c r="H64" i="5"/>
  <c r="H68" i="5"/>
  <c r="H72" i="5"/>
  <c r="H76" i="5"/>
  <c r="H80" i="5"/>
  <c r="H84" i="5"/>
  <c r="H18" i="5"/>
  <c r="H42" i="5"/>
  <c r="H66" i="5"/>
  <c r="H82" i="5"/>
  <c r="G9" i="5"/>
  <c r="G13" i="5"/>
  <c r="G17" i="5"/>
  <c r="G21" i="5"/>
  <c r="G25" i="5"/>
  <c r="G29" i="5"/>
  <c r="G33" i="5"/>
  <c r="G37" i="5"/>
  <c r="G41" i="5"/>
  <c r="G45" i="5"/>
  <c r="G49" i="5"/>
  <c r="G53" i="5"/>
  <c r="G57" i="5"/>
  <c r="G61" i="5"/>
  <c r="G65" i="5"/>
  <c r="G69" i="5"/>
  <c r="G73" i="5"/>
  <c r="G77" i="5"/>
  <c r="G81" i="5"/>
  <c r="H6" i="5"/>
  <c r="H26" i="5"/>
  <c r="H9" i="5"/>
  <c r="H13" i="5"/>
  <c r="H17" i="5"/>
  <c r="H21" i="5"/>
  <c r="H25" i="5"/>
  <c r="H29" i="5"/>
  <c r="H33" i="5"/>
  <c r="H37" i="5"/>
  <c r="H41" i="5"/>
  <c r="H45" i="5"/>
  <c r="H49" i="5"/>
  <c r="H53" i="5"/>
  <c r="H57" i="5"/>
  <c r="H61" i="5"/>
  <c r="H65" i="5"/>
  <c r="H69" i="5"/>
  <c r="H73" i="5"/>
  <c r="H77" i="5"/>
  <c r="H81" i="5"/>
  <c r="G6" i="5"/>
  <c r="H14" i="5"/>
  <c r="H54" i="5"/>
  <c r="H78" i="5"/>
  <c r="G10" i="5"/>
  <c r="G14" i="5"/>
  <c r="G18" i="5"/>
  <c r="G22" i="5"/>
  <c r="G26" i="5"/>
  <c r="G30" i="5"/>
  <c r="G34" i="5"/>
  <c r="G38" i="5"/>
  <c r="G42" i="5"/>
  <c r="G46" i="5"/>
  <c r="G50" i="5"/>
  <c r="G54" i="5"/>
  <c r="G58" i="5"/>
  <c r="G62" i="5"/>
  <c r="G66" i="5"/>
  <c r="G70" i="5"/>
  <c r="G74" i="5"/>
  <c r="G78" i="5"/>
  <c r="G82" i="5"/>
  <c r="H10" i="5"/>
  <c r="H62" i="5"/>
  <c r="M5" i="2"/>
  <c r="E17" i="4" s="1"/>
  <c r="J39" i="3"/>
  <c r="J24" i="3"/>
  <c r="I39" i="3"/>
  <c r="I13" i="3"/>
  <c r="J36" i="3"/>
  <c r="J13" i="3"/>
  <c r="I24" i="3"/>
  <c r="J38" i="3"/>
  <c r="I35" i="3"/>
  <c r="I36" i="3"/>
  <c r="I43" i="3"/>
  <c r="J23" i="3"/>
  <c r="I10" i="3"/>
  <c r="I34" i="3"/>
  <c r="I19" i="3"/>
  <c r="J35" i="3"/>
  <c r="J20" i="3"/>
  <c r="I7" i="3"/>
  <c r="J7" i="3"/>
  <c r="J30" i="3"/>
  <c r="I5" i="3"/>
  <c r="I21" i="3"/>
  <c r="J31" i="3"/>
  <c r="J16" i="3"/>
  <c r="I42" i="3"/>
  <c r="I27" i="3"/>
  <c r="J43" i="3"/>
  <c r="J28" i="3"/>
  <c r="J22" i="3"/>
  <c r="I31" i="3"/>
  <c r="I15" i="3"/>
  <c r="J34" i="3"/>
  <c r="J5" i="3"/>
  <c r="I17" i="3"/>
  <c r="J40" i="3"/>
  <c r="J25" i="3"/>
  <c r="I12" i="3"/>
  <c r="I29" i="3"/>
  <c r="I14" i="3"/>
  <c r="I9" i="3"/>
  <c r="I4" i="3"/>
  <c r="J37" i="3"/>
  <c r="J42" i="3"/>
  <c r="I11" i="3"/>
  <c r="I20" i="3"/>
  <c r="J17" i="3"/>
  <c r="J21" i="3"/>
  <c r="I25" i="3"/>
  <c r="J9" i="3"/>
  <c r="J33" i="3"/>
  <c r="J11" i="3"/>
  <c r="I37" i="3"/>
  <c r="I22" i="3"/>
  <c r="I16" i="3"/>
  <c r="I32" i="3"/>
  <c r="J18" i="3"/>
  <c r="J8" i="3"/>
  <c r="I28" i="3"/>
  <c r="I33" i="3"/>
  <c r="I18" i="3"/>
  <c r="J41" i="3"/>
  <c r="J19" i="3"/>
  <c r="I6" i="3"/>
  <c r="I30" i="3"/>
  <c r="I40" i="3"/>
  <c r="J15" i="3"/>
  <c r="I8" i="3"/>
  <c r="J6" i="3"/>
  <c r="J32" i="3"/>
  <c r="J29" i="3"/>
  <c r="I41" i="3"/>
  <c r="I26" i="3"/>
  <c r="J4" i="3"/>
  <c r="J27" i="3"/>
  <c r="J12" i="3"/>
  <c r="I38" i="3"/>
  <c r="J26" i="3"/>
  <c r="J10" i="3"/>
  <c r="I23" i="3"/>
  <c r="J14" i="3"/>
  <c r="N6" i="2"/>
  <c r="F18" i="4" s="1"/>
  <c r="N14" i="2"/>
  <c r="F26" i="4" s="1"/>
  <c r="N22" i="2"/>
  <c r="F34" i="4" s="1"/>
  <c r="N30" i="2"/>
  <c r="F42" i="4" s="1"/>
  <c r="N38" i="2"/>
  <c r="F50" i="4" s="1"/>
  <c r="N46" i="2"/>
  <c r="F58" i="4" s="1"/>
  <c r="N54" i="2"/>
  <c r="F66" i="4" s="1"/>
  <c r="M15" i="2"/>
  <c r="E27" i="4" s="1"/>
  <c r="M23" i="2"/>
  <c r="E35" i="4" s="1"/>
  <c r="M31" i="2"/>
  <c r="E43" i="4" s="1"/>
  <c r="M39" i="2"/>
  <c r="E51" i="4" s="1"/>
  <c r="M47" i="2"/>
  <c r="E59" i="4" s="1"/>
  <c r="M6" i="2"/>
  <c r="E18" i="4" s="1"/>
  <c r="L9" i="2"/>
  <c r="D21" i="4" s="1"/>
  <c r="L17" i="2"/>
  <c r="D29" i="4" s="1"/>
  <c r="L25" i="2"/>
  <c r="D37" i="4" s="1"/>
  <c r="L33" i="2"/>
  <c r="D45" i="4" s="1"/>
  <c r="L41" i="2"/>
  <c r="D53" i="4" s="1"/>
  <c r="L49" i="2"/>
  <c r="D61" i="4" s="1"/>
  <c r="N26" i="2"/>
  <c r="F38" i="4" s="1"/>
  <c r="M51" i="2"/>
  <c r="E63" i="4" s="1"/>
  <c r="L37" i="2"/>
  <c r="D49" i="4" s="1"/>
  <c r="N19" i="2"/>
  <c r="F31" i="4" s="1"/>
  <c r="N51" i="2"/>
  <c r="F63" i="4" s="1"/>
  <c r="M52" i="2"/>
  <c r="E64" i="4" s="1"/>
  <c r="L22" i="2"/>
  <c r="D34" i="4" s="1"/>
  <c r="L54" i="2"/>
  <c r="D66" i="4" s="1"/>
  <c r="N7" i="2"/>
  <c r="F19" i="4" s="1"/>
  <c r="N15" i="2"/>
  <c r="F27" i="4" s="1"/>
  <c r="N23" i="2"/>
  <c r="F35" i="4" s="1"/>
  <c r="N31" i="2"/>
  <c r="F43" i="4" s="1"/>
  <c r="N39" i="2"/>
  <c r="F51" i="4" s="1"/>
  <c r="N47" i="2"/>
  <c r="F59" i="4" s="1"/>
  <c r="N5" i="2"/>
  <c r="F17" i="4" s="1"/>
  <c r="M16" i="2"/>
  <c r="E28" i="4" s="1"/>
  <c r="M24" i="2"/>
  <c r="E36" i="4" s="1"/>
  <c r="M32" i="2"/>
  <c r="E44" i="4" s="1"/>
  <c r="M40" i="2"/>
  <c r="E52" i="4" s="1"/>
  <c r="M48" i="2"/>
  <c r="E60" i="4" s="1"/>
  <c r="M7" i="2"/>
  <c r="E19" i="4" s="1"/>
  <c r="L10" i="2"/>
  <c r="D22" i="4" s="1"/>
  <c r="L18" i="2"/>
  <c r="D30" i="4" s="1"/>
  <c r="L26" i="2"/>
  <c r="D38" i="4" s="1"/>
  <c r="L34" i="2"/>
  <c r="D46" i="4" s="1"/>
  <c r="L42" i="2"/>
  <c r="D54" i="4" s="1"/>
  <c r="L50" i="2"/>
  <c r="D62" i="4" s="1"/>
  <c r="N18" i="2"/>
  <c r="F30" i="4" s="1"/>
  <c r="M11" i="2"/>
  <c r="E23" i="4" s="1"/>
  <c r="M35" i="2"/>
  <c r="E47" i="4" s="1"/>
  <c r="L13" i="2"/>
  <c r="D25" i="4" s="1"/>
  <c r="L29" i="2"/>
  <c r="D41" i="4" s="1"/>
  <c r="N27" i="2"/>
  <c r="F39" i="4" s="1"/>
  <c r="M12" i="2"/>
  <c r="E24" i="4" s="1"/>
  <c r="M36" i="2"/>
  <c r="E48" i="4" s="1"/>
  <c r="L14" i="2"/>
  <c r="D26" i="4" s="1"/>
  <c r="L46" i="2"/>
  <c r="D58" i="4" s="1"/>
  <c r="N8" i="2"/>
  <c r="F20" i="4" s="1"/>
  <c r="N16" i="2"/>
  <c r="F28" i="4" s="1"/>
  <c r="N24" i="2"/>
  <c r="F36" i="4" s="1"/>
  <c r="N32" i="2"/>
  <c r="F44" i="4" s="1"/>
  <c r="N40" i="2"/>
  <c r="F52" i="4" s="1"/>
  <c r="N48" i="2"/>
  <c r="F60" i="4" s="1"/>
  <c r="M17" i="2"/>
  <c r="E29" i="4" s="1"/>
  <c r="M25" i="2"/>
  <c r="E37" i="4" s="1"/>
  <c r="M33" i="2"/>
  <c r="E45" i="4" s="1"/>
  <c r="M41" i="2"/>
  <c r="E53" i="4" s="1"/>
  <c r="M49" i="2"/>
  <c r="E61" i="4" s="1"/>
  <c r="M8" i="2"/>
  <c r="E20" i="4" s="1"/>
  <c r="L11" i="2"/>
  <c r="D23" i="4" s="1"/>
  <c r="L19" i="2"/>
  <c r="D31" i="4" s="1"/>
  <c r="L27" i="2"/>
  <c r="D39" i="4" s="1"/>
  <c r="L35" i="2"/>
  <c r="D47" i="4" s="1"/>
  <c r="L43" i="2"/>
  <c r="D55" i="4" s="1"/>
  <c r="L51" i="2"/>
  <c r="D63" i="4" s="1"/>
  <c r="N42" i="2"/>
  <c r="F54" i="4" s="1"/>
  <c r="M10" i="2"/>
  <c r="E22" i="4" s="1"/>
  <c r="L45" i="2"/>
  <c r="D57" i="4" s="1"/>
  <c r="N11" i="2"/>
  <c r="F23" i="4" s="1"/>
  <c r="N43" i="2"/>
  <c r="F55" i="4" s="1"/>
  <c r="M20" i="2"/>
  <c r="E32" i="4" s="1"/>
  <c r="M44" i="2"/>
  <c r="E56" i="4" s="1"/>
  <c r="L30" i="2"/>
  <c r="D42" i="4" s="1"/>
  <c r="N9" i="2"/>
  <c r="F21" i="4" s="1"/>
  <c r="N17" i="2"/>
  <c r="F29" i="4" s="1"/>
  <c r="N25" i="2"/>
  <c r="F37" i="4" s="1"/>
  <c r="N33" i="2"/>
  <c r="F45" i="4" s="1"/>
  <c r="N41" i="2"/>
  <c r="F53" i="4" s="1"/>
  <c r="N49" i="2"/>
  <c r="F61" i="4" s="1"/>
  <c r="L5" i="2"/>
  <c r="M18" i="2"/>
  <c r="E30" i="4" s="1"/>
  <c r="M26" i="2"/>
  <c r="E38" i="4" s="1"/>
  <c r="M34" i="2"/>
  <c r="E46" i="4" s="1"/>
  <c r="M42" i="2"/>
  <c r="E54" i="4" s="1"/>
  <c r="M50" i="2"/>
  <c r="E62" i="4" s="1"/>
  <c r="M9" i="2"/>
  <c r="E21" i="4" s="1"/>
  <c r="L12" i="2"/>
  <c r="D24" i="4" s="1"/>
  <c r="L20" i="2"/>
  <c r="D32" i="4" s="1"/>
  <c r="L28" i="2"/>
  <c r="D40" i="4" s="1"/>
  <c r="L36" i="2"/>
  <c r="D48" i="4" s="1"/>
  <c r="L44" i="2"/>
  <c r="D56" i="4" s="1"/>
  <c r="L52" i="2"/>
  <c r="D64" i="4" s="1"/>
  <c r="N10" i="2"/>
  <c r="F22" i="4" s="1"/>
  <c r="N34" i="2"/>
  <c r="F46" i="4" s="1"/>
  <c r="N50" i="2"/>
  <c r="F62" i="4" s="1"/>
  <c r="M19" i="2"/>
  <c r="E31" i="4" s="1"/>
  <c r="M27" i="2"/>
  <c r="E39" i="4" s="1"/>
  <c r="M43" i="2"/>
  <c r="E55" i="4" s="1"/>
  <c r="L21" i="2"/>
  <c r="D33" i="4" s="1"/>
  <c r="L53" i="2"/>
  <c r="D65" i="4" s="1"/>
  <c r="N35" i="2"/>
  <c r="F47" i="4" s="1"/>
  <c r="M28" i="2"/>
  <c r="E40" i="4" s="1"/>
  <c r="L6" i="2"/>
  <c r="D18" i="4" s="1"/>
  <c r="L38" i="2"/>
  <c r="D50" i="4" s="1"/>
  <c r="N12" i="2"/>
  <c r="F24" i="4" s="1"/>
  <c r="N20" i="2"/>
  <c r="F32" i="4" s="1"/>
  <c r="N28" i="2"/>
  <c r="F40" i="4" s="1"/>
  <c r="N36" i="2"/>
  <c r="F48" i="4" s="1"/>
  <c r="N44" i="2"/>
  <c r="F56" i="4" s="1"/>
  <c r="N52" i="2"/>
  <c r="F64" i="4" s="1"/>
  <c r="M13" i="2"/>
  <c r="E25" i="4" s="1"/>
  <c r="M21" i="2"/>
  <c r="E33" i="4" s="1"/>
  <c r="M29" i="2"/>
  <c r="E41" i="4" s="1"/>
  <c r="M37" i="2"/>
  <c r="E49" i="4" s="1"/>
  <c r="M45" i="2"/>
  <c r="E57" i="4" s="1"/>
  <c r="M53" i="2"/>
  <c r="E65" i="4" s="1"/>
  <c r="L7" i="2"/>
  <c r="D19" i="4" s="1"/>
  <c r="L15" i="2"/>
  <c r="D27" i="4" s="1"/>
  <c r="L23" i="2"/>
  <c r="D35" i="4" s="1"/>
  <c r="L31" i="2"/>
  <c r="D43" i="4" s="1"/>
  <c r="L39" i="2"/>
  <c r="D51" i="4" s="1"/>
  <c r="L47" i="2"/>
  <c r="D59" i="4" s="1"/>
  <c r="N13" i="2"/>
  <c r="F25" i="4" s="1"/>
  <c r="N21" i="2"/>
  <c r="F33" i="4" s="1"/>
  <c r="N29" i="2"/>
  <c r="F41" i="4" s="1"/>
  <c r="N37" i="2"/>
  <c r="F49" i="4" s="1"/>
  <c r="N45" i="2"/>
  <c r="F57" i="4" s="1"/>
  <c r="N53" i="2"/>
  <c r="F65" i="4" s="1"/>
  <c r="M14" i="2"/>
  <c r="E26" i="4" s="1"/>
  <c r="M22" i="2"/>
  <c r="E34" i="4" s="1"/>
  <c r="M30" i="2"/>
  <c r="E42" i="4" s="1"/>
  <c r="M38" i="2"/>
  <c r="E50" i="4" s="1"/>
  <c r="M46" i="2"/>
  <c r="E58" i="4" s="1"/>
  <c r="M54" i="2"/>
  <c r="E66" i="4" s="1"/>
  <c r="L8" i="2"/>
  <c r="D20" i="4" s="1"/>
  <c r="L16" i="2"/>
  <c r="D28" i="4" s="1"/>
  <c r="L24" i="2"/>
  <c r="D36" i="4" s="1"/>
  <c r="L32" i="2"/>
  <c r="D44" i="4" s="1"/>
  <c r="L40" i="2"/>
  <c r="D52" i="4" s="1"/>
  <c r="L48" i="2"/>
  <c r="D60" i="4" s="1"/>
  <c r="F69" i="4" l="1"/>
  <c r="Q5" i="2"/>
  <c r="H17" i="4" s="1"/>
  <c r="D17" i="4"/>
  <c r="L8" i="3"/>
  <c r="E79" i="4" s="1"/>
  <c r="L12" i="3"/>
  <c r="E83" i="4" s="1"/>
  <c r="L16" i="3"/>
  <c r="E87" i="4" s="1"/>
  <c r="L20" i="3"/>
  <c r="E91" i="4" s="1"/>
  <c r="L24" i="3"/>
  <c r="E95" i="4" s="1"/>
  <c r="L28" i="3"/>
  <c r="E99" i="4" s="1"/>
  <c r="L32" i="3"/>
  <c r="E103" i="4" s="1"/>
  <c r="L36" i="3"/>
  <c r="E107" i="4" s="1"/>
  <c r="L40" i="3"/>
  <c r="E111" i="4" s="1"/>
  <c r="M4" i="3"/>
  <c r="F75" i="4" s="1"/>
  <c r="K10" i="3"/>
  <c r="D81" i="4" s="1"/>
  <c r="K18" i="3"/>
  <c r="D89" i="4" s="1"/>
  <c r="K26" i="3"/>
  <c r="D97" i="4" s="1"/>
  <c r="K34" i="3"/>
  <c r="D105" i="4" s="1"/>
  <c r="K42" i="3"/>
  <c r="D113" i="4" s="1"/>
  <c r="M9" i="3"/>
  <c r="F80" i="4" s="1"/>
  <c r="M21" i="3"/>
  <c r="F92" i="4" s="1"/>
  <c r="M33" i="3"/>
  <c r="F104" i="4" s="1"/>
  <c r="K5" i="3"/>
  <c r="D76" i="4" s="1"/>
  <c r="K21" i="3"/>
  <c r="D92" i="4" s="1"/>
  <c r="M23" i="3"/>
  <c r="F94" i="4" s="1"/>
  <c r="M35" i="3"/>
  <c r="F106" i="4" s="1"/>
  <c r="K25" i="3"/>
  <c r="D96" i="4" s="1"/>
  <c r="M8" i="3"/>
  <c r="F79" i="4" s="1"/>
  <c r="M12" i="3"/>
  <c r="F83" i="4" s="1"/>
  <c r="M16" i="3"/>
  <c r="F87" i="4" s="1"/>
  <c r="M20" i="3"/>
  <c r="F91" i="4" s="1"/>
  <c r="M24" i="3"/>
  <c r="F95" i="4" s="1"/>
  <c r="M28" i="3"/>
  <c r="F99" i="4" s="1"/>
  <c r="M32" i="3"/>
  <c r="F103" i="4" s="1"/>
  <c r="M36" i="3"/>
  <c r="F107" i="4" s="1"/>
  <c r="M40" i="3"/>
  <c r="F111" i="4" s="1"/>
  <c r="L4" i="3"/>
  <c r="E75" i="4" s="1"/>
  <c r="K11" i="3"/>
  <c r="D82" i="4" s="1"/>
  <c r="K19" i="3"/>
  <c r="D90" i="4" s="1"/>
  <c r="K27" i="3"/>
  <c r="D98" i="4" s="1"/>
  <c r="K35" i="3"/>
  <c r="D106" i="4" s="1"/>
  <c r="K43" i="3"/>
  <c r="D114" i="4" s="1"/>
  <c r="M13" i="3"/>
  <c r="F84" i="4" s="1"/>
  <c r="M25" i="3"/>
  <c r="F96" i="4" s="1"/>
  <c r="M37" i="3"/>
  <c r="F108" i="4" s="1"/>
  <c r="K13" i="3"/>
  <c r="D84" i="4" s="1"/>
  <c r="K37" i="3"/>
  <c r="D108" i="4" s="1"/>
  <c r="M7" i="3"/>
  <c r="F78" i="4" s="1"/>
  <c r="M31" i="3"/>
  <c r="F102" i="4" s="1"/>
  <c r="K17" i="3"/>
  <c r="D88" i="4" s="1"/>
  <c r="L5" i="3"/>
  <c r="E76" i="4" s="1"/>
  <c r="L9" i="3"/>
  <c r="E80" i="4" s="1"/>
  <c r="L13" i="3"/>
  <c r="E84" i="4" s="1"/>
  <c r="L17" i="3"/>
  <c r="E88" i="4" s="1"/>
  <c r="L21" i="3"/>
  <c r="E92" i="4" s="1"/>
  <c r="L25" i="3"/>
  <c r="E96" i="4" s="1"/>
  <c r="L29" i="3"/>
  <c r="E100" i="4" s="1"/>
  <c r="L33" i="3"/>
  <c r="E104" i="4" s="1"/>
  <c r="L37" i="3"/>
  <c r="E108" i="4" s="1"/>
  <c r="L41" i="3"/>
  <c r="E112" i="4" s="1"/>
  <c r="K4" i="3"/>
  <c r="D75" i="4" s="1"/>
  <c r="K12" i="3"/>
  <c r="D83" i="4" s="1"/>
  <c r="K20" i="3"/>
  <c r="D91" i="4" s="1"/>
  <c r="K28" i="3"/>
  <c r="D99" i="4" s="1"/>
  <c r="K36" i="3"/>
  <c r="D107" i="4" s="1"/>
  <c r="M5" i="3"/>
  <c r="F76" i="4" s="1"/>
  <c r="M17" i="3"/>
  <c r="F88" i="4" s="1"/>
  <c r="M29" i="3"/>
  <c r="F100" i="4" s="1"/>
  <c r="M41" i="3"/>
  <c r="F112" i="4" s="1"/>
  <c r="K29" i="3"/>
  <c r="D100" i="4" s="1"/>
  <c r="M19" i="3"/>
  <c r="F90" i="4" s="1"/>
  <c r="M39" i="3"/>
  <c r="F110" i="4" s="1"/>
  <c r="K33" i="3"/>
  <c r="D104" i="4" s="1"/>
  <c r="L6" i="3"/>
  <c r="E77" i="4" s="1"/>
  <c r="L10" i="3"/>
  <c r="E81" i="4" s="1"/>
  <c r="L14" i="3"/>
  <c r="E85" i="4" s="1"/>
  <c r="L18" i="3"/>
  <c r="E89" i="4" s="1"/>
  <c r="L22" i="3"/>
  <c r="E93" i="4" s="1"/>
  <c r="L26" i="3"/>
  <c r="E97" i="4" s="1"/>
  <c r="L30" i="3"/>
  <c r="E101" i="4" s="1"/>
  <c r="L34" i="3"/>
  <c r="E105" i="4" s="1"/>
  <c r="L38" i="3"/>
  <c r="E109" i="4" s="1"/>
  <c r="L42" i="3"/>
  <c r="E113" i="4" s="1"/>
  <c r="K6" i="3"/>
  <c r="D77" i="4" s="1"/>
  <c r="K14" i="3"/>
  <c r="D85" i="4" s="1"/>
  <c r="K22" i="3"/>
  <c r="D93" i="4" s="1"/>
  <c r="K30" i="3"/>
  <c r="D101" i="4" s="1"/>
  <c r="K38" i="3"/>
  <c r="D109" i="4" s="1"/>
  <c r="L11" i="3"/>
  <c r="E82" i="4" s="1"/>
  <c r="L15" i="3"/>
  <c r="E86" i="4" s="1"/>
  <c r="L19" i="3"/>
  <c r="E90" i="4" s="1"/>
  <c r="L27" i="3"/>
  <c r="E98" i="4" s="1"/>
  <c r="L35" i="3"/>
  <c r="E106" i="4" s="1"/>
  <c r="L43" i="3"/>
  <c r="E114" i="4" s="1"/>
  <c r="K16" i="3"/>
  <c r="D87" i="4" s="1"/>
  <c r="K32" i="3"/>
  <c r="D103" i="4" s="1"/>
  <c r="M15" i="3"/>
  <c r="F86" i="4" s="1"/>
  <c r="M27" i="3"/>
  <c r="F98" i="4" s="1"/>
  <c r="M43" i="3"/>
  <c r="F114" i="4" s="1"/>
  <c r="K41" i="3"/>
  <c r="D112" i="4" s="1"/>
  <c r="M6" i="3"/>
  <c r="F77" i="4" s="1"/>
  <c r="M10" i="3"/>
  <c r="F81" i="4" s="1"/>
  <c r="M14" i="3"/>
  <c r="F85" i="4" s="1"/>
  <c r="M18" i="3"/>
  <c r="F89" i="4" s="1"/>
  <c r="M22" i="3"/>
  <c r="F93" i="4" s="1"/>
  <c r="M26" i="3"/>
  <c r="F97" i="4" s="1"/>
  <c r="M30" i="3"/>
  <c r="F101" i="4" s="1"/>
  <c r="M34" i="3"/>
  <c r="F105" i="4" s="1"/>
  <c r="M38" i="3"/>
  <c r="F109" i="4" s="1"/>
  <c r="M42" i="3"/>
  <c r="F113" i="4" s="1"/>
  <c r="K7" i="3"/>
  <c r="D78" i="4" s="1"/>
  <c r="K15" i="3"/>
  <c r="D86" i="4" s="1"/>
  <c r="K23" i="3"/>
  <c r="D94" i="4" s="1"/>
  <c r="K31" i="3"/>
  <c r="D102" i="4" s="1"/>
  <c r="K39" i="3"/>
  <c r="D110" i="4" s="1"/>
  <c r="L7" i="3"/>
  <c r="E78" i="4" s="1"/>
  <c r="L23" i="3"/>
  <c r="E94" i="4" s="1"/>
  <c r="L31" i="3"/>
  <c r="E102" i="4" s="1"/>
  <c r="L39" i="3"/>
  <c r="E110" i="4" s="1"/>
  <c r="K8" i="3"/>
  <c r="D79" i="4" s="1"/>
  <c r="K24" i="3"/>
  <c r="D95" i="4" s="1"/>
  <c r="K40" i="3"/>
  <c r="D111" i="4" s="1"/>
  <c r="M11" i="3"/>
  <c r="F82" i="4" s="1"/>
  <c r="K9" i="3"/>
  <c r="D80" i="4" s="1"/>
  <c r="R40" i="2"/>
  <c r="I52" i="4" s="1"/>
  <c r="Q40" i="2"/>
  <c r="H52" i="4" s="1"/>
  <c r="R24" i="2"/>
  <c r="I36" i="4" s="1"/>
  <c r="Q24" i="2"/>
  <c r="H36" i="4" s="1"/>
  <c r="R23" i="2"/>
  <c r="I35" i="4" s="1"/>
  <c r="Q23" i="2"/>
  <c r="H35" i="4" s="1"/>
  <c r="R6" i="2"/>
  <c r="I18" i="4" s="1"/>
  <c r="Q6" i="2"/>
  <c r="H18" i="4" s="1"/>
  <c r="R15" i="2"/>
  <c r="I27" i="4" s="1"/>
  <c r="Q15" i="2"/>
  <c r="H27" i="4" s="1"/>
  <c r="Q27" i="2"/>
  <c r="H39" i="4" s="1"/>
  <c r="R27" i="2"/>
  <c r="I39" i="4" s="1"/>
  <c r="R14" i="2"/>
  <c r="I26" i="4" s="1"/>
  <c r="Q14" i="2"/>
  <c r="H26" i="4" s="1"/>
  <c r="R17" i="2"/>
  <c r="I29" i="4" s="1"/>
  <c r="Q17" i="2"/>
  <c r="H29" i="4" s="1"/>
  <c r="Q21" i="2"/>
  <c r="H33" i="4" s="1"/>
  <c r="R21" i="2"/>
  <c r="I33" i="4" s="1"/>
  <c r="R39" i="2"/>
  <c r="I51" i="4" s="1"/>
  <c r="Q39" i="2"/>
  <c r="H51" i="4" s="1"/>
  <c r="R30" i="2"/>
  <c r="I42" i="4" s="1"/>
  <c r="Q30" i="2"/>
  <c r="H42" i="4" s="1"/>
  <c r="R31" i="2"/>
  <c r="I43" i="4" s="1"/>
  <c r="Q31" i="2"/>
  <c r="H43" i="4" s="1"/>
  <c r="Q20" i="2"/>
  <c r="H32" i="4" s="1"/>
  <c r="R20" i="2"/>
  <c r="I32" i="4" s="1"/>
  <c r="R8" i="2"/>
  <c r="I20" i="4" s="1"/>
  <c r="Q8" i="2"/>
  <c r="H20" i="4" s="1"/>
  <c r="Q12" i="2"/>
  <c r="H24" i="4" s="1"/>
  <c r="R12" i="2"/>
  <c r="I24" i="4" s="1"/>
  <c r="Q35" i="2"/>
  <c r="H47" i="4" s="1"/>
  <c r="R35" i="2"/>
  <c r="I47" i="4" s="1"/>
  <c r="R25" i="2"/>
  <c r="I37" i="4" s="1"/>
  <c r="Q25" i="2"/>
  <c r="H37" i="4" s="1"/>
  <c r="R7" i="2"/>
  <c r="I19" i="4" s="1"/>
  <c r="Q7" i="2"/>
  <c r="H19" i="4" s="1"/>
  <c r="Q19" i="2"/>
  <c r="H31" i="4" s="1"/>
  <c r="R19" i="2"/>
  <c r="I31" i="4" s="1"/>
  <c r="R50" i="2"/>
  <c r="I62" i="4" s="1"/>
  <c r="Q50" i="2"/>
  <c r="H62" i="4" s="1"/>
  <c r="Q37" i="2"/>
  <c r="H49" i="4" s="1"/>
  <c r="R37" i="2"/>
  <c r="I49" i="4" s="1"/>
  <c r="R9" i="2"/>
  <c r="I21" i="4" s="1"/>
  <c r="Q9" i="2"/>
  <c r="H21" i="4" s="1"/>
  <c r="R47" i="2"/>
  <c r="I59" i="4" s="1"/>
  <c r="Q47" i="2"/>
  <c r="H59" i="4" s="1"/>
  <c r="Q51" i="2"/>
  <c r="H63" i="4" s="1"/>
  <c r="R51" i="2"/>
  <c r="I63" i="4" s="1"/>
  <c r="Q43" i="2"/>
  <c r="H55" i="4" s="1"/>
  <c r="R43" i="2"/>
  <c r="I55" i="4" s="1"/>
  <c r="R46" i="2"/>
  <c r="I58" i="4" s="1"/>
  <c r="Q46" i="2"/>
  <c r="H58" i="4" s="1"/>
  <c r="R48" i="2"/>
  <c r="I60" i="4" s="1"/>
  <c r="Q48" i="2"/>
  <c r="H60" i="4" s="1"/>
  <c r="Q53" i="2"/>
  <c r="H65" i="4" s="1"/>
  <c r="R53" i="2"/>
  <c r="I65" i="4" s="1"/>
  <c r="Q52" i="2"/>
  <c r="H64" i="4" s="1"/>
  <c r="R52" i="2"/>
  <c r="I64" i="4" s="1"/>
  <c r="Q45" i="2"/>
  <c r="H57" i="4" s="1"/>
  <c r="R45" i="2"/>
  <c r="I57" i="4" s="1"/>
  <c r="Q11" i="2"/>
  <c r="H23" i="4" s="1"/>
  <c r="R11" i="2"/>
  <c r="I23" i="4" s="1"/>
  <c r="R42" i="2"/>
  <c r="I54" i="4" s="1"/>
  <c r="Q42" i="2"/>
  <c r="H54" i="4" s="1"/>
  <c r="R34" i="2"/>
  <c r="I46" i="4" s="1"/>
  <c r="Q34" i="2"/>
  <c r="H46" i="4" s="1"/>
  <c r="R32" i="2"/>
  <c r="I44" i="4" s="1"/>
  <c r="Q32" i="2"/>
  <c r="H44" i="4" s="1"/>
  <c r="Q36" i="2"/>
  <c r="H48" i="4" s="1"/>
  <c r="R36" i="2"/>
  <c r="I48" i="4" s="1"/>
  <c r="Q29" i="2"/>
  <c r="H41" i="4" s="1"/>
  <c r="R29" i="2"/>
  <c r="I41" i="4" s="1"/>
  <c r="R26" i="2"/>
  <c r="I38" i="4" s="1"/>
  <c r="Q26" i="2"/>
  <c r="H38" i="4" s="1"/>
  <c r="R54" i="2"/>
  <c r="I66" i="4" s="1"/>
  <c r="Q54" i="2"/>
  <c r="H66" i="4" s="1"/>
  <c r="R49" i="2"/>
  <c r="I61" i="4" s="1"/>
  <c r="Q49" i="2"/>
  <c r="H61" i="4" s="1"/>
  <c r="Q44" i="2"/>
  <c r="H56" i="4" s="1"/>
  <c r="R44" i="2"/>
  <c r="I56" i="4" s="1"/>
  <c r="Q28" i="2"/>
  <c r="H40" i="4" s="1"/>
  <c r="R28" i="2"/>
  <c r="I40" i="4" s="1"/>
  <c r="Q13" i="2"/>
  <c r="H25" i="4" s="1"/>
  <c r="R13" i="2"/>
  <c r="I25" i="4" s="1"/>
  <c r="R18" i="2"/>
  <c r="I30" i="4" s="1"/>
  <c r="Q18" i="2"/>
  <c r="H30" i="4" s="1"/>
  <c r="R22" i="2"/>
  <c r="I34" i="4" s="1"/>
  <c r="Q22" i="2"/>
  <c r="H34" i="4" s="1"/>
  <c r="R41" i="2"/>
  <c r="I53" i="4" s="1"/>
  <c r="Q41" i="2"/>
  <c r="H53" i="4" s="1"/>
  <c r="R16" i="2"/>
  <c r="I28" i="4" s="1"/>
  <c r="Q16" i="2"/>
  <c r="H28" i="4" s="1"/>
  <c r="R38" i="2"/>
  <c r="I50" i="4" s="1"/>
  <c r="Q38" i="2"/>
  <c r="H50" i="4" s="1"/>
  <c r="R5" i="2"/>
  <c r="I17" i="4" s="1"/>
  <c r="R10" i="2"/>
  <c r="I22" i="4" s="1"/>
  <c r="Q10" i="2"/>
  <c r="H22" i="4" s="1"/>
  <c r="R33" i="2"/>
  <c r="I45" i="4" s="1"/>
  <c r="Q33" i="2"/>
  <c r="H45" i="4" s="1"/>
  <c r="I69" i="4" l="1"/>
  <c r="F117" i="4"/>
  <c r="Q39" i="3"/>
  <c r="I110" i="4" s="1"/>
  <c r="P39" i="3"/>
  <c r="H110" i="4" s="1"/>
  <c r="Q25" i="3"/>
  <c r="I96" i="4" s="1"/>
  <c r="P25" i="3"/>
  <c r="H96" i="4" s="1"/>
  <c r="P42" i="3"/>
  <c r="H113" i="4" s="1"/>
  <c r="Q42" i="3"/>
  <c r="I113" i="4" s="1"/>
  <c r="Q9" i="3"/>
  <c r="I80" i="4" s="1"/>
  <c r="P9" i="3"/>
  <c r="H80" i="4" s="1"/>
  <c r="Q40" i="3"/>
  <c r="I111" i="4" s="1"/>
  <c r="P40" i="3"/>
  <c r="H111" i="4" s="1"/>
  <c r="Q31" i="3"/>
  <c r="I102" i="4" s="1"/>
  <c r="P31" i="3"/>
  <c r="H102" i="4" s="1"/>
  <c r="Q17" i="3"/>
  <c r="I88" i="4" s="1"/>
  <c r="P17" i="3"/>
  <c r="H88" i="4" s="1"/>
  <c r="P43" i="3"/>
  <c r="H114" i="4" s="1"/>
  <c r="Q43" i="3"/>
  <c r="I114" i="4" s="1"/>
  <c r="P34" i="3"/>
  <c r="H105" i="4" s="1"/>
  <c r="Q34" i="3"/>
  <c r="I105" i="4" s="1"/>
  <c r="Q6" i="3"/>
  <c r="I77" i="4" s="1"/>
  <c r="P6" i="3"/>
  <c r="H77" i="4" s="1"/>
  <c r="Q24" i="3"/>
  <c r="I95" i="4" s="1"/>
  <c r="P24" i="3"/>
  <c r="H95" i="4" s="1"/>
  <c r="Q23" i="3"/>
  <c r="I94" i="4" s="1"/>
  <c r="P23" i="3"/>
  <c r="H94" i="4" s="1"/>
  <c r="Q33" i="3"/>
  <c r="I104" i="4" s="1"/>
  <c r="P33" i="3"/>
  <c r="H104" i="4" s="1"/>
  <c r="P36" i="3"/>
  <c r="H107" i="4" s="1"/>
  <c r="Q36" i="3"/>
  <c r="I107" i="4" s="1"/>
  <c r="P35" i="3"/>
  <c r="H106" i="4" s="1"/>
  <c r="Q35" i="3"/>
  <c r="I106" i="4" s="1"/>
  <c r="P26" i="3"/>
  <c r="H97" i="4" s="1"/>
  <c r="Q26" i="3"/>
  <c r="I97" i="4" s="1"/>
  <c r="Q41" i="3"/>
  <c r="I112" i="4" s="1"/>
  <c r="P41" i="3"/>
  <c r="H112" i="4" s="1"/>
  <c r="Q8" i="3"/>
  <c r="I79" i="4" s="1"/>
  <c r="P8" i="3"/>
  <c r="H79" i="4" s="1"/>
  <c r="Q15" i="3"/>
  <c r="I86" i="4" s="1"/>
  <c r="P15" i="3"/>
  <c r="H86" i="4" s="1"/>
  <c r="Q32" i="3"/>
  <c r="I103" i="4" s="1"/>
  <c r="P32" i="3"/>
  <c r="H103" i="4" s="1"/>
  <c r="Q38" i="3"/>
  <c r="I109" i="4" s="1"/>
  <c r="P38" i="3"/>
  <c r="H109" i="4" s="1"/>
  <c r="P28" i="3"/>
  <c r="H99" i="4" s="1"/>
  <c r="Q28" i="3"/>
  <c r="I99" i="4" s="1"/>
  <c r="P27" i="3"/>
  <c r="H98" i="4" s="1"/>
  <c r="Q27" i="3"/>
  <c r="I98" i="4" s="1"/>
  <c r="Q21" i="3"/>
  <c r="I92" i="4" s="1"/>
  <c r="P21" i="3"/>
  <c r="H92" i="4" s="1"/>
  <c r="P18" i="3"/>
  <c r="H89" i="4" s="1"/>
  <c r="Q18" i="3"/>
  <c r="I89" i="4" s="1"/>
  <c r="Q7" i="3"/>
  <c r="I78" i="4" s="1"/>
  <c r="P7" i="3"/>
  <c r="H78" i="4" s="1"/>
  <c r="Q16" i="3"/>
  <c r="I87" i="4" s="1"/>
  <c r="P16" i="3"/>
  <c r="H87" i="4" s="1"/>
  <c r="P19" i="3"/>
  <c r="H90" i="4" s="1"/>
  <c r="Q19" i="3"/>
  <c r="I90" i="4" s="1"/>
  <c r="Q5" i="3"/>
  <c r="I76" i="4" s="1"/>
  <c r="P5" i="3"/>
  <c r="H76" i="4" s="1"/>
  <c r="P10" i="3"/>
  <c r="H81" i="4" s="1"/>
  <c r="Q10" i="3"/>
  <c r="I81" i="4" s="1"/>
  <c r="Q30" i="3"/>
  <c r="I101" i="4" s="1"/>
  <c r="P30" i="3"/>
  <c r="H101" i="4" s="1"/>
  <c r="P20" i="3"/>
  <c r="H91" i="4" s="1"/>
  <c r="Q20" i="3"/>
  <c r="I91" i="4" s="1"/>
  <c r="Q37" i="3"/>
  <c r="I108" i="4" s="1"/>
  <c r="P37" i="3"/>
  <c r="H108" i="4" s="1"/>
  <c r="Q22" i="3"/>
  <c r="I93" i="4" s="1"/>
  <c r="P22" i="3"/>
  <c r="H93" i="4" s="1"/>
  <c r="Q29" i="3"/>
  <c r="I100" i="4" s="1"/>
  <c r="P29" i="3"/>
  <c r="H100" i="4" s="1"/>
  <c r="P12" i="3"/>
  <c r="H83" i="4" s="1"/>
  <c r="Q12" i="3"/>
  <c r="I83" i="4" s="1"/>
  <c r="Q13" i="3"/>
  <c r="I84" i="4" s="1"/>
  <c r="P13" i="3"/>
  <c r="H84" i="4" s="1"/>
  <c r="P11" i="3"/>
  <c r="H82" i="4" s="1"/>
  <c r="Q11" i="3"/>
  <c r="I82" i="4" s="1"/>
  <c r="Q14" i="3"/>
  <c r="I85" i="4" s="1"/>
  <c r="P14" i="3"/>
  <c r="H85" i="4" s="1"/>
  <c r="P4" i="3"/>
  <c r="H75" i="4" s="1"/>
  <c r="Q4" i="3"/>
  <c r="I75" i="4" s="1"/>
  <c r="I117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<sst xmlns="http://schemas.openxmlformats.org/spreadsheetml/2006/main" count="1484" uniqueCount="431">
  <si>
    <t>Number</t>
  </si>
  <si>
    <t>Per cent</t>
  </si>
  <si>
    <t>Population</t>
  </si>
  <si>
    <t>Age</t>
  </si>
  <si>
    <t>0-4</t>
  </si>
  <si>
    <t>0-14</t>
  </si>
  <si>
    <t>15-24</t>
  </si>
  <si>
    <t>24-64</t>
  </si>
  <si>
    <t>65+</t>
  </si>
  <si>
    <t>Indigenous Persons</t>
  </si>
  <si>
    <t>Birthplaces</t>
  </si>
  <si>
    <t>Afghanistan</t>
  </si>
  <si>
    <t>Australia</t>
  </si>
  <si>
    <t>Bangladesh</t>
  </si>
  <si>
    <t>Bosnia</t>
  </si>
  <si>
    <t>Brazil</t>
  </si>
  <si>
    <t>Cambodia</t>
  </si>
  <si>
    <t>Canada</t>
  </si>
  <si>
    <t>Chile</t>
  </si>
  <si>
    <t>China</t>
  </si>
  <si>
    <t>Croatia</t>
  </si>
  <si>
    <t>Egypt</t>
  </si>
  <si>
    <t>England</t>
  </si>
  <si>
    <t>Fiji</t>
  </si>
  <si>
    <t>France</t>
  </si>
  <si>
    <t>Germany</t>
  </si>
  <si>
    <t>Greece</t>
  </si>
  <si>
    <t>Hong Kong</t>
  </si>
  <si>
    <t>India</t>
  </si>
  <si>
    <t>Indonesia</t>
  </si>
  <si>
    <t>Iran</t>
  </si>
  <si>
    <t>Iraq</t>
  </si>
  <si>
    <t>Ireland</t>
  </si>
  <si>
    <t>Italy</t>
  </si>
  <si>
    <t>Japan</t>
  </si>
  <si>
    <t>Korea, South</t>
  </si>
  <si>
    <t>Lebanon</t>
  </si>
  <si>
    <t>Malaysia</t>
  </si>
  <si>
    <t>Malta</t>
  </si>
  <si>
    <t>Mauritius</t>
  </si>
  <si>
    <t>Myanmar</t>
  </si>
  <si>
    <t>Nepal</t>
  </si>
  <si>
    <t>Netherlands</t>
  </si>
  <si>
    <t>New Zealand</t>
  </si>
  <si>
    <t>North Macedonia</t>
  </si>
  <si>
    <t>Pakistan</t>
  </si>
  <si>
    <t>Papua New Guinea</t>
  </si>
  <si>
    <t>Philippines</t>
  </si>
  <si>
    <t>Poland</t>
  </si>
  <si>
    <t>Samoa</t>
  </si>
  <si>
    <t>Scotland</t>
  </si>
  <si>
    <t>Singapore</t>
  </si>
  <si>
    <t>South Africa</t>
  </si>
  <si>
    <t>Sri Lanka</t>
  </si>
  <si>
    <t>Taiwan</t>
  </si>
  <si>
    <t>Thailand</t>
  </si>
  <si>
    <t>Turkey</t>
  </si>
  <si>
    <t>USA</t>
  </si>
  <si>
    <t>Vietnam</t>
  </si>
  <si>
    <t>Wales</t>
  </si>
  <si>
    <t>Zimbabwe</t>
  </si>
  <si>
    <t>other</t>
  </si>
  <si>
    <t>Not stated</t>
  </si>
  <si>
    <t>n.a.</t>
  </si>
  <si>
    <t>Total</t>
  </si>
  <si>
    <t>Year of Arrival</t>
  </si>
  <si>
    <t>Since 2019</t>
  </si>
  <si>
    <t>Spoken Languages</t>
  </si>
  <si>
    <t>Afrikaans</t>
  </si>
  <si>
    <t>Arabic</t>
  </si>
  <si>
    <t>Australian Indigenous Languages</t>
  </si>
  <si>
    <t>Austronesian - Other</t>
  </si>
  <si>
    <t>Bengali</t>
  </si>
  <si>
    <t>Cantonese</t>
  </si>
  <si>
    <t>Chinese Ls other</t>
  </si>
  <si>
    <t>Croatian</t>
  </si>
  <si>
    <t>English only</t>
  </si>
  <si>
    <t>Filipino</t>
  </si>
  <si>
    <t>French</t>
  </si>
  <si>
    <t>German</t>
  </si>
  <si>
    <t>Greek</t>
  </si>
  <si>
    <t>Gujarati</t>
  </si>
  <si>
    <t>Hindi</t>
  </si>
  <si>
    <t>Indo-Aryan - other</t>
  </si>
  <si>
    <t>Indonesian</t>
  </si>
  <si>
    <t>Italian</t>
  </si>
  <si>
    <t>Japanese</t>
  </si>
  <si>
    <t>Khmer</t>
  </si>
  <si>
    <t>Korean</t>
  </si>
  <si>
    <t>Macedonian</t>
  </si>
  <si>
    <t>Malayalam</t>
  </si>
  <si>
    <t>Mandarin</t>
  </si>
  <si>
    <t>Nepali</t>
  </si>
  <si>
    <t>Persian</t>
  </si>
  <si>
    <t>Polish</t>
  </si>
  <si>
    <t>Portuguese</t>
  </si>
  <si>
    <t>Punjabi</t>
  </si>
  <si>
    <t>Russian</t>
  </si>
  <si>
    <t>Samoan</t>
  </si>
  <si>
    <t>Serbian</t>
  </si>
  <si>
    <t>Sinhalese</t>
  </si>
  <si>
    <t>Spanish</t>
  </si>
  <si>
    <t>Tagalog</t>
  </si>
  <si>
    <t>Tamil</t>
  </si>
  <si>
    <t>Thai</t>
  </si>
  <si>
    <t>Turkish</t>
  </si>
  <si>
    <t>Urdu</t>
  </si>
  <si>
    <t>Vietnamese</t>
  </si>
  <si>
    <t>Other(f)</t>
  </si>
  <si>
    <t>Limited English Fluency</t>
  </si>
  <si>
    <t>Religion</t>
  </si>
  <si>
    <t>Buddhism</t>
  </si>
  <si>
    <t>Christianity</t>
  </si>
  <si>
    <t>Hinduism</t>
  </si>
  <si>
    <t>Islam</t>
  </si>
  <si>
    <t>Judaism</t>
  </si>
  <si>
    <t>Other Religions:</t>
  </si>
  <si>
    <t>Athiests</t>
  </si>
  <si>
    <t>Males</t>
  </si>
  <si>
    <t>Females</t>
  </si>
  <si>
    <t>Persons</t>
  </si>
  <si>
    <t>Disability</t>
  </si>
  <si>
    <t>Male</t>
  </si>
  <si>
    <t>Female</t>
  </si>
  <si>
    <t>Health Conditions</t>
  </si>
  <si>
    <t xml:space="preserve">Arthritis </t>
  </si>
  <si>
    <t xml:space="preserve">Asthma </t>
  </si>
  <si>
    <t>Cancer (including remission)</t>
  </si>
  <si>
    <t>Dementia (including Alzheimer's)</t>
  </si>
  <si>
    <t>Diabetes (excluding gestational diabetes)</t>
  </si>
  <si>
    <t>Heart disease (including heart attack or angina)</t>
  </si>
  <si>
    <t xml:space="preserve">Kidney disease </t>
  </si>
  <si>
    <t>Lung condition (including COPD or emphysema)(b)</t>
  </si>
  <si>
    <t>Mental health condition (including depression or anxiety)</t>
  </si>
  <si>
    <t>Stroke</t>
  </si>
  <si>
    <t>Any other long-term health condition(s)(c)</t>
  </si>
  <si>
    <t>No long-term health condition(s)</t>
  </si>
  <si>
    <t>Unpaid Assistance to a Person with a Disability</t>
  </si>
  <si>
    <t>Unpaid Assistance with Childcare</t>
  </si>
  <si>
    <t>Family Type</t>
  </si>
  <si>
    <t>Couple</t>
  </si>
  <si>
    <t>Couple with children</t>
  </si>
  <si>
    <t>One  parent</t>
  </si>
  <si>
    <t>Other</t>
  </si>
  <si>
    <t>% Women Aged 20-24 who have given birth</t>
  </si>
  <si>
    <t>Housing Structure</t>
  </si>
  <si>
    <t>Detached</t>
  </si>
  <si>
    <t>Semidetached</t>
  </si>
  <si>
    <t>Flat</t>
  </si>
  <si>
    <t>Unoccupied</t>
  </si>
  <si>
    <t>Housing Tenure</t>
  </si>
  <si>
    <t>Owned</t>
  </si>
  <si>
    <t>Mortgaged</t>
  </si>
  <si>
    <t>Rented</t>
  </si>
  <si>
    <t>* Govt/community housing</t>
  </si>
  <si>
    <t>Alpine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</si>
  <si>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</si>
  <si>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</si>
  <si>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</si>
  <si>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</si>
  <si>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</si>
  <si>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</si>
  <si>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</si>
  <si>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</si>
  <si>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</si>
  <si>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</si>
  <si>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</si>
  <si>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</si>
  <si>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</si>
  <si>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</si>
  <si>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</si>
  <si>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</si>
  <si>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</si>
  <si>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</si>
  <si>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</si>
  <si>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</si>
  <si>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</si>
  <si>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</si>
  <si>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</si>
  <si>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</si>
  <si>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</si>
  <si>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</si>
  <si>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</si>
  <si>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</si>
  <si>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</si>
  <si>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</si>
  <si>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</si>
  <si>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</si>
  <si>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</si>
  <si>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</si>
  <si>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</si>
  <si>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</si>
  <si>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</si>
  <si>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</si>
  <si>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</si>
  <si>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</si>
  <si>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</si>
  <si>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</si>
  <si>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</si>
  <si>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</si>
  <si>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</si>
  <si>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</si>
  <si>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</si>
  <si>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</si>
  <si>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</si>
  <si>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</si>
  <si>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</si>
  <si>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</si>
  <si>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</si>
  <si>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</si>
  <si>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</si>
  <si>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</si>
  <si>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</si>
  <si>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</si>
  <si>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</si>
  <si>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</si>
  <si>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</si>
  <si>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</si>
  <si>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</si>
  <si>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</si>
  <si>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</si>
  <si>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</si>
  <si>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</si>
  <si>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Wodonga</t>
  </si>
  <si>
    <t>Warrnambool</t>
  </si>
  <si>
    <t>Wellington</t>
  </si>
  <si>
    <t>West Wimmera</t>
  </si>
  <si>
    <t>Whitehorse</t>
  </si>
  <si>
    <t>Whittlesea</t>
  </si>
  <si>
    <t>Wyndham</t>
  </si>
  <si>
    <t>Yarra Ranges</t>
  </si>
  <si>
    <t>Yarra</t>
  </si>
  <si>
    <t>Yarriambiack</t>
  </si>
  <si>
    <t>Metro Melbourne</t>
  </si>
  <si>
    <t>Victoria</t>
  </si>
  <si>
    <t>Ararat</t>
  </si>
  <si>
    <t>Education: 20-24 year olds who had not completed yr 11</t>
  </si>
  <si>
    <r>
      <t xml:space="preserve">Volunteering </t>
    </r>
    <r>
      <rPr>
        <sz val="9"/>
        <color theme="1"/>
        <rFont val="Calibri"/>
        <family val="2"/>
      </rPr>
      <t>(in past 12 months)</t>
    </r>
  </si>
  <si>
    <r>
      <rPr>
        <b/>
        <sz val="9"/>
        <color theme="1"/>
        <rFont val="Calibri"/>
        <family val="2"/>
        <scheme val="minor"/>
      </rPr>
      <t>Unpaid Domestic Work</t>
    </r>
    <r>
      <rPr>
        <sz val="9"/>
        <color theme="1"/>
        <rFont val="Calibri"/>
        <family val="2"/>
        <scheme val="minor"/>
      </rPr>
      <t xml:space="preserve"> (average weekly hours)</t>
    </r>
  </si>
  <si>
    <r>
      <t xml:space="preserve">Personal Income </t>
    </r>
    <r>
      <rPr>
        <sz val="9"/>
        <color theme="1"/>
        <rFont val="Calibri"/>
        <family val="2"/>
        <scheme val="minor"/>
      </rPr>
      <t>(median weekly)</t>
    </r>
  </si>
  <si>
    <r>
      <rPr>
        <b/>
        <sz val="9"/>
        <color theme="1"/>
        <rFont val="Calibri"/>
        <family val="2"/>
        <scheme val="minor"/>
      </rPr>
      <t>Household Income</t>
    </r>
    <r>
      <rPr>
        <sz val="9"/>
        <color theme="1"/>
        <rFont val="Calibri"/>
        <family val="2"/>
        <scheme val="minor"/>
      </rPr>
      <t xml:space="preserve"> (median weekly)</t>
    </r>
  </si>
  <si>
    <r>
      <t xml:space="preserve">Car ownership </t>
    </r>
    <r>
      <rPr>
        <sz val="9"/>
        <color theme="1"/>
        <rFont val="Calibri"/>
        <family val="2"/>
        <scheme val="minor"/>
      </rPr>
      <t>(ave. per household)</t>
    </r>
  </si>
  <si>
    <t>Sorting Birthplaces</t>
  </si>
  <si>
    <t>Vlookup no</t>
  </si>
  <si>
    <t>No</t>
  </si>
  <si>
    <t>%</t>
  </si>
  <si>
    <t>Rank</t>
  </si>
  <si>
    <t>N0</t>
  </si>
  <si>
    <t>Vlookup</t>
  </si>
  <si>
    <t>Lung condition (including COPD or emphysema)</t>
  </si>
  <si>
    <t>Any other long-term health condition(s)</t>
  </si>
  <si>
    <t>Mental health condition (inc depression or anxiety)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</si>
  <si>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</si>
  <si>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</si>
  <si>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</si>
  <si>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</si>
  <si>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</si>
  <si>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</si>
  <si>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</si>
  <si>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</si>
  <si>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</si>
  <si>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</si>
  <si>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</si>
  <si>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</si>
  <si>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</si>
  <si>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</si>
  <si>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Central Goldfields </t>
  </si>
  <si>
    <t xml:space="preserve">Colac-Otway 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</si>
  <si>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</si>
  <si>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</si>
  <si>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</si>
  <si>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</si>
  <si>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</si>
  <si>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</si>
  <si>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</si>
  <si>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</si>
  <si>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</si>
  <si>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</si>
  <si>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</si>
  <si>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</si>
  <si>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</si>
  <si>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</si>
  <si>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</si>
  <si>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</si>
  <si>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</si>
  <si>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</si>
  <si>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</si>
  <si>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</si>
  <si>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</si>
  <si>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</si>
  <si>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</si>
  <si>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</si>
  <si>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</si>
  <si>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</si>
  <si>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</si>
  <si>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</si>
  <si>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</si>
  <si>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</si>
  <si>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</si>
  <si>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</si>
  <si>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</si>
  <si>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</si>
  <si>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</si>
  <si>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</si>
  <si>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</si>
  <si>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</si>
  <si>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</si>
  <si>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</si>
  <si>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</si>
  <si>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</si>
  <si>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</si>
  <si>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</si>
  <si>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</si>
  <si>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</si>
  <si>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</si>
  <si>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</si>
  <si>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</si>
  <si>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</si>
  <si>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</si>
  <si>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</si>
  <si>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</si>
  <si>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</si>
  <si>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</si>
  <si>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</si>
  <si>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Whitehorse </t>
  </si>
  <si>
    <t xml:space="preserve">Whittlesea </t>
  </si>
  <si>
    <t xml:space="preserve">Wodonga </t>
  </si>
  <si>
    <t xml:space="preserve">Wyndham </t>
  </si>
  <si>
    <t xml:space="preserve">Yarra Ranges </t>
  </si>
  <si>
    <t xml:space="preserve">Yarriambiack </t>
  </si>
  <si>
    <t>Total Victoria</t>
  </si>
  <si>
    <t>Metro. Melbourne</t>
  </si>
  <si>
    <t>No.</t>
  </si>
  <si>
    <t>% Pop.</t>
  </si>
  <si>
    <t>% of families</t>
  </si>
  <si>
    <t>% of dwellings</t>
  </si>
  <si>
    <t>Ave. peer household</t>
  </si>
  <si>
    <t>% 20-24 year-olds</t>
  </si>
  <si>
    <t>Hours</t>
  </si>
  <si>
    <t>2021 Municipal Profiles: Victorian Municipalities</t>
  </si>
  <si>
    <t>Atheists</t>
  </si>
  <si>
    <t>Pull up no</t>
  </si>
  <si>
    <t>Variable row no</t>
  </si>
  <si>
    <t>1st or 2nd col</t>
  </si>
  <si>
    <t>Comparison across Municipalities</t>
  </si>
  <si>
    <r>
      <t xml:space="preserve">Select variable below </t>
    </r>
    <r>
      <rPr>
        <sz val="11"/>
        <color theme="1"/>
        <rFont val="Wingdings"/>
        <charset val="2"/>
      </rPr>
      <t>H</t>
    </r>
  </si>
  <si>
    <r>
      <rPr>
        <b/>
        <sz val="9"/>
        <color rgb="FFFFFF00"/>
        <rFont val="Calibri"/>
        <family val="2"/>
        <scheme val="minor"/>
      </rPr>
      <t>Unpaid Domestic Work</t>
    </r>
    <r>
      <rPr>
        <sz val="9"/>
        <color rgb="FFFFFF00"/>
        <rFont val="Calibri"/>
        <family val="2"/>
        <scheme val="minor"/>
      </rPr>
      <t xml:space="preserve"> </t>
    </r>
    <r>
      <rPr>
        <sz val="7"/>
        <color rgb="FFFFFF00"/>
        <rFont val="Calibri"/>
        <family val="2"/>
        <scheme val="minor"/>
      </rPr>
      <t>(ave. weekly hrs)</t>
    </r>
  </si>
  <si>
    <r>
      <t xml:space="preserve">Volunteering </t>
    </r>
    <r>
      <rPr>
        <sz val="8"/>
        <color rgb="FFFFFF00"/>
        <rFont val="Calibri"/>
        <family val="2"/>
      </rPr>
      <t>(in past 12 months)</t>
    </r>
  </si>
  <si>
    <r>
      <t xml:space="preserve">Car ownership </t>
    </r>
    <r>
      <rPr>
        <sz val="8"/>
        <color rgb="FFFFFF00"/>
        <rFont val="Calibri"/>
        <family val="2"/>
        <scheme val="minor"/>
      </rPr>
      <t>(ave. per household)</t>
    </r>
  </si>
  <si>
    <t>Religions</t>
  </si>
  <si>
    <t>From the findings of the 2021 Census.  Percentages exclude 'not stated'</t>
  </si>
  <si>
    <r>
      <t>Personal Income</t>
    </r>
    <r>
      <rPr>
        <b/>
        <sz val="8"/>
        <color rgb="FFFFFF00"/>
        <rFont val="Calibri"/>
        <family val="2"/>
        <scheme val="minor"/>
      </rPr>
      <t xml:space="preserve"> </t>
    </r>
    <r>
      <rPr>
        <sz val="8"/>
        <color rgb="FFFFFF00"/>
        <rFont val="Calibri"/>
        <family val="2"/>
        <scheme val="minor"/>
      </rPr>
      <t>(median weekly)</t>
    </r>
  </si>
  <si>
    <r>
      <rPr>
        <b/>
        <sz val="9"/>
        <color rgb="FFFFFF00"/>
        <rFont val="Calibri"/>
        <family val="2"/>
        <scheme val="minor"/>
      </rPr>
      <t>Household Income</t>
    </r>
    <r>
      <rPr>
        <sz val="9"/>
        <color rgb="FFFFFF00"/>
        <rFont val="Calibri"/>
        <family val="2"/>
        <scheme val="minor"/>
      </rPr>
      <t xml:space="preserve"> </t>
    </r>
    <r>
      <rPr>
        <sz val="8"/>
        <color rgb="FFFFFF00"/>
        <rFont val="Calibri"/>
        <family val="2"/>
        <scheme val="minor"/>
      </rPr>
      <t>(median weekly)</t>
    </r>
  </si>
  <si>
    <t>(Note: Census findings tend to understate the true population)</t>
  </si>
  <si>
    <t>Total persons - not stated</t>
  </si>
  <si>
    <t>As people may have more than one condition, the percentages above exceed 100</t>
  </si>
  <si>
    <t>EMPLOYMENT</t>
  </si>
  <si>
    <t>Bayside (Vic.)</t>
  </si>
  <si>
    <t>Gannawarra</t>
  </si>
  <si>
    <t>Kingston (Vic.)</t>
  </si>
  <si>
    <t>Latrobe (Vic.)</t>
  </si>
  <si>
    <t>Employed -</t>
  </si>
  <si>
    <t>Unemployed -</t>
  </si>
  <si>
    <t>Unemployment rate</t>
  </si>
  <si>
    <t>Youth Disengagement rate</t>
  </si>
  <si>
    <t>Couples with children with no parent in paid employment</t>
  </si>
  <si>
    <t>OCCUPATION</t>
  </si>
  <si>
    <t>Managers</t>
  </si>
  <si>
    <t>Professionals</t>
  </si>
  <si>
    <t>Technicians and Trades Workers</t>
  </si>
  <si>
    <t>Community and Personal Service Workers</t>
  </si>
  <si>
    <t>Clerical and Administrative Workers</t>
  </si>
  <si>
    <t>Sales Workers</t>
  </si>
  <si>
    <t>Machinery Operators and Drivers</t>
  </si>
  <si>
    <t>Labourers</t>
  </si>
  <si>
    <t>INDUSTRY</t>
  </si>
  <si>
    <t>Agriculture, Forestry and Fishing</t>
  </si>
  <si>
    <t>Mining</t>
  </si>
  <si>
    <t>Manufacturing</t>
  </si>
  <si>
    <t>Electricity, Gas, Water and Waste Services</t>
  </si>
  <si>
    <t>Construction</t>
  </si>
  <si>
    <t>Wholesale Trade</t>
  </si>
  <si>
    <t>Retail Trade</t>
  </si>
  <si>
    <t>Accommodation and Food Services</t>
  </si>
  <si>
    <t>Transport, Postal and Warehousing</t>
  </si>
  <si>
    <t>Information Media and Telecommunications</t>
  </si>
  <si>
    <t>Financial and Insurance Services</t>
  </si>
  <si>
    <t>Rental, Hiring and Real Estate Services</t>
  </si>
  <si>
    <t>Professional, Scientific and Technical Services</t>
  </si>
  <si>
    <t>Administrative and Support Services</t>
  </si>
  <si>
    <t>Public Administration and Safety</t>
  </si>
  <si>
    <t>Education and Training</t>
  </si>
  <si>
    <t>Health Care and Social Assistance</t>
  </si>
  <si>
    <t>Arts and Recreation Services</t>
  </si>
  <si>
    <t>Other Services</t>
  </si>
  <si>
    <t>Unemployed</t>
  </si>
  <si>
    <t>% of employed persons</t>
  </si>
  <si>
    <t>Volunteering (in past 12 months)</t>
  </si>
  <si>
    <t>Unpaid Domestic Work (average weekly hours)</t>
  </si>
  <si>
    <t>Personal Income (median weekly)</t>
  </si>
  <si>
    <t>Household Income (median weekly)</t>
  </si>
  <si>
    <t>Car ownership (ave. per household)</t>
  </si>
  <si>
    <t>Unpaid Assistance to a Person with Caring Needs</t>
  </si>
  <si>
    <t>POPULATION</t>
  </si>
  <si>
    <t>AGE</t>
  </si>
  <si>
    <t xml:space="preserve">Australia </t>
  </si>
  <si>
    <t>Education: % 20-24 year olds who had not completed yr 11</t>
  </si>
  <si>
    <t>Family Type (% of families)</t>
  </si>
  <si>
    <t>Housing Structure (% of dwellings)</t>
  </si>
  <si>
    <t>Housing Tenure (% of dwellings)</t>
  </si>
  <si>
    <t xml:space="preserve">EMPLOYMENT </t>
  </si>
  <si>
    <t>% Couples with children with no parent in paid employment</t>
  </si>
  <si>
    <t>OCCUPATION (% of employed persons)</t>
  </si>
  <si>
    <t>INDUSTRY (% of employed persons)</t>
  </si>
  <si>
    <t>Female/male</t>
  </si>
  <si>
    <t>Female / Male (ratio)</t>
  </si>
  <si>
    <t>0-4 (% of persons)</t>
  </si>
  <si>
    <t>0-14 (% of persons)</t>
  </si>
  <si>
    <t>15-24 (% of persons)</t>
  </si>
  <si>
    <t>24-64 (% of persons)</t>
  </si>
  <si>
    <t>65+ (% of persons)</t>
  </si>
  <si>
    <t>INDIGENOUS PERSONS (% of persons)</t>
  </si>
  <si>
    <t>BIRTHPLACES (% of persons)</t>
  </si>
  <si>
    <t>Since 2019 (% of persons)</t>
  </si>
  <si>
    <t>SPOKEN LANGUAGES (% of persons)</t>
  </si>
  <si>
    <t>LIMITED ENGLISH FLUENCY (% of persons)</t>
  </si>
  <si>
    <t>Disability (% of persons)</t>
  </si>
  <si>
    <t>Health Conditions (% of persons)</t>
  </si>
  <si>
    <t>Unpaid Assistance to a Person with a Disability or other Caring Needs (% of persons)</t>
  </si>
  <si>
    <t>Unpaid Assistance with Childcare (% of persons)</t>
  </si>
  <si>
    <t>5-14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</si>
</sst>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&quot;$&quot;#,##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Arial"/>
      <family val="2"/>
    </font>
    <font>
      <sz val="9"/>
      <color theme="1"/>
      <name val="Calibri"/>
      <family val="2"/>
    </font>
    <font>
      <sz val="12"/>
      <name val="Arial"/>
      <family val="2"/>
    </font>
    <font>
      <b/>
      <sz val="9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</font>
    <font>
      <sz val="8"/>
      <color theme="4" tint="-0.499984740745262"/>
      <name val="Calibri"/>
      <family val="2"/>
      <scheme val="minor"/>
    </font>
    <font>
      <b/>
      <sz val="9"/>
      <color rgb="FFFFFF00"/>
      <name val="Calibri"/>
      <family val="2"/>
      <scheme val="minor"/>
    </font>
    <font>
      <b/>
      <sz val="9"/>
      <color rgb="FFFFFF00"/>
      <name val="Calibri"/>
      <family val="2"/>
    </font>
    <font>
      <b/>
      <sz val="8"/>
      <color rgb="FFFFFF00"/>
      <name val="Calibri"/>
      <family val="2"/>
      <scheme val="minor"/>
    </font>
    <font>
      <sz val="9"/>
      <color rgb="FFFFFF00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b/>
      <sz val="7"/>
      <color theme="4" tint="-0.499984740745262"/>
      <name val="Calibri"/>
      <family val="2"/>
      <scheme val="minor"/>
    </font>
    <font>
      <b/>
      <sz val="11"/>
      <color rgb="FF80000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theme="1"/>
      <name val="Wingdings"/>
      <charset val="2"/>
    </font>
    <font>
      <sz val="18"/>
      <color theme="0"/>
      <name val="Garamond"/>
      <family val="1"/>
    </font>
    <font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0"/>
      <name val="Calibri"/>
      <family val="2"/>
    </font>
    <font>
      <b/>
      <sz val="9"/>
      <color theme="0"/>
      <name val="Calibri"/>
      <family val="2"/>
    </font>
    <font>
      <b/>
      <sz val="11"/>
      <color theme="4" tint="-0.499984740745262"/>
      <name val="Calibri"/>
      <family val="2"/>
      <scheme val="minor"/>
    </font>
    <font>
      <b/>
      <sz val="10"/>
      <color rgb="FF800000"/>
      <name val="Calibri"/>
      <family val="2"/>
      <scheme val="minor"/>
    </font>
    <font>
      <b/>
      <sz val="9"/>
      <color rgb="FF800000"/>
      <name val="Calibri"/>
      <family val="2"/>
      <scheme val="minor"/>
    </font>
    <font>
      <sz val="7"/>
      <color rgb="FFFFFF00"/>
      <name val="Calibri"/>
      <family val="2"/>
      <scheme val="minor"/>
    </font>
    <font>
      <sz val="8"/>
      <color rgb="FFFFFF00"/>
      <name val="Calibri"/>
      <family val="2"/>
    </font>
    <font>
      <sz val="8"/>
      <color rgb="FFFFFF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6"/>
      <color rgb="FF800000"/>
      <name val="Calibri"/>
      <family val="2"/>
      <scheme val="minor"/>
    </font>
    <font>
      <b/>
      <sz val="8.5"/>
      <color rgb="FFFFFF0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DDD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4" fillId="0" borderId="0">
      <alignment horizontal="left" vertical="center" wrapText="1"/>
    </xf>
    <xf numFmtId="0" fontId="6" fillId="0" borderId="0"/>
    <xf numFmtId="0" fontId="1" fillId="0" borderId="0"/>
    <xf numFmtId="0" fontId="6" fillId="0" borderId="0"/>
    <xf numFmtId="0" fontId="1" fillId="0" borderId="0"/>
    <xf numFmtId="0" fontId="8" fillId="0" borderId="0"/>
  </cellStyleXfs>
  <cellXfs count="141">
    <xf numFmtId="0" fontId="0" fillId="0" borderId="0" xfId="0"/>
    <xf numFmtId="0" fontId="2" fillId="0" borderId="0" xfId="0" applyFont="1"/>
    <xf numFmtId="0" fontId="3" fillId="0" borderId="0" xfId="0" applyFont="1"/>
    <xf numFmtId="3" fontId="2" fillId="0" borderId="0" xfId="0" applyNumberFormat="1" applyFont="1"/>
    <xf numFmtId="164" fontId="2" fillId="0" borderId="0" xfId="0" applyNumberFormat="1" applyFont="1"/>
    <xf numFmtId="0" fontId="5" fillId="0" borderId="0" xfId="1" applyFont="1" applyAlignment="1">
      <alignment horizontal="left" wrapText="1"/>
    </xf>
    <xf numFmtId="0" fontId="7" fillId="0" borderId="0" xfId="2" applyFont="1"/>
    <xf numFmtId="0" fontId="5" fillId="0" borderId="0" xfId="3" applyFont="1"/>
    <xf numFmtId="0" fontId="5" fillId="0" borderId="0" xfId="4" applyFont="1"/>
    <xf numFmtId="0" fontId="5" fillId="0" borderId="0" xfId="2" applyFont="1"/>
    <xf numFmtId="0" fontId="5" fillId="0" borderId="0" xfId="5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7" fillId="0" borderId="0" xfId="6" applyFont="1" applyAlignment="1">
      <alignment horizontal="left"/>
    </xf>
    <xf numFmtId="0" fontId="7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3" fontId="11" fillId="0" borderId="0" xfId="0" applyNumberFormat="1" applyFont="1"/>
    <xf numFmtId="164" fontId="11" fillId="0" borderId="0" xfId="0" applyNumberFormat="1" applyFont="1"/>
    <xf numFmtId="164" fontId="0" fillId="0" borderId="0" xfId="0" applyNumberFormat="1" applyAlignment="1">
      <alignment horizontal="center"/>
    </xf>
    <xf numFmtId="164" fontId="11" fillId="0" borderId="0" xfId="0" applyNumberFormat="1" applyFont="1" applyAlignment="1">
      <alignment horizontal="center"/>
    </xf>
    <xf numFmtId="165" fontId="11" fillId="0" borderId="0" xfId="0" applyNumberFormat="1" applyFont="1"/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/>
    <xf numFmtId="3" fontId="11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4" fontId="2" fillId="0" borderId="0" xfId="0" applyNumberFormat="1" applyFont="1"/>
    <xf numFmtId="2" fontId="11" fillId="0" borderId="0" xfId="0" applyNumberFormat="1" applyFont="1"/>
    <xf numFmtId="0" fontId="0" fillId="0" borderId="0" xfId="0" applyProtection="1">
      <protection hidden="1"/>
    </xf>
    <xf numFmtId="0" fontId="10" fillId="0" borderId="0" xfId="0" applyFont="1" applyProtection="1">
      <protection hidden="1"/>
    </xf>
    <xf numFmtId="0" fontId="0" fillId="0" borderId="0" xfId="0" applyProtection="1">
      <protection locked="0" hidden="1"/>
    </xf>
    <xf numFmtId="0" fontId="22" fillId="0" borderId="0" xfId="0" applyFont="1" applyAlignment="1" applyProtection="1">
      <alignment horizontal="center"/>
      <protection hidden="1"/>
    </xf>
    <xf numFmtId="0" fontId="15" fillId="4" borderId="0" xfId="0" applyFont="1" applyFill="1" applyProtection="1">
      <protection hidden="1"/>
    </xf>
    <xf numFmtId="3" fontId="2" fillId="0" borderId="0" xfId="0" applyNumberFormat="1" applyFont="1" applyProtection="1">
      <protection hidden="1"/>
    </xf>
    <xf numFmtId="164" fontId="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0" fontId="2" fillId="0" borderId="0" xfId="0" applyFont="1" applyProtection="1">
      <protection hidden="1"/>
    </xf>
    <xf numFmtId="3" fontId="19" fillId="0" borderId="0" xfId="0" applyNumberFormat="1" applyFont="1" applyAlignment="1" applyProtection="1">
      <alignment horizontal="center"/>
      <protection hidden="1"/>
    </xf>
    <xf numFmtId="164" fontId="19" fillId="0" borderId="0" xfId="0" applyNumberFormat="1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2" fillId="0" borderId="1" xfId="0" applyFont="1" applyBorder="1" applyProtection="1">
      <protection hidden="1"/>
    </xf>
    <xf numFmtId="3" fontId="2" fillId="0" borderId="1" xfId="0" applyNumberFormat="1" applyFont="1" applyBorder="1" applyProtection="1">
      <protection hidden="1"/>
    </xf>
    <xf numFmtId="164" fontId="2" fillId="0" borderId="1" xfId="0" applyNumberFormat="1" applyFont="1" applyBorder="1" applyProtection="1">
      <protection hidden="1"/>
    </xf>
    <xf numFmtId="0" fontId="5" fillId="0" borderId="3" xfId="1" applyFont="1" applyBorder="1" applyAlignment="1" applyProtection="1">
      <alignment horizontal="left" wrapText="1"/>
      <protection hidden="1"/>
    </xf>
    <xf numFmtId="3" fontId="5" fillId="0" borderId="1" xfId="1" applyNumberFormat="1" applyFont="1" applyBorder="1" applyAlignment="1" applyProtection="1">
      <alignment horizontal="right" wrapText="1"/>
      <protection hidden="1"/>
    </xf>
    <xf numFmtId="0" fontId="5" fillId="0" borderId="1" xfId="1" applyFont="1" applyBorder="1" applyAlignment="1" applyProtection="1">
      <alignment horizontal="left" wrapText="1"/>
      <protection hidden="1"/>
    </xf>
    <xf numFmtId="3" fontId="2" fillId="0" borderId="1" xfId="0" applyNumberFormat="1" applyFont="1" applyBorder="1" applyAlignment="1" applyProtection="1">
      <alignment horizontal="right"/>
      <protection hidden="1"/>
    </xf>
    <xf numFmtId="0" fontId="7" fillId="0" borderId="1" xfId="2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5" fillId="0" borderId="3" xfId="3" applyFont="1" applyBorder="1" applyProtection="1">
      <protection hidden="1"/>
    </xf>
    <xf numFmtId="0" fontId="5" fillId="0" borderId="1" xfId="3" applyFont="1" applyBorder="1" applyProtection="1">
      <protection hidden="1"/>
    </xf>
    <xf numFmtId="0" fontId="5" fillId="0" borderId="1" xfId="2" applyFont="1" applyBorder="1" applyProtection="1">
      <protection hidden="1"/>
    </xf>
    <xf numFmtId="0" fontId="16" fillId="4" borderId="0" xfId="2" applyFont="1" applyFill="1" applyProtection="1">
      <protection hidden="1"/>
    </xf>
    <xf numFmtId="0" fontId="2" fillId="0" borderId="1" xfId="0" applyFont="1" applyBorder="1" applyAlignment="1" applyProtection="1">
      <alignment horizontal="left"/>
      <protection hidden="1"/>
    </xf>
    <xf numFmtId="3" fontId="20" fillId="0" borderId="0" xfId="0" applyNumberFormat="1" applyFont="1" applyAlignment="1" applyProtection="1">
      <alignment horizontal="center" wrapText="1"/>
      <protection hidden="1"/>
    </xf>
    <xf numFmtId="164" fontId="0" fillId="0" borderId="0" xfId="0" applyNumberFormat="1" applyProtection="1">
      <protection hidden="1"/>
    </xf>
    <xf numFmtId="0" fontId="15" fillId="4" borderId="0" xfId="0" applyFont="1" applyFill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0" fontId="13" fillId="0" borderId="0" xfId="6" applyFont="1" applyAlignment="1" applyProtection="1">
      <alignment horizontal="left"/>
      <protection hidden="1"/>
    </xf>
    <xf numFmtId="0" fontId="16" fillId="4" borderId="0" xfId="6" applyFont="1" applyFill="1" applyAlignment="1" applyProtection="1">
      <alignment horizontal="left"/>
      <protection hidden="1"/>
    </xf>
    <xf numFmtId="0" fontId="18" fillId="4" borderId="0" xfId="0" applyFont="1" applyFill="1" applyProtection="1">
      <protection hidden="1"/>
    </xf>
    <xf numFmtId="0" fontId="15" fillId="4" borderId="0" xfId="0" applyFont="1" applyFill="1" applyAlignment="1" applyProtection="1">
      <alignment horizontal="left" wrapText="1"/>
      <protection hidden="1"/>
    </xf>
    <xf numFmtId="164" fontId="14" fillId="0" borderId="0" xfId="0" applyNumberFormat="1" applyFont="1" applyAlignment="1" applyProtection="1">
      <alignment horizontal="center"/>
      <protection hidden="1"/>
    </xf>
    <xf numFmtId="0" fontId="16" fillId="4" borderId="0" xfId="0" applyFont="1" applyFill="1" applyAlignment="1" applyProtection="1">
      <alignment horizontal="left"/>
      <protection hidden="1"/>
    </xf>
    <xf numFmtId="164" fontId="2" fillId="0" borderId="0" xfId="0" applyNumberFormat="1" applyFont="1" applyAlignment="1" applyProtection="1">
      <alignment horizontal="right" indent="1"/>
      <protection hidden="1"/>
    </xf>
    <xf numFmtId="166" fontId="2" fillId="0" borderId="1" xfId="0" applyNumberFormat="1" applyFont="1" applyBorder="1" applyProtection="1">
      <protection hidden="1"/>
    </xf>
    <xf numFmtId="166" fontId="2" fillId="0" borderId="0" xfId="0" applyNumberFormat="1" applyFont="1" applyProtection="1">
      <protection hidden="1"/>
    </xf>
    <xf numFmtId="0" fontId="18" fillId="4" borderId="0" xfId="0" applyFont="1" applyFill="1" applyAlignment="1" applyProtection="1">
      <alignment horizontal="left"/>
      <protection hidden="1"/>
    </xf>
    <xf numFmtId="3" fontId="2" fillId="0" borderId="2" xfId="0" applyNumberFormat="1" applyFont="1" applyBorder="1" applyProtection="1">
      <protection hidden="1"/>
    </xf>
    <xf numFmtId="3" fontId="19" fillId="0" borderId="0" xfId="0" applyNumberFormat="1" applyFont="1" applyAlignment="1" applyProtection="1">
      <alignment horizontal="center" wrapText="1"/>
      <protection hidden="1"/>
    </xf>
    <xf numFmtId="0" fontId="2" fillId="0" borderId="0" xfId="0" applyFont="1" applyAlignment="1" applyProtection="1">
      <alignment horizontal="center" vertical="center"/>
      <protection locked="0"/>
    </xf>
    <xf numFmtId="0" fontId="10" fillId="0" borderId="0" xfId="0" applyFont="1"/>
    <xf numFmtId="0" fontId="22" fillId="0" borderId="0" xfId="0" applyFont="1" applyAlignment="1">
      <alignment horizontal="center"/>
    </xf>
    <xf numFmtId="0" fontId="26" fillId="0" borderId="0" xfId="0" applyFont="1"/>
    <xf numFmtId="0" fontId="27" fillId="0" borderId="0" xfId="0" applyFont="1"/>
    <xf numFmtId="0" fontId="22" fillId="0" borderId="0" xfId="0" applyFont="1"/>
    <xf numFmtId="0" fontId="28" fillId="0" borderId="0" xfId="1" applyFont="1" applyAlignment="1">
      <alignment horizontal="left" wrapText="1"/>
    </xf>
    <xf numFmtId="0" fontId="28" fillId="0" borderId="0" xfId="3" applyFont="1"/>
    <xf numFmtId="0" fontId="28" fillId="0" borderId="0" xfId="4" applyFont="1"/>
    <xf numFmtId="0" fontId="29" fillId="0" borderId="0" xfId="2" applyFont="1"/>
    <xf numFmtId="0" fontId="28" fillId="0" borderId="0" xfId="2" applyFont="1"/>
    <xf numFmtId="0" fontId="28" fillId="0" borderId="0" xfId="5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8" fillId="0" borderId="0" xfId="6" applyFont="1" applyAlignment="1">
      <alignment horizontal="left"/>
    </xf>
    <xf numFmtId="0" fontId="29" fillId="0" borderId="0" xfId="6" applyFont="1" applyAlignment="1">
      <alignment horizontal="left"/>
    </xf>
    <xf numFmtId="0" fontId="29" fillId="0" borderId="0" xfId="0" applyFont="1" applyAlignment="1">
      <alignment horizontal="left"/>
    </xf>
    <xf numFmtId="0" fontId="25" fillId="0" borderId="0" xfId="0" applyFont="1"/>
    <xf numFmtId="1" fontId="22" fillId="0" borderId="0" xfId="0" applyNumberFormat="1" applyFont="1"/>
    <xf numFmtId="165" fontId="2" fillId="0" borderId="0" xfId="0" applyNumberFormat="1" applyFont="1"/>
    <xf numFmtId="164" fontId="2" fillId="6" borderId="1" xfId="0" applyNumberFormat="1" applyFont="1" applyFill="1" applyBorder="1" applyProtection="1">
      <protection hidden="1"/>
    </xf>
    <xf numFmtId="164" fontId="2" fillId="6" borderId="1" xfId="0" applyNumberFormat="1" applyFont="1" applyFill="1" applyBorder="1" applyAlignment="1" applyProtection="1">
      <alignment horizontal="right"/>
      <protection hidden="1"/>
    </xf>
    <xf numFmtId="1" fontId="2" fillId="6" borderId="1" xfId="0" applyNumberFormat="1" applyFont="1" applyFill="1" applyBorder="1" applyProtection="1">
      <protection hidden="1"/>
    </xf>
    <xf numFmtId="165" fontId="2" fillId="6" borderId="1" xfId="0" applyNumberFormat="1" applyFont="1" applyFill="1" applyBorder="1" applyProtection="1">
      <protection hidden="1"/>
    </xf>
    <xf numFmtId="164" fontId="2" fillId="6" borderId="2" xfId="0" applyNumberFormat="1" applyFont="1" applyFill="1" applyBorder="1" applyProtection="1">
      <protection hidden="1"/>
    </xf>
    <xf numFmtId="164" fontId="2" fillId="7" borderId="1" xfId="0" applyNumberFormat="1" applyFont="1" applyFill="1" applyBorder="1" applyProtection="1">
      <protection hidden="1"/>
    </xf>
    <xf numFmtId="1" fontId="2" fillId="7" borderId="1" xfId="0" applyNumberFormat="1" applyFont="1" applyFill="1" applyBorder="1" applyProtection="1">
      <protection hidden="1"/>
    </xf>
    <xf numFmtId="164" fontId="2" fillId="7" borderId="1" xfId="0" applyNumberFormat="1" applyFont="1" applyFill="1" applyBorder="1" applyAlignment="1" applyProtection="1">
      <alignment horizontal="right"/>
      <protection hidden="1"/>
    </xf>
    <xf numFmtId="165" fontId="2" fillId="7" borderId="1" xfId="0" applyNumberFormat="1" applyFont="1" applyFill="1" applyBorder="1" applyProtection="1">
      <protection hidden="1"/>
    </xf>
    <xf numFmtId="164" fontId="2" fillId="7" borderId="2" xfId="0" applyNumberFormat="1" applyFont="1" applyFill="1" applyBorder="1" applyProtection="1">
      <protection hidden="1"/>
    </xf>
    <xf numFmtId="0" fontId="30" fillId="0" borderId="0" xfId="0" applyFont="1" applyProtection="1">
      <protection hidden="1"/>
    </xf>
    <xf numFmtId="0" fontId="31" fillId="0" borderId="0" xfId="0" applyFont="1" applyProtection="1">
      <protection hidden="1"/>
    </xf>
    <xf numFmtId="0" fontId="32" fillId="0" borderId="0" xfId="0" applyFont="1" applyProtection="1">
      <protection hidden="1"/>
    </xf>
    <xf numFmtId="0" fontId="17" fillId="4" borderId="0" xfId="0" applyFont="1" applyFill="1" applyAlignment="1" applyProtection="1">
      <alignment horizontal="left" vertical="center" wrapText="1"/>
      <protection hidden="1"/>
    </xf>
    <xf numFmtId="0" fontId="13" fillId="0" borderId="1" xfId="6" applyFont="1" applyBorder="1" applyAlignment="1" applyProtection="1">
      <alignment horizontal="left"/>
      <protection hidden="1"/>
    </xf>
    <xf numFmtId="3" fontId="19" fillId="0" borderId="0" xfId="0" applyNumberFormat="1" applyFont="1" applyAlignment="1" applyProtection="1">
      <alignment horizontal="right"/>
      <protection hidden="1"/>
    </xf>
    <xf numFmtId="164" fontId="2" fillId="0" borderId="1" xfId="0" applyNumberFormat="1" applyFont="1" applyBorder="1" applyAlignment="1" applyProtection="1">
      <alignment horizontal="center"/>
      <protection hidden="1"/>
    </xf>
    <xf numFmtId="164" fontId="2" fillId="8" borderId="1" xfId="0" applyNumberFormat="1" applyFont="1" applyFill="1" applyBorder="1" applyProtection="1">
      <protection hidden="1"/>
    </xf>
    <xf numFmtId="3" fontId="36" fillId="0" borderId="0" xfId="0" applyNumberFormat="1" applyFont="1" applyProtection="1">
      <protection hidden="1"/>
    </xf>
    <xf numFmtId="164" fontId="36" fillId="0" borderId="0" xfId="0" applyNumberFormat="1" applyFont="1" applyProtection="1">
      <protection hidden="1"/>
    </xf>
    <xf numFmtId="0" fontId="37" fillId="0" borderId="0" xfId="0" applyFont="1" applyProtection="1">
      <protection hidden="1"/>
    </xf>
    <xf numFmtId="0" fontId="11" fillId="9" borderId="0" xfId="0" applyFont="1" applyFill="1" applyAlignment="1">
      <alignment horizontal="center"/>
    </xf>
    <xf numFmtId="0" fontId="2" fillId="9" borderId="0" xfId="0" applyFont="1" applyFill="1" applyAlignment="1">
      <alignment horizontal="left"/>
    </xf>
    <xf numFmtId="3" fontId="2" fillId="9" borderId="0" xfId="0" applyNumberFormat="1" applyFont="1" applyFill="1"/>
    <xf numFmtId="0" fontId="0" fillId="9" borderId="0" xfId="0" applyFill="1"/>
    <xf numFmtId="0" fontId="38" fillId="0" borderId="0" xfId="0" applyFont="1" applyAlignment="1" applyProtection="1">
      <alignment wrapText="1"/>
      <protection hidden="1"/>
    </xf>
    <xf numFmtId="0" fontId="39" fillId="4" borderId="0" xfId="0" applyFont="1" applyFill="1" applyAlignment="1" applyProtection="1">
      <alignment horizontal="left"/>
      <protection hidden="1"/>
    </xf>
    <xf numFmtId="0" fontId="2" fillId="0" borderId="1" xfId="0" applyFont="1" applyBorder="1" applyAlignment="1" applyProtection="1">
      <alignment horizontal="left" wrapText="1"/>
      <protection hidden="1"/>
    </xf>
    <xf numFmtId="165" fontId="2" fillId="0" borderId="1" xfId="0" applyNumberFormat="1" applyFont="1" applyBorder="1" applyProtection="1">
      <protection hidden="1"/>
    </xf>
    <xf numFmtId="0" fontId="3" fillId="0" borderId="1" xfId="0" applyFont="1" applyBorder="1" applyAlignment="1" applyProtection="1">
      <alignment horizontal="left"/>
      <protection hidden="1"/>
    </xf>
    <xf numFmtId="3" fontId="3" fillId="0" borderId="1" xfId="0" applyNumberFormat="1" applyFont="1" applyBorder="1" applyProtection="1">
      <protection hidden="1"/>
    </xf>
    <xf numFmtId="1" fontId="3" fillId="6" borderId="1" xfId="0" applyNumberFormat="1" applyFont="1" applyFill="1" applyBorder="1" applyProtection="1">
      <protection hidden="1"/>
    </xf>
    <xf numFmtId="1" fontId="3" fillId="7" borderId="1" xfId="0" applyNumberFormat="1" applyFont="1" applyFill="1" applyBorder="1" applyProtection="1">
      <protection hidden="1"/>
    </xf>
    <xf numFmtId="164" fontId="19" fillId="0" borderId="0" xfId="0" applyNumberFormat="1" applyFont="1" applyAlignment="1" applyProtection="1">
      <alignment horizontal="left"/>
      <protection hidden="1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0" fontId="22" fillId="0" borderId="0" xfId="0" applyFont="1" applyAlignment="1">
      <alignment vertical="center"/>
    </xf>
    <xf numFmtId="0" fontId="40" fillId="0" borderId="0" xfId="0" applyFont="1"/>
    <xf numFmtId="165" fontId="22" fillId="0" borderId="0" xfId="0" applyNumberFormat="1" applyFont="1"/>
    <xf numFmtId="0" fontId="24" fillId="0" borderId="0" xfId="0" applyFont="1"/>
    <xf numFmtId="3" fontId="0" fillId="0" borderId="0" xfId="0" applyNumberFormat="1" applyProtection="1">
      <protection hidden="1"/>
    </xf>
    <xf numFmtId="17" fontId="2" fillId="0" borderId="1" xfId="0" quotePrefix="1" applyNumberFormat="1" applyFont="1" applyBorder="1" applyProtection="1">
      <protection hidden="1"/>
    </xf>
    <xf numFmtId="0" fontId="21" fillId="0" borderId="0" xfId="0" applyFont="1" applyAlignment="1" applyProtection="1">
      <alignment horizontal="center"/>
      <protection hidden="1"/>
    </xf>
    <xf numFmtId="0" fontId="24" fillId="4" borderId="0" xfId="0" applyFont="1" applyFill="1" applyAlignment="1" applyProtection="1">
      <alignment horizontal="center"/>
      <protection hidden="1"/>
    </xf>
    <xf numFmtId="0" fontId="1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/>
    </xf>
    <xf numFmtId="0" fontId="24" fillId="5" borderId="0" xfId="0" applyFont="1" applyFill="1" applyAlignment="1">
      <alignment horizontal="center"/>
    </xf>
  </cellXfs>
  <cellStyles count="7">
    <cellStyle name="Normal" xfId="0" builtinId="0"/>
    <cellStyle name="Normal 11 2 2" xfId="5" xr:uid="{25EF6539-B83A-4C26-BDBA-89562B1EA76D}"/>
    <cellStyle name="Normal 13" xfId="3" xr:uid="{621A152F-9D4B-484F-B9B1-B36A8CCFECEB}"/>
    <cellStyle name="Normal 9" xfId="2" xr:uid="{62828CC8-3332-41D4-A0BC-676E3E8268CC}"/>
    <cellStyle name="Normal 9 2" xfId="4" xr:uid="{B66F7025-AEDD-48DA-A9C5-B73FC03B5B72}"/>
    <cellStyle name="Normal_Formatted sequential IP Draft 2006" xfId="6" xr:uid="{96699233-BC07-43E0-A86C-339BC9A505E6}"/>
    <cellStyle name="Style4" xfId="1" xr:uid="{D6159EB0-1AE1-4AAF-A9F5-E390A585F112}"/>
  </cellStyles>
  <dxfs count="0"/>
  <tableStyles count="0" defaultTableStyle="TableStyleMedium2" defaultPivotStyle="PivotStyleLight16"/>
  <colors>
    <mruColors>
      <color rgb="FF800000"/>
      <color rgb="FFFFDDDD"/>
      <color rgb="FFFFCCCC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theme" Target="theme/theme1.xml" Id="rId6" /><Relationship Type="http://schemas.openxmlformats.org/officeDocument/2006/relationships/worksheet" Target="worksheets/sheet5.xml" Id="rId5" /><Relationship Type="http://schemas.openxmlformats.org/officeDocument/2006/relationships/calcChain" Target="calcChain.xml" Id="rId10" /><Relationship Type="http://schemas.openxmlformats.org/officeDocument/2006/relationships/worksheet" Target="worksheets/sheet4.xml" Id="rId4" /><Relationship Type="http://schemas.openxmlformats.org/officeDocument/2006/relationships/sheetMetadata" Target="metadata.xml" Id="rId9" /><Relationship Type="http://schemas.openxmlformats.org/officeDocument/2006/relationships/customXml" Target="/customXml/item.xml" Id="Rb2ceb1f5c3c641f1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'Municipal Detail'!$D$8:$D$12</c:f>
              <c:strCache>
                <c:ptCount val="5"/>
                <c:pt idx="0">
                  <c:v>0-4</c:v>
                </c:pt>
                <c:pt idx="1">
                  <c:v>5-14</c:v>
                </c:pt>
                <c:pt idx="2">
                  <c:v>15-24</c:v>
                </c:pt>
                <c:pt idx="3">
                  <c:v>24-64</c:v>
                </c:pt>
                <c:pt idx="4">
                  <c:v>65+</c:v>
                </c:pt>
              </c:strCache>
            </c:strRef>
          </c:cat>
          <c:val>
            <c:numRef>
              <c:f>'Municipal Detail'!$F$8:$F$12</c:f>
              <c:numCache>
                <c:formatCode>0.0</c:formatCode>
                <c:ptCount val="5"/>
                <c:pt idx="0">
                  <c:v>6.0806411852825732</c:v>
                </c:pt>
                <c:pt idx="1">
                  <c:v>11.243497443223118</c:v>
                </c:pt>
                <c:pt idx="2">
                  <c:v>12.63344858318532</c:v>
                </c:pt>
                <c:pt idx="3">
                  <c:v>54.322501532801958</c:v>
                </c:pt>
                <c:pt idx="4">
                  <c:v>15.719911255507027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DE-49F0-A859-5DD066BF9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1"/>
        <c:axId val="852627624"/>
        <c:axId val="852628608"/>
      </c:barChart>
      <c:catAx>
        <c:axId val="852627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2628608"/>
        <c:crosses val="autoZero"/>
        <c:auto val="1"/>
        <c:lblAlgn val="ctr"/>
        <c:lblOffset val="100"/>
        <c:noMultiLvlLbl val="0"/>
      </c:catAx>
      <c:valAx>
        <c:axId val="85262860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2627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954967795197707"/>
          <c:y val="3.0000679619882179E-2"/>
          <c:w val="0.66066808414526823"/>
          <c:h val="0.9570486875698851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'Municipal Detail'!$D$18:$D$66</c:f>
              <c:strCache>
                <c:ptCount val="49"/>
                <c:pt idx="0">
                  <c:v>Vietnam</c:v>
                </c:pt>
                <c:pt idx="1">
                  <c:v>India</c:v>
                </c:pt>
                <c:pt idx="2">
                  <c:v>Cambodia</c:v>
                </c:pt>
                <c:pt idx="3">
                  <c:v>Sri Lanka</c:v>
                </c:pt>
                <c:pt idx="4">
                  <c:v>China</c:v>
                </c:pt>
                <c:pt idx="5">
                  <c:v>Afghanistan</c:v>
                </c:pt>
                <c:pt idx="6">
                  <c:v>Malaysia</c:v>
                </c:pt>
                <c:pt idx="7">
                  <c:v>Philippines</c:v>
                </c:pt>
                <c:pt idx="8">
                  <c:v>Pakistan</c:v>
                </c:pt>
                <c:pt idx="9">
                  <c:v>New Zealand</c:v>
                </c:pt>
                <c:pt idx="10">
                  <c:v>Greece</c:v>
                </c:pt>
                <c:pt idx="11">
                  <c:v>England</c:v>
                </c:pt>
                <c:pt idx="12">
                  <c:v>Italy</c:v>
                </c:pt>
                <c:pt idx="13">
                  <c:v>Bosnia</c:v>
                </c:pt>
                <c:pt idx="14">
                  <c:v>Thailand</c:v>
                </c:pt>
                <c:pt idx="15">
                  <c:v>Myanmar</c:v>
                </c:pt>
                <c:pt idx="16">
                  <c:v>Mauritius</c:v>
                </c:pt>
                <c:pt idx="17">
                  <c:v>North Macedonia</c:v>
                </c:pt>
                <c:pt idx="18">
                  <c:v>Indonesia</c:v>
                </c:pt>
                <c:pt idx="19">
                  <c:v>Turkey</c:v>
                </c:pt>
                <c:pt idx="20">
                  <c:v>Iran</c:v>
                </c:pt>
                <c:pt idx="21">
                  <c:v>Croatia</c:v>
                </c:pt>
                <c:pt idx="22">
                  <c:v>Lebanon</c:v>
                </c:pt>
                <c:pt idx="23">
                  <c:v>Poland</c:v>
                </c:pt>
                <c:pt idx="24">
                  <c:v>Fiji</c:v>
                </c:pt>
                <c:pt idx="25">
                  <c:v>Korea, South</c:v>
                </c:pt>
                <c:pt idx="26">
                  <c:v>Chile</c:v>
                </c:pt>
                <c:pt idx="27">
                  <c:v>Bangladesh</c:v>
                </c:pt>
                <c:pt idx="28">
                  <c:v>Hong Kong</c:v>
                </c:pt>
                <c:pt idx="29">
                  <c:v>South Africa</c:v>
                </c:pt>
                <c:pt idx="30">
                  <c:v>Germany</c:v>
                </c:pt>
                <c:pt idx="31">
                  <c:v>Egypt</c:v>
                </c:pt>
                <c:pt idx="32">
                  <c:v>Singapore</c:v>
                </c:pt>
                <c:pt idx="33">
                  <c:v>Iraq</c:v>
                </c:pt>
                <c:pt idx="34">
                  <c:v>Netherlands</c:v>
                </c:pt>
                <c:pt idx="35">
                  <c:v>Samoa</c:v>
                </c:pt>
                <c:pt idx="36">
                  <c:v>Scotland</c:v>
                </c:pt>
                <c:pt idx="37">
                  <c:v>Nepal</c:v>
                </c:pt>
                <c:pt idx="38">
                  <c:v>Malta</c:v>
                </c:pt>
                <c:pt idx="39">
                  <c:v>Taiwan</c:v>
                </c:pt>
                <c:pt idx="40">
                  <c:v>USA</c:v>
                </c:pt>
                <c:pt idx="41">
                  <c:v>Ireland</c:v>
                </c:pt>
                <c:pt idx="42">
                  <c:v>Japan</c:v>
                </c:pt>
                <c:pt idx="43">
                  <c:v>Zimbabwe</c:v>
                </c:pt>
                <c:pt idx="44">
                  <c:v>France</c:v>
                </c:pt>
                <c:pt idx="45">
                  <c:v>Canada</c:v>
                </c:pt>
                <c:pt idx="46">
                  <c:v>Brazil</c:v>
                </c:pt>
                <c:pt idx="47">
                  <c:v>Wales</c:v>
                </c:pt>
                <c:pt idx="48">
                  <c:v>Papua New Guinea</c:v>
                </c:pt>
              </c:strCache>
            </c:strRef>
          </c:cat>
          <c:val>
            <c:numRef>
              <c:f>'Municipal Detail'!$F$18:$F$66</c:f>
              <c:numCache>
                <c:formatCode>0.0</c:formatCode>
                <c:ptCount val="49"/>
                <c:pt idx="0">
                  <c:v>9.7971621369322275</c:v>
                </c:pt>
                <c:pt idx="1">
                  <c:v>7.9334809164377349</c:v>
                </c:pt>
                <c:pt idx="2">
                  <c:v>5.7817459259061694</c:v>
                </c:pt>
                <c:pt idx="3">
                  <c:v>4.1921158616275038</c:v>
                </c:pt>
                <c:pt idx="4">
                  <c:v>3.2586082735443953</c:v>
                </c:pt>
                <c:pt idx="5">
                  <c:v>3.2139332675432746</c:v>
                </c:pt>
                <c:pt idx="6">
                  <c:v>2.2717573947136795</c:v>
                </c:pt>
                <c:pt idx="7">
                  <c:v>1.7749979996265968</c:v>
                </c:pt>
                <c:pt idx="8">
                  <c:v>1.5922972288160457</c:v>
                </c:pt>
                <c:pt idx="9">
                  <c:v>1.3255807750780146</c:v>
                </c:pt>
                <c:pt idx="10">
                  <c:v>1.1868882191342385</c:v>
                </c:pt>
                <c:pt idx="11">
                  <c:v>0.99485237244285596</c:v>
                </c:pt>
                <c:pt idx="12">
                  <c:v>0.98551729656202491</c:v>
                </c:pt>
                <c:pt idx="13">
                  <c:v>0.98285013202464455</c:v>
                </c:pt>
                <c:pt idx="14">
                  <c:v>0.92683967673965806</c:v>
                </c:pt>
                <c:pt idx="15">
                  <c:v>0.81815272184141041</c:v>
                </c:pt>
                <c:pt idx="16">
                  <c:v>0.79681540554236796</c:v>
                </c:pt>
                <c:pt idx="17">
                  <c:v>0.6821273304350145</c:v>
                </c:pt>
                <c:pt idx="18">
                  <c:v>0.62811724855306317</c:v>
                </c:pt>
                <c:pt idx="19">
                  <c:v>0.54210119222254827</c:v>
                </c:pt>
                <c:pt idx="20">
                  <c:v>0.48208999013149123</c:v>
                </c:pt>
                <c:pt idx="21">
                  <c:v>0.48075640786280105</c:v>
                </c:pt>
                <c:pt idx="22">
                  <c:v>0.39674072493532125</c:v>
                </c:pt>
                <c:pt idx="23">
                  <c:v>0.39474035153228604</c:v>
                </c:pt>
                <c:pt idx="24">
                  <c:v>0.39140639586056059</c:v>
                </c:pt>
                <c:pt idx="25">
                  <c:v>0.3694022884271731</c:v>
                </c:pt>
                <c:pt idx="26">
                  <c:v>0.36073400368068709</c:v>
                </c:pt>
                <c:pt idx="27">
                  <c:v>0.36073400368068709</c:v>
                </c:pt>
                <c:pt idx="28">
                  <c:v>0.31139145973915133</c:v>
                </c:pt>
                <c:pt idx="29">
                  <c:v>0.28471981436534821</c:v>
                </c:pt>
                <c:pt idx="30">
                  <c:v>0.28338623209665803</c:v>
                </c:pt>
                <c:pt idx="31">
                  <c:v>0.23204331475208706</c:v>
                </c:pt>
                <c:pt idx="32">
                  <c:v>0.22604219454298138</c:v>
                </c:pt>
                <c:pt idx="33">
                  <c:v>0.21003920731869952</c:v>
                </c:pt>
                <c:pt idx="34">
                  <c:v>0.20737204278131918</c:v>
                </c:pt>
                <c:pt idx="35">
                  <c:v>0.20137092257221348</c:v>
                </c:pt>
                <c:pt idx="36">
                  <c:v>0.19937054916917823</c:v>
                </c:pt>
                <c:pt idx="37">
                  <c:v>0.18803509988531192</c:v>
                </c:pt>
                <c:pt idx="38">
                  <c:v>0.17003173925799481</c:v>
                </c:pt>
                <c:pt idx="39">
                  <c:v>0.14869442295895235</c:v>
                </c:pt>
                <c:pt idx="40">
                  <c:v>0.1286906889286</c:v>
                </c:pt>
                <c:pt idx="41">
                  <c:v>0.12602352439121969</c:v>
                </c:pt>
                <c:pt idx="42">
                  <c:v>9.2683967673965806E-2</c:v>
                </c:pt>
                <c:pt idx="43">
                  <c:v>6.3345157762782392E-2</c:v>
                </c:pt>
                <c:pt idx="44">
                  <c:v>5.8010828688021765E-2</c:v>
                </c:pt>
                <c:pt idx="45">
                  <c:v>5.4676873016296375E-2</c:v>
                </c:pt>
                <c:pt idx="46">
                  <c:v>3.0672392179873578E-2</c:v>
                </c:pt>
                <c:pt idx="47">
                  <c:v>2.5338063105112954E-2</c:v>
                </c:pt>
                <c:pt idx="48">
                  <c:v>1.8670151761662177E-2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B6-478D-B7D0-DD3DAED2D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3"/>
        <c:axId val="852627624"/>
        <c:axId val="852628608"/>
      </c:barChart>
      <c:catAx>
        <c:axId val="8526276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2628608"/>
        <c:crosses val="autoZero"/>
        <c:auto val="1"/>
        <c:lblAlgn val="ctr"/>
        <c:lblOffset val="100"/>
        <c:noMultiLvlLbl val="0"/>
      </c:catAx>
      <c:valAx>
        <c:axId val="852628608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2627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5723669556142268"/>
          <c:y val="3.0000679619882179E-2"/>
          <c:w val="0.59495907225246691"/>
          <c:h val="0.9570486875698851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'Municipal Detail'!$D$76:$D$114</c:f>
              <c:strCache>
                <c:ptCount val="39"/>
                <c:pt idx="0">
                  <c:v>Vietnamese</c:v>
                </c:pt>
                <c:pt idx="1">
                  <c:v>Khmer</c:v>
                </c:pt>
                <c:pt idx="2">
                  <c:v>Mandarin</c:v>
                </c:pt>
                <c:pt idx="3">
                  <c:v>Punjabi</c:v>
                </c:pt>
                <c:pt idx="4">
                  <c:v>Cantonese</c:v>
                </c:pt>
                <c:pt idx="5">
                  <c:v>Sinhalese</c:v>
                </c:pt>
                <c:pt idx="6">
                  <c:v>Greek</c:v>
                </c:pt>
                <c:pt idx="7">
                  <c:v>Tamil</c:v>
                </c:pt>
                <c:pt idx="8">
                  <c:v>Arabic</c:v>
                </c:pt>
                <c:pt idx="9">
                  <c:v>Hindi</c:v>
                </c:pt>
                <c:pt idx="10">
                  <c:v>Austronesian - Other</c:v>
                </c:pt>
                <c:pt idx="11">
                  <c:v>Serbian</c:v>
                </c:pt>
                <c:pt idx="12">
                  <c:v>Italian</c:v>
                </c:pt>
                <c:pt idx="13">
                  <c:v>Urdu</c:v>
                </c:pt>
                <c:pt idx="14">
                  <c:v>Turkish</c:v>
                </c:pt>
                <c:pt idx="15">
                  <c:v>Chinese Ls other</c:v>
                </c:pt>
                <c:pt idx="16">
                  <c:v>Spanish</c:v>
                </c:pt>
                <c:pt idx="17">
                  <c:v>Tagalog</c:v>
                </c:pt>
                <c:pt idx="18">
                  <c:v>Malayalam</c:v>
                </c:pt>
                <c:pt idx="19">
                  <c:v>Filipino</c:v>
                </c:pt>
                <c:pt idx="20">
                  <c:v>Indonesian</c:v>
                </c:pt>
                <c:pt idx="21">
                  <c:v>Persian</c:v>
                </c:pt>
                <c:pt idx="22">
                  <c:v>Gujarati</c:v>
                </c:pt>
                <c:pt idx="23">
                  <c:v>French</c:v>
                </c:pt>
                <c:pt idx="24">
                  <c:v>Bengali</c:v>
                </c:pt>
                <c:pt idx="25">
                  <c:v>Croatian</c:v>
                </c:pt>
                <c:pt idx="26">
                  <c:v>Thai</c:v>
                </c:pt>
                <c:pt idx="27">
                  <c:v>Polish</c:v>
                </c:pt>
                <c:pt idx="28">
                  <c:v>Korean</c:v>
                </c:pt>
                <c:pt idx="29">
                  <c:v>Samoan</c:v>
                </c:pt>
                <c:pt idx="30">
                  <c:v>Russian</c:v>
                </c:pt>
                <c:pt idx="31">
                  <c:v>Indo-Aryan - other</c:v>
                </c:pt>
                <c:pt idx="32">
                  <c:v>Nepali</c:v>
                </c:pt>
                <c:pt idx="33">
                  <c:v>Macedonian</c:v>
                </c:pt>
                <c:pt idx="34">
                  <c:v>German</c:v>
                </c:pt>
                <c:pt idx="35">
                  <c:v>Japanese</c:v>
                </c:pt>
                <c:pt idx="36">
                  <c:v>Portuguese</c:v>
                </c:pt>
                <c:pt idx="37">
                  <c:v>Afrikaans</c:v>
                </c:pt>
                <c:pt idx="38">
                  <c:v>Australian Indigenous Languages</c:v>
                </c:pt>
              </c:strCache>
            </c:strRef>
          </c:cat>
          <c:val>
            <c:numRef>
              <c:f>'Municipal Detail'!$F$76:$F$114</c:f>
              <c:numCache>
                <c:formatCode>0.0</c:formatCode>
                <c:ptCount val="39"/>
                <c:pt idx="0">
                  <c:v>12.674507263685619</c:v>
                </c:pt>
                <c:pt idx="1">
                  <c:v>6.5201109289285641</c:v>
                </c:pt>
                <c:pt idx="2">
                  <c:v>4.1841258274124007</c:v>
                </c:pt>
                <c:pt idx="3">
                  <c:v>3.6429761880663687</c:v>
                </c:pt>
                <c:pt idx="4">
                  <c:v>2.9756482662294288</c:v>
                </c:pt>
                <c:pt idx="5">
                  <c:v>2.6362489288340991</c:v>
                </c:pt>
                <c:pt idx="6">
                  <c:v>2.3676983596823278</c:v>
                </c:pt>
                <c:pt idx="7">
                  <c:v>1.8872762359736308</c:v>
                </c:pt>
                <c:pt idx="8">
                  <c:v>1.701719938192884</c:v>
                </c:pt>
                <c:pt idx="9">
                  <c:v>1.522236391975871</c:v>
                </c:pt>
                <c:pt idx="10">
                  <c:v>1.3879611073999851</c:v>
                </c:pt>
                <c:pt idx="11">
                  <c:v>1.36771860218754</c:v>
                </c:pt>
                <c:pt idx="12">
                  <c:v>1.2665060761253146</c:v>
                </c:pt>
                <c:pt idx="13">
                  <c:v>1.157196547978111</c:v>
                </c:pt>
                <c:pt idx="14">
                  <c:v>1.0242707637497217</c:v>
                </c:pt>
                <c:pt idx="15">
                  <c:v>0.96759174915487545</c:v>
                </c:pt>
                <c:pt idx="16">
                  <c:v>0.918334986471259</c:v>
                </c:pt>
                <c:pt idx="17">
                  <c:v>0.77731220015789149</c:v>
                </c:pt>
                <c:pt idx="18">
                  <c:v>0.71253618347806724</c:v>
                </c:pt>
                <c:pt idx="19">
                  <c:v>0.63426516332327953</c:v>
                </c:pt>
                <c:pt idx="20">
                  <c:v>0.54722239090976565</c:v>
                </c:pt>
                <c:pt idx="21">
                  <c:v>0.5458728905622694</c:v>
                </c:pt>
                <c:pt idx="22">
                  <c:v>0.53035363656606138</c:v>
                </c:pt>
                <c:pt idx="23">
                  <c:v>0.48312112440368948</c:v>
                </c:pt>
                <c:pt idx="24">
                  <c:v>0.46355336936499264</c:v>
                </c:pt>
                <c:pt idx="25">
                  <c:v>0.45950486832250353</c:v>
                </c:pt>
                <c:pt idx="26">
                  <c:v>0.4433108641525475</c:v>
                </c:pt>
                <c:pt idx="27">
                  <c:v>0.42576735963509516</c:v>
                </c:pt>
                <c:pt idx="28">
                  <c:v>0.42509260946134692</c:v>
                </c:pt>
                <c:pt idx="29">
                  <c:v>0.34209833809032208</c:v>
                </c:pt>
                <c:pt idx="30">
                  <c:v>0.31983158235663245</c:v>
                </c:pt>
                <c:pt idx="31">
                  <c:v>0.25168181480806734</c:v>
                </c:pt>
                <c:pt idx="32">
                  <c:v>0.20984730403568078</c:v>
                </c:pt>
                <c:pt idx="33">
                  <c:v>0.20444930264569544</c:v>
                </c:pt>
                <c:pt idx="34">
                  <c:v>0.13090153370714494</c:v>
                </c:pt>
                <c:pt idx="35">
                  <c:v>0.12550353231715958</c:v>
                </c:pt>
                <c:pt idx="36">
                  <c:v>0.12415403196966324</c:v>
                </c:pt>
                <c:pt idx="37">
                  <c:v>5.3305263726105404E-2</c:v>
                </c:pt>
                <c:pt idx="38">
                  <c:v>6.7475017374816967E-3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0C-45E4-A376-2FE95C33A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3"/>
        <c:axId val="852627624"/>
        <c:axId val="852628608"/>
      </c:barChart>
      <c:catAx>
        <c:axId val="8526276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2628608"/>
        <c:crosses val="autoZero"/>
        <c:auto val="1"/>
        <c:lblAlgn val="ctr"/>
        <c:lblOffset val="100"/>
        <c:noMultiLvlLbl val="0"/>
      </c:catAx>
      <c:valAx>
        <c:axId val="852628608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2627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'Municipal Detail'!$D$122:$D$128</c:f>
              <c:strCache>
                <c:ptCount val="7"/>
                <c:pt idx="0">
                  <c:v>Buddhism</c:v>
                </c:pt>
                <c:pt idx="1">
                  <c:v>Christianity</c:v>
                </c:pt>
                <c:pt idx="2">
                  <c:v>Hinduism</c:v>
                </c:pt>
                <c:pt idx="3">
                  <c:v>Islam</c:v>
                </c:pt>
                <c:pt idx="4">
                  <c:v>Judaism</c:v>
                </c:pt>
                <c:pt idx="5">
                  <c:v>Other Religions:</c:v>
                </c:pt>
                <c:pt idx="6">
                  <c:v>Atheists</c:v>
                </c:pt>
              </c:strCache>
            </c:strRef>
          </c:cat>
          <c:val>
            <c:numRef>
              <c:f>'Municipal Detail'!$F$122:$F$128</c:f>
              <c:numCache>
                <c:formatCode>0.0</c:formatCode>
                <c:ptCount val="7"/>
                <c:pt idx="0">
                  <c:v>17.06700722786805</c:v>
                </c:pt>
                <c:pt idx="1">
                  <c:v>35.890033150372261</c:v>
                </c:pt>
                <c:pt idx="2">
                  <c:v>5.4623390033150372</c:v>
                </c:pt>
                <c:pt idx="3">
                  <c:v>15.299440247812617</c:v>
                </c:pt>
                <c:pt idx="4">
                  <c:v>0.12567251779794575</c:v>
                </c:pt>
                <c:pt idx="5">
                  <c:v>3.601706428998424</c:v>
                </c:pt>
                <c:pt idx="6">
                  <c:v>22.553801423835662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84-454C-995E-08F60F5C3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7"/>
        <c:axId val="852627624"/>
        <c:axId val="852628608"/>
      </c:barChart>
      <c:catAx>
        <c:axId val="852627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2628608"/>
        <c:crosses val="autoZero"/>
        <c:auto val="1"/>
        <c:lblAlgn val="ctr"/>
        <c:lblOffset val="100"/>
        <c:noMultiLvlLbl val="0"/>
      </c:catAx>
      <c:valAx>
        <c:axId val="852628608"/>
        <c:scaling>
          <c:orientation val="minMax"/>
        </c:scaling>
        <c:delete val="0"/>
        <c:axPos val="b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2627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05883920535979"/>
          <c:y val="1.6954038914640583E-2"/>
          <c:w val="0.79895561623129863"/>
          <c:h val="0.9720765653894518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5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Comparison!$G$6:$G$84</c:f>
              <c:strCache>
                <c:ptCount val="79"/>
                <c:pt idx="0">
                  <c:v>Casey </c:v>
                </c:pt>
                <c:pt idx="1">
                  <c:v>Greater Dandenong </c:v>
                </c:pt>
                <c:pt idx="2">
                  <c:v>Greater Shepparton </c:v>
                </c:pt>
                <c:pt idx="3">
                  <c:v>Mildura </c:v>
                </c:pt>
                <c:pt idx="4">
                  <c:v>Swan Hill </c:v>
                </c:pt>
                <c:pt idx="5">
                  <c:v>Brimbank </c:v>
                </c:pt>
                <c:pt idx="6">
                  <c:v>Cardinia </c:v>
                </c:pt>
                <c:pt idx="7">
                  <c:v>Greater Geelong </c:v>
                </c:pt>
                <c:pt idx="8">
                  <c:v>Melton </c:v>
                </c:pt>
                <c:pt idx="9">
                  <c:v>Hume </c:v>
                </c:pt>
                <c:pt idx="10">
                  <c:v>Knox </c:v>
                </c:pt>
                <c:pt idx="11">
                  <c:v>Monash </c:v>
                </c:pt>
                <c:pt idx="12">
                  <c:v>Whittlesea </c:v>
                </c:pt>
                <c:pt idx="13">
                  <c:v>Wyndham </c:v>
                </c:pt>
                <c:pt idx="14">
                  <c:v>Colac-Otway </c:v>
                </c:pt>
                <c:pt idx="15">
                  <c:v>Frankston </c:v>
                </c:pt>
                <c:pt idx="16">
                  <c:v>Maribyrnong </c:v>
                </c:pt>
                <c:pt idx="17">
                  <c:v>Ararat </c:v>
                </c:pt>
                <c:pt idx="18">
                  <c:v>Melbourne </c:v>
                </c:pt>
                <c:pt idx="19">
                  <c:v>Greater Bendigo </c:v>
                </c:pt>
                <c:pt idx="20">
                  <c:v>Moreland </c:v>
                </c:pt>
                <c:pt idx="21">
                  <c:v>Yarra</c:v>
                </c:pt>
                <c:pt idx="22">
                  <c:v>Darebin </c:v>
                </c:pt>
                <c:pt idx="23">
                  <c:v>Kingston </c:v>
                </c:pt>
                <c:pt idx="24">
                  <c:v>Stonnington </c:v>
                </c:pt>
                <c:pt idx="25">
                  <c:v>Whitehorse </c:v>
                </c:pt>
                <c:pt idx="26">
                  <c:v>Warrnambool </c:v>
                </c:pt>
                <c:pt idx="27">
                  <c:v>Maroondah </c:v>
                </c:pt>
                <c:pt idx="28">
                  <c:v>Port Phillip </c:v>
                </c:pt>
                <c:pt idx="29">
                  <c:v>Bayside </c:v>
                </c:pt>
                <c:pt idx="30">
                  <c:v>Manningham </c:v>
                </c:pt>
                <c:pt idx="31">
                  <c:v>Glen Eira </c:v>
                </c:pt>
                <c:pt idx="32">
                  <c:v>Moonee Valley </c:v>
                </c:pt>
                <c:pt idx="33">
                  <c:v>Hobsons Bay </c:v>
                </c:pt>
                <c:pt idx="34">
                  <c:v>Benalla </c:v>
                </c:pt>
                <c:pt idx="35">
                  <c:v>Murrindindi </c:v>
                </c:pt>
                <c:pt idx="36">
                  <c:v>Ballarat </c:v>
                </c:pt>
                <c:pt idx="37">
                  <c:v>Mount Alexander </c:v>
                </c:pt>
                <c:pt idx="38">
                  <c:v>Wodonga </c:v>
                </c:pt>
                <c:pt idx="39">
                  <c:v>Boroondara </c:v>
                </c:pt>
                <c:pt idx="40">
                  <c:v>Mitchell </c:v>
                </c:pt>
                <c:pt idx="41">
                  <c:v>Mornington Peninsula </c:v>
                </c:pt>
                <c:pt idx="42">
                  <c:v>Moira </c:v>
                </c:pt>
                <c:pt idx="43">
                  <c:v>Yarra Ranges </c:v>
                </c:pt>
                <c:pt idx="44">
                  <c:v>Baw Baw </c:v>
                </c:pt>
                <c:pt idx="45">
                  <c:v>Bass Coast </c:v>
                </c:pt>
                <c:pt idx="46">
                  <c:v>Nillumbik </c:v>
                </c:pt>
                <c:pt idx="47">
                  <c:v>Latrobe </c:v>
                </c:pt>
                <c:pt idx="48">
                  <c:v>Yarriambiack </c:v>
                </c:pt>
                <c:pt idx="49">
                  <c:v>West Wimmera </c:v>
                </c:pt>
                <c:pt idx="50">
                  <c:v>Wellington </c:v>
                </c:pt>
                <c:pt idx="51">
                  <c:v>Wangaratta </c:v>
                </c:pt>
                <c:pt idx="52">
                  <c:v>Towong </c:v>
                </c:pt>
                <c:pt idx="53">
                  <c:v>Surf Coast </c:v>
                </c:pt>
                <c:pt idx="54">
                  <c:v>Strathbogie </c:v>
                </c:pt>
                <c:pt idx="55">
                  <c:v>Southern Grampians </c:v>
                </c:pt>
                <c:pt idx="56">
                  <c:v>South Gippsland </c:v>
                </c:pt>
                <c:pt idx="57">
                  <c:v>Queenscliffe </c:v>
                </c:pt>
                <c:pt idx="58">
                  <c:v>Pyrenees </c:v>
                </c:pt>
                <c:pt idx="59">
                  <c:v>Northern Grampians </c:v>
                </c:pt>
                <c:pt idx="60">
                  <c:v>Moyne </c:v>
                </c:pt>
                <c:pt idx="61">
                  <c:v>Moorabool </c:v>
                </c:pt>
                <c:pt idx="62">
                  <c:v>Mansfield </c:v>
                </c:pt>
                <c:pt idx="63">
                  <c:v>Macedon Ranges </c:v>
                </c:pt>
                <c:pt idx="64">
                  <c:v>Loddon </c:v>
                </c:pt>
                <c:pt idx="65">
                  <c:v>Indigo </c:v>
                </c:pt>
                <c:pt idx="66">
                  <c:v>Horsham </c:v>
                </c:pt>
                <c:pt idx="67">
                  <c:v>Hindmarsh </c:v>
                </c:pt>
                <c:pt idx="68">
                  <c:v>Hepburn </c:v>
                </c:pt>
                <c:pt idx="69">
                  <c:v>Golden Plains </c:v>
                </c:pt>
                <c:pt idx="70">
                  <c:v>Glenelg </c:v>
                </c:pt>
                <c:pt idx="71">
                  <c:v>Gannawarra </c:v>
                </c:pt>
                <c:pt idx="72">
                  <c:v>East Gippsland </c:v>
                </c:pt>
                <c:pt idx="73">
                  <c:v>Corangamite </c:v>
                </c:pt>
                <c:pt idx="74">
                  <c:v>Central Goldfields </c:v>
                </c:pt>
                <c:pt idx="75">
                  <c:v>Campaspe </c:v>
                </c:pt>
                <c:pt idx="76">
                  <c:v>Buloke </c:v>
                </c:pt>
                <c:pt idx="77">
                  <c:v>Banyule </c:v>
                </c:pt>
                <c:pt idx="78">
                  <c:v>Alpine </c:v>
                </c:pt>
              </c:strCache>
            </c:strRef>
          </c:cat>
          <c:val>
            <c:numRef>
              <c:f>Comparison!$H$6:$H$84</c:f>
              <c:numCache>
                <c:formatCode>0</c:formatCode>
                <c:ptCount val="79"/>
                <c:pt idx="0">
                  <c:v>4.2031027196041713</c:v>
                </c:pt>
                <c:pt idx="1">
                  <c:v>3.2139332675432746</c:v>
                </c:pt>
                <c:pt idx="2">
                  <c:v>1.1791146352658151</c:v>
                </c:pt>
                <c:pt idx="3">
                  <c:v>0.52657781862745101</c:v>
                </c:pt>
                <c:pt idx="4">
                  <c:v>0.43123363622362548</c:v>
                </c:pt>
                <c:pt idx="5">
                  <c:v>0.33769384610340647</c:v>
                </c:pt>
                <c:pt idx="6">
                  <c:v>0.32227336259314321</c:v>
                </c:pt>
                <c:pt idx="7">
                  <c:v>0.23653932514672407</c:v>
                </c:pt>
                <c:pt idx="8">
                  <c:v>0.19312271804083164</c:v>
                </c:pt>
                <c:pt idx="9">
                  <c:v>0.1878684488976225</c:v>
                </c:pt>
                <c:pt idx="10">
                  <c:v>0.16059471850595106</c:v>
                </c:pt>
                <c:pt idx="11">
                  <c:v>0.15684002863560104</c:v>
                </c:pt>
                <c:pt idx="12">
                  <c:v>0.14787649355258489</c:v>
                </c:pt>
                <c:pt idx="13">
                  <c:v>0.13033432016752111</c:v>
                </c:pt>
                <c:pt idx="14">
                  <c:v>0.12023855328972682</c:v>
                </c:pt>
                <c:pt idx="15">
                  <c:v>0.1102494204354097</c:v>
                </c:pt>
                <c:pt idx="16">
                  <c:v>9.1359152582130648E-2</c:v>
                </c:pt>
                <c:pt idx="17">
                  <c:v>9.0236419418877459E-2</c:v>
                </c:pt>
                <c:pt idx="18">
                  <c:v>8.8641621204805385E-2</c:v>
                </c:pt>
                <c:pt idx="19">
                  <c:v>7.5940085890855769E-2</c:v>
                </c:pt>
                <c:pt idx="20">
                  <c:v>6.1523842011646887E-2</c:v>
                </c:pt>
                <c:pt idx="21">
                  <c:v>6.083009686023115E-2</c:v>
                </c:pt>
                <c:pt idx="22">
                  <c:v>4.9883721747194923E-2</c:v>
                </c:pt>
                <c:pt idx="23">
                  <c:v>4.8341368452684254E-2</c:v>
                </c:pt>
                <c:pt idx="24">
                  <c:v>4.7049872865237152E-2</c:v>
                </c:pt>
                <c:pt idx="25">
                  <c:v>4.6425538933312159E-2</c:v>
                </c:pt>
                <c:pt idx="26">
                  <c:v>3.2911468150674687E-2</c:v>
                </c:pt>
                <c:pt idx="27">
                  <c:v>3.1330564308221141E-2</c:v>
                </c:pt>
                <c:pt idx="28">
                  <c:v>2.9292686243945307E-2</c:v>
                </c:pt>
                <c:pt idx="29">
                  <c:v>2.9587006203068884E-2</c:v>
                </c:pt>
                <c:pt idx="30">
                  <c:v>2.4786423649553017E-2</c:v>
                </c:pt>
                <c:pt idx="31">
                  <c:v>2.4264272591770945E-2</c:v>
                </c:pt>
                <c:pt idx="32">
                  <c:v>2.3871842309430232E-2</c:v>
                </c:pt>
                <c:pt idx="33">
                  <c:v>2.2913969501506593E-2</c:v>
                </c:pt>
                <c:pt idx="34">
                  <c:v>2.2672309552599759E-2</c:v>
                </c:pt>
                <c:pt idx="35">
                  <c:v>2.1864295605276585E-2</c:v>
                </c:pt>
                <c:pt idx="36">
                  <c:v>1.665725840034795E-2</c:v>
                </c:pt>
                <c:pt idx="37">
                  <c:v>1.5937948254794665E-2</c:v>
                </c:pt>
                <c:pt idx="38">
                  <c:v>1.4610271020527432E-2</c:v>
                </c:pt>
                <c:pt idx="39">
                  <c:v>1.4111468328956734E-2</c:v>
                </c:pt>
                <c:pt idx="40">
                  <c:v>1.2932706815536491E-2</c:v>
                </c:pt>
                <c:pt idx="41">
                  <c:v>1.0680136203148755E-2</c:v>
                </c:pt>
                <c:pt idx="42">
                  <c:v>1.0706256022269012E-2</c:v>
                </c:pt>
                <c:pt idx="43">
                  <c:v>9.3157576039871442E-3</c:v>
                </c:pt>
                <c:pt idx="44">
                  <c:v>9.2361688371663427E-3</c:v>
                </c:pt>
                <c:pt idx="45">
                  <c:v>7.9590374870665646E-3</c:v>
                </c:pt>
                <c:pt idx="46">
                  <c:v>6.5330654776487489E-3</c:v>
                </c:pt>
                <c:pt idx="47">
                  <c:v>5.6144290827426493E-3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14-43FE-A8CF-13F1068A3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axId val="1107560784"/>
        <c:axId val="1107561112"/>
      </c:barChart>
      <c:catAx>
        <c:axId val="110756078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7561112"/>
        <c:crosses val="autoZero"/>
        <c:auto val="1"/>
        <c:lblAlgn val="ctr"/>
        <c:lblOffset val="100"/>
        <c:noMultiLvlLbl val="0"/>
      </c:catAx>
      <c:valAx>
        <c:axId val="1107561112"/>
        <c:scaling>
          <c:orientation val="minMax"/>
        </c:scaling>
        <c:delete val="0"/>
        <c:axPos val="t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7560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9" fmlaLink="$E$3" fmlaRange="$R$5:$R$85" sel="26" val="0"/>
</file>

<file path=xl/ctrlProps/ctrlProp2.xml><?xml version="1.0" encoding="utf-8"?>
<formControlPr xmlns="http://schemas.microsoft.com/office/spreadsheetml/2009/9/main" objectType="Drop" dropLines="45" dropStyle="combo" dx="39" fmlaLink="$H$3" fmlaRange="$R$5:$R$85" sel="80" val="36"/>
</file>

<file path=xl/ctrlProps/ctrlProp3.xml><?xml version="1.0" encoding="utf-8"?>
<formControlPr xmlns="http://schemas.microsoft.com/office/spreadsheetml/2009/9/main" objectType="Drop" dropLines="45" dropStyle="combo" dx="39" fmlaLink="$F$3" fmlaRange="$Q$3:$Q$241" sel="13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13" Type="http://schemas.openxmlformats.org/officeDocument/2006/relationships/image" Target="../media/image9.jpeg"/><Relationship Id="rId18" Type="http://schemas.openxmlformats.org/officeDocument/2006/relationships/image" Target="../media/image14.jpeg"/><Relationship Id="rId3" Type="http://schemas.openxmlformats.org/officeDocument/2006/relationships/chart" Target="../charts/chart3.xml"/><Relationship Id="rId21" Type="http://schemas.openxmlformats.org/officeDocument/2006/relationships/image" Target="../media/image17.jpeg"/><Relationship Id="rId7" Type="http://schemas.openxmlformats.org/officeDocument/2006/relationships/image" Target="../media/image3.jpeg"/><Relationship Id="rId12" Type="http://schemas.openxmlformats.org/officeDocument/2006/relationships/image" Target="../media/image8.jpeg"/><Relationship Id="rId17" Type="http://schemas.openxmlformats.org/officeDocument/2006/relationships/image" Target="../media/image13.jpeg"/><Relationship Id="rId25" Type="http://schemas.openxmlformats.org/officeDocument/2006/relationships/image" Target="../media/image21.jpeg"/><Relationship Id="rId2" Type="http://schemas.openxmlformats.org/officeDocument/2006/relationships/chart" Target="../charts/chart2.xml"/><Relationship Id="rId16" Type="http://schemas.openxmlformats.org/officeDocument/2006/relationships/image" Target="../media/image12.jpeg"/><Relationship Id="rId20" Type="http://schemas.openxmlformats.org/officeDocument/2006/relationships/image" Target="../media/image16.jpeg"/><Relationship Id="rId1" Type="http://schemas.openxmlformats.org/officeDocument/2006/relationships/chart" Target="../charts/chart1.xml"/><Relationship Id="rId6" Type="http://schemas.openxmlformats.org/officeDocument/2006/relationships/image" Target="../media/image2.jpeg"/><Relationship Id="rId11" Type="http://schemas.openxmlformats.org/officeDocument/2006/relationships/image" Target="../media/image7.jpeg"/><Relationship Id="rId24" Type="http://schemas.openxmlformats.org/officeDocument/2006/relationships/image" Target="../media/image20.jpeg"/><Relationship Id="rId5" Type="http://schemas.openxmlformats.org/officeDocument/2006/relationships/image" Target="../media/image1.jpeg"/><Relationship Id="rId15" Type="http://schemas.openxmlformats.org/officeDocument/2006/relationships/image" Target="../media/image11.jpeg"/><Relationship Id="rId23" Type="http://schemas.openxmlformats.org/officeDocument/2006/relationships/image" Target="../media/image19.jpeg"/><Relationship Id="rId10" Type="http://schemas.openxmlformats.org/officeDocument/2006/relationships/image" Target="../media/image6.jpeg"/><Relationship Id="rId19" Type="http://schemas.openxmlformats.org/officeDocument/2006/relationships/image" Target="../media/image15.jpeg"/><Relationship Id="rId4" Type="http://schemas.openxmlformats.org/officeDocument/2006/relationships/chart" Target="../charts/chart4.xml"/><Relationship Id="rId9" Type="http://schemas.openxmlformats.org/officeDocument/2006/relationships/image" Target="../media/image5.jpeg"/><Relationship Id="rId14" Type="http://schemas.openxmlformats.org/officeDocument/2006/relationships/image" Target="../media/image10.jpeg"/><Relationship Id="rId22" Type="http://schemas.openxmlformats.org/officeDocument/2006/relationships/image" Target="../media/image18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12700</xdr:colOff>
          <xdr:row>1</xdr:row>
          <xdr:rowOff>158750</xdr:rowOff>
        </xdr:from>
        <xdr:to>
          <xdr:col>5</xdr:col>
          <xdr:colOff>698500</xdr:colOff>
          <xdr:row>3</xdr:row>
          <xdr:rowOff>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6350</xdr:colOff>
          <xdr:row>1</xdr:row>
          <xdr:rowOff>152400</xdr:rowOff>
        </xdr:from>
        <xdr:to>
          <xdr:col>8</xdr:col>
          <xdr:colOff>704850</xdr:colOff>
          <xdr:row>3</xdr:row>
          <xdr:rowOff>12700</xdr:rowOff>
        </xdr:to>
        <xdr:sp macro="" textlink="">
          <xdr:nvSpPr>
            <xdr:cNvPr id="4098" name="Drop Dow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47625</xdr:colOff>
      <xdr:row>5</xdr:row>
      <xdr:rowOff>28575</xdr:rowOff>
    </xdr:from>
    <xdr:to>
      <xdr:col>13</xdr:col>
      <xdr:colOff>604837</xdr:colOff>
      <xdr:row>14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709612</xdr:colOff>
      <xdr:row>16</xdr:row>
      <xdr:rowOff>0</xdr:rowOff>
    </xdr:from>
    <xdr:to>
      <xdr:col>13</xdr:col>
      <xdr:colOff>619124</xdr:colOff>
      <xdr:row>65</xdr:row>
      <xdr:rowOff>166687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75</xdr:row>
      <xdr:rowOff>0</xdr:rowOff>
    </xdr:from>
    <xdr:to>
      <xdr:col>13</xdr:col>
      <xdr:colOff>619125</xdr:colOff>
      <xdr:row>112</xdr:row>
      <xdr:rowOff>166687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709612</xdr:colOff>
      <xdr:row>121</xdr:row>
      <xdr:rowOff>0</xdr:rowOff>
    </xdr:from>
    <xdr:to>
      <xdr:col>13</xdr:col>
      <xdr:colOff>623886</xdr:colOff>
      <xdr:row>129</xdr:row>
      <xdr:rowOff>252413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525145</xdr:colOff>
      <xdr:row>5</xdr:row>
      <xdr:rowOff>171450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847725"/>
          <a:ext cx="525145" cy="352425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525145</xdr:colOff>
      <xdr:row>16</xdr:row>
      <xdr:rowOff>171450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881313"/>
          <a:ext cx="525145" cy="352425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73</xdr:row>
      <xdr:rowOff>0</xdr:rowOff>
    </xdr:from>
    <xdr:to>
      <xdr:col>2</xdr:col>
      <xdr:colOff>518795</xdr:colOff>
      <xdr:row>75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583" y="13303250"/>
          <a:ext cx="518795" cy="359833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120</xdr:row>
      <xdr:rowOff>0</xdr:rowOff>
    </xdr:from>
    <xdr:to>
      <xdr:col>2</xdr:col>
      <xdr:colOff>525145</xdr:colOff>
      <xdr:row>121</xdr:row>
      <xdr:rowOff>171450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1974175"/>
          <a:ext cx="525145" cy="352425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129</xdr:row>
      <xdr:rowOff>0</xdr:rowOff>
    </xdr:from>
    <xdr:to>
      <xdr:col>2</xdr:col>
      <xdr:colOff>525145</xdr:colOff>
      <xdr:row>130</xdr:row>
      <xdr:rowOff>60325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3602950"/>
          <a:ext cx="525145" cy="327025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134</xdr:row>
      <xdr:rowOff>0</xdr:rowOff>
    </xdr:from>
    <xdr:to>
      <xdr:col>2</xdr:col>
      <xdr:colOff>525145</xdr:colOff>
      <xdr:row>135</xdr:row>
      <xdr:rowOff>165100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4603075"/>
          <a:ext cx="525145" cy="346075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139</xdr:row>
      <xdr:rowOff>0</xdr:rowOff>
    </xdr:from>
    <xdr:to>
      <xdr:col>2</xdr:col>
      <xdr:colOff>533400</xdr:colOff>
      <xdr:row>140</xdr:row>
      <xdr:rowOff>174625</xdr:rowOff>
    </xdr:to>
    <xdr:pic>
      <xdr:nvPicPr>
        <xdr:cNvPr id="14" name="Picture 13" descr="A couple of girls posing for the camera&#10;&#10;Description automatically generated with low confidenc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66700" y="25507950"/>
          <a:ext cx="533400" cy="355600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153</xdr:row>
      <xdr:rowOff>0</xdr:rowOff>
    </xdr:from>
    <xdr:to>
      <xdr:col>3</xdr:col>
      <xdr:colOff>283</xdr:colOff>
      <xdr:row>155</xdr:row>
      <xdr:rowOff>0</xdr:rowOff>
    </xdr:to>
    <xdr:pic>
      <xdr:nvPicPr>
        <xdr:cNvPr id="15" name="Picture 14" descr="A group of people posing for a photo&#10;&#10;Description automatically generated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8117800"/>
          <a:ext cx="556260" cy="361950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165</xdr:row>
      <xdr:rowOff>0</xdr:rowOff>
    </xdr:from>
    <xdr:to>
      <xdr:col>2</xdr:col>
      <xdr:colOff>540385</xdr:colOff>
      <xdr:row>167</xdr:row>
      <xdr:rowOff>0</xdr:rowOff>
    </xdr:to>
    <xdr:pic>
      <xdr:nvPicPr>
        <xdr:cNvPr id="16" name="Picture 15" descr="A picture containing person, close&#10;&#10;Description automatically generated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30413325"/>
          <a:ext cx="540385" cy="361950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170</xdr:row>
      <xdr:rowOff>0</xdr:rowOff>
    </xdr:from>
    <xdr:to>
      <xdr:col>2</xdr:col>
      <xdr:colOff>517525</xdr:colOff>
      <xdr:row>171</xdr:row>
      <xdr:rowOff>165100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31318200"/>
          <a:ext cx="517525" cy="346075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185</xdr:row>
      <xdr:rowOff>0</xdr:rowOff>
    </xdr:from>
    <xdr:to>
      <xdr:col>2</xdr:col>
      <xdr:colOff>525145</xdr:colOff>
      <xdr:row>186</xdr:row>
      <xdr:rowOff>171450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34113788"/>
          <a:ext cx="525145" cy="352425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178</xdr:row>
      <xdr:rowOff>0</xdr:rowOff>
    </xdr:from>
    <xdr:to>
      <xdr:col>2</xdr:col>
      <xdr:colOff>525145</xdr:colOff>
      <xdr:row>179</xdr:row>
      <xdr:rowOff>168275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32846963"/>
          <a:ext cx="525145" cy="349250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31750</xdr:colOff>
      <xdr:row>200</xdr:row>
      <xdr:rowOff>349251</xdr:rowOff>
    </xdr:from>
    <xdr:to>
      <xdr:col>3</xdr:col>
      <xdr:colOff>1270</xdr:colOff>
      <xdr:row>202</xdr:row>
      <xdr:rowOff>149225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667" y="36967584"/>
          <a:ext cx="525145" cy="345017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19051</xdr:colOff>
      <xdr:row>13</xdr:row>
      <xdr:rowOff>4764</xdr:rowOff>
    </xdr:from>
    <xdr:to>
      <xdr:col>2</xdr:col>
      <xdr:colOff>531793</xdr:colOff>
      <xdr:row>14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2524127"/>
          <a:ext cx="512742" cy="338136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70</xdr:row>
      <xdr:rowOff>0</xdr:rowOff>
    </xdr:from>
    <xdr:to>
      <xdr:col>2</xdr:col>
      <xdr:colOff>540660</xdr:colOff>
      <xdr:row>71</xdr:row>
      <xdr:rowOff>171450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2834938"/>
          <a:ext cx="540660" cy="352425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118</xdr:row>
      <xdr:rowOff>0</xdr:rowOff>
    </xdr:from>
    <xdr:to>
      <xdr:col>3</xdr:col>
      <xdr:colOff>681</xdr:colOff>
      <xdr:row>119</xdr:row>
      <xdr:rowOff>166688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1612225"/>
          <a:ext cx="543958" cy="347663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14287</xdr:colOff>
      <xdr:row>160</xdr:row>
      <xdr:rowOff>0</xdr:rowOff>
    </xdr:from>
    <xdr:to>
      <xdr:col>2</xdr:col>
      <xdr:colOff>542413</xdr:colOff>
      <xdr:row>161</xdr:row>
      <xdr:rowOff>66675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" y="29384625"/>
          <a:ext cx="528126" cy="371475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19051</xdr:colOff>
      <xdr:row>175</xdr:row>
      <xdr:rowOff>257948</xdr:rowOff>
    </xdr:from>
    <xdr:to>
      <xdr:col>2</xdr:col>
      <xdr:colOff>519115</xdr:colOff>
      <xdr:row>177</xdr:row>
      <xdr:rowOff>169760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48" b="49261"/>
        <a:stretch/>
      </xdr:blipFill>
      <xdr:spPr>
        <a:xfrm>
          <a:off x="285751" y="32481023"/>
          <a:ext cx="500064" cy="354725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19050</xdr:colOff>
      <xdr:row>193</xdr:row>
      <xdr:rowOff>23812</xdr:rowOff>
    </xdr:from>
    <xdr:to>
      <xdr:col>3</xdr:col>
      <xdr:colOff>4410</xdr:colOff>
      <xdr:row>195</xdr:row>
      <xdr:rowOff>25849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35585400"/>
          <a:ext cx="528637" cy="363987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222</xdr:row>
      <xdr:rowOff>0</xdr:rowOff>
    </xdr:from>
    <xdr:to>
      <xdr:col>2</xdr:col>
      <xdr:colOff>537075</xdr:colOff>
      <xdr:row>223</xdr:row>
      <xdr:rowOff>172883</xdr:rowOff>
    </xdr:to>
    <xdr:pic>
      <xdr:nvPicPr>
        <xdr:cNvPr id="3" name="Picture 2" descr="1205416_industry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433917" y="40888709"/>
          <a:ext cx="537075" cy="352800"/>
        </a:xfrm>
        <a:prstGeom prst="rect">
          <a:avLst/>
        </a:prstGeom>
        <a:effectLst>
          <a:softEdge rad="31750"/>
        </a:effectLst>
      </xdr:spPr>
    </xdr:pic>
    <xdr:clientData/>
  </xdr:twoCellAnchor>
  <xdr:twoCellAnchor editAs="oneCell">
    <xdr:from>
      <xdr:col>2</xdr:col>
      <xdr:colOff>0</xdr:colOff>
      <xdr:row>211</xdr:row>
      <xdr:rowOff>0</xdr:rowOff>
    </xdr:from>
    <xdr:to>
      <xdr:col>3</xdr:col>
      <xdr:colOff>1347</xdr:colOff>
      <xdr:row>212</xdr:row>
      <xdr:rowOff>172884</xdr:rowOff>
    </xdr:to>
    <xdr:pic>
      <xdr:nvPicPr>
        <xdr:cNvPr id="21" name="Picture 20" descr="1287061_businessman_in_the_office_1.jp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33917" y="38909626"/>
          <a:ext cx="544625" cy="352800"/>
        </a:xfrm>
        <a:prstGeom prst="rect">
          <a:avLst/>
        </a:prstGeom>
        <a:effectLst>
          <a:softEdge rad="3175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12700</xdr:colOff>
          <xdr:row>1</xdr:row>
          <xdr:rowOff>171450</xdr:rowOff>
        </xdr:from>
        <xdr:to>
          <xdr:col>7</xdr:col>
          <xdr:colOff>615950</xdr:colOff>
          <xdr:row>3</xdr:row>
          <xdr:rowOff>12700</xdr:rowOff>
        </xdr:to>
        <xdr:sp macro="" textlink="">
          <xdr:nvSpPr>
            <xdr:cNvPr id="8193" name="Drop Dow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4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272255</xdr:colOff>
      <xdr:row>4</xdr:row>
      <xdr:rowOff>7409</xdr:rowOff>
    </xdr:from>
    <xdr:to>
      <xdr:col>11</xdr:col>
      <xdr:colOff>622829</xdr:colOff>
      <xdr:row>84</xdr:row>
      <xdr:rowOff>102659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B276F-F52E-49DD-8AD1-90EF1D952B1F}">
  <sheetPr>
    <tabColor rgb="FF800000"/>
    <pageSetUpPr fitToPage="1"/>
  </sheetPr>
  <dimension ref="B1:R262"/>
  <sheetViews>
    <sheetView showGridLines="0" showRowColHeaders="0" tabSelected="1" zoomScale="90" zoomScaleNormal="90" workbookViewId="0">
      <pane xSplit="14" ySplit="4" topLeftCell="O5" activePane="bottomRight" state="frozen"/>
      <selection pane="topRight" activeCell="O1" sqref="O1"/>
      <selection pane="bottomLeft" activeCell="A5" sqref="A5"/>
      <selection pane="bottomRight" activeCell="R4" sqref="R4"/>
    </sheetView>
  </sheetViews>
  <sheetFormatPr defaultColWidth="9.08984375" defaultRowHeight="14.5" x14ac:dyDescent="0.35"/>
  <cols>
    <col min="1" max="1" width="2.7265625" style="32" customWidth="1"/>
    <col min="2" max="2" width="3.36328125" style="33" customWidth="1"/>
    <col min="3" max="3" width="7.81640625" style="32" customWidth="1"/>
    <col min="4" max="4" width="30.08984375" style="32" customWidth="1"/>
    <col min="5" max="6" width="9.90625" style="32" customWidth="1"/>
    <col min="7" max="7" width="7.36328125" style="32" customWidth="1"/>
    <col min="8" max="9" width="9.90625" style="32" customWidth="1"/>
    <col min="10" max="17" width="9.08984375" style="32"/>
    <col min="18" max="18" width="9.08984375" style="33"/>
    <col min="19" max="16384" width="9.08984375" style="32"/>
  </cols>
  <sheetData>
    <row r="1" spans="2:18" ht="24" customHeight="1" x14ac:dyDescent="0.5">
      <c r="C1" s="137" t="s">
        <v>339</v>
      </c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2:18" x14ac:dyDescent="0.35">
      <c r="D2" s="138" t="s">
        <v>350</v>
      </c>
      <c r="E2" s="138"/>
      <c r="F2" s="138"/>
      <c r="G2" s="138"/>
      <c r="H2" s="138"/>
      <c r="I2" s="138"/>
      <c r="J2" s="138"/>
      <c r="K2" s="138"/>
      <c r="L2" s="138"/>
      <c r="M2" s="138"/>
    </row>
    <row r="3" spans="2:18" x14ac:dyDescent="0.35">
      <c r="E3" s="34">
        <v>26</v>
      </c>
      <c r="H3" s="34">
        <v>80</v>
      </c>
    </row>
    <row r="4" spans="2:18" x14ac:dyDescent="0.35">
      <c r="E4" s="136" t="str" cm="1">
        <f t="array" ref="E4">INDEX(R5:R85,E3)</f>
        <v xml:space="preserve">Greater Dandenong </v>
      </c>
      <c r="F4" s="136"/>
      <c r="H4" s="104" t="str" cm="1">
        <f t="array" ref="H4">INDEX(R5:R85,H3)</f>
        <v>Metro. Melbourne</v>
      </c>
    </row>
    <row r="5" spans="2:18" x14ac:dyDescent="0.35">
      <c r="B5" s="35">
        <v>1</v>
      </c>
      <c r="C5" s="35">
        <v>1</v>
      </c>
      <c r="D5" s="36" t="s">
        <v>2</v>
      </c>
      <c r="E5" s="37">
        <f>VLOOKUP(B5,Data!$B$6:$FI$203,3+'Municipal Detail'!$E$3*2-2)</f>
        <v>158207</v>
      </c>
      <c r="F5" s="38"/>
      <c r="H5" s="37">
        <f>VLOOKUP(B5,Data!$B$6:$FI$203,3+'Municipal Detail'!$H$3*2-2)</f>
        <v>4833452</v>
      </c>
      <c r="I5" s="38"/>
      <c r="J5" s="106" t="str">
        <f>CONCATENATE($E$4,": Age")</f>
        <v>Greater Dandenong : Age</v>
      </c>
      <c r="R5" s="39" t="s">
        <v>252</v>
      </c>
    </row>
    <row r="6" spans="2:18" x14ac:dyDescent="0.35">
      <c r="B6" s="35">
        <v>2</v>
      </c>
      <c r="C6" s="35">
        <v>2</v>
      </c>
      <c r="D6" s="40"/>
      <c r="E6" s="112" t="s">
        <v>353</v>
      </c>
      <c r="F6" s="113"/>
      <c r="G6" s="114"/>
      <c r="H6" s="112"/>
      <c r="I6" s="113"/>
      <c r="R6" s="39" t="s">
        <v>253</v>
      </c>
    </row>
    <row r="7" spans="2:18" x14ac:dyDescent="0.35">
      <c r="B7" s="35">
        <v>3</v>
      </c>
      <c r="C7" s="35">
        <v>3</v>
      </c>
      <c r="D7" s="36" t="s">
        <v>3</v>
      </c>
      <c r="E7" s="41" t="s">
        <v>332</v>
      </c>
      <c r="F7" s="42" t="s">
        <v>333</v>
      </c>
      <c r="G7" s="43"/>
      <c r="H7" s="41" t="s">
        <v>332</v>
      </c>
      <c r="I7" s="42" t="s">
        <v>333</v>
      </c>
      <c r="O7" s="59"/>
      <c r="P7" s="59"/>
      <c r="Q7" s="59"/>
      <c r="R7" s="39" t="s">
        <v>254</v>
      </c>
    </row>
    <row r="8" spans="2:18" x14ac:dyDescent="0.35">
      <c r="B8" s="35">
        <v>4</v>
      </c>
      <c r="C8" s="35">
        <v>4</v>
      </c>
      <c r="D8" s="44" t="s">
        <v>4</v>
      </c>
      <c r="E8" s="45">
        <f>VLOOKUP(B8,Data!$B$6:$FI$203,3+'Municipal Detail'!$E$3*2-2)</f>
        <v>9620</v>
      </c>
      <c r="F8" s="94">
        <f>VLOOKUP(B8,Data!$B$6:$FI$203,3+'Municipal Detail'!$E$3*2-1)</f>
        <v>6.0806411852825732</v>
      </c>
      <c r="H8" s="45">
        <f>VLOOKUP(B8,Data!$B$6:$FI$203,3+'Municipal Detail'!$H$3*2-2)</f>
        <v>284732</v>
      </c>
      <c r="I8" s="99">
        <f>VLOOKUP(B8,Data!$B$6:$FI$203,3+'Municipal Detail'!$H$3*2-1)</f>
        <v>5.890862265726442</v>
      </c>
      <c r="R8" s="39" t="s">
        <v>255</v>
      </c>
    </row>
    <row r="9" spans="2:18" x14ac:dyDescent="0.35">
      <c r="B9" s="35">
        <v>5</v>
      </c>
      <c r="C9" s="35">
        <v>5</v>
      </c>
      <c r="D9" s="135" t="s">
        <v>430</v>
      </c>
      <c r="E9" s="45">
        <f>VLOOKUP(B9,Data!$B$6:$FI$203,3+'Municipal Detail'!$E$3*2-2)</f>
        <v>17788</v>
      </c>
      <c r="F9" s="94">
        <f>VLOOKUP(B9,Data!$B$6:$FI$203,3+'Municipal Detail'!$E$3*2-1)</f>
        <v>11.243497443223118</v>
      </c>
      <c r="H9" s="45">
        <f>VLOOKUP(B9,Data!$B$6:$FI$203,3+'Municipal Detail'!$H$3*2-2)</f>
        <v>588509</v>
      </c>
      <c r="I9" s="99">
        <f>VLOOKUP(B9,Data!$B$6:$FI$203,3+'Municipal Detail'!$H$3*2-1)</f>
        <v>12.175749340223096</v>
      </c>
      <c r="R9" s="39" t="s">
        <v>256</v>
      </c>
    </row>
    <row r="10" spans="2:18" x14ac:dyDescent="0.35">
      <c r="B10" s="35">
        <v>6</v>
      </c>
      <c r="C10" s="35">
        <v>6</v>
      </c>
      <c r="D10" s="44" t="s">
        <v>6</v>
      </c>
      <c r="E10" s="45">
        <f>VLOOKUP(B10,Data!$B$6:$FI$203,3+'Municipal Detail'!$E$3*2-2)</f>
        <v>19987</v>
      </c>
      <c r="F10" s="94">
        <f>VLOOKUP(B10,Data!$B$6:$FI$203,3+'Municipal Detail'!$E$3*2-1)</f>
        <v>12.63344858318532</v>
      </c>
      <c r="H10" s="45">
        <f>VLOOKUP(B10,Data!$B$6:$FI$203,3+'Municipal Detail'!$H$3*2-2)</f>
        <v>593749</v>
      </c>
      <c r="I10" s="99">
        <f>VLOOKUP(B10,Data!$B$6:$FI$203,3+'Municipal Detail'!$H$3*2-1)</f>
        <v>12.28416047164635</v>
      </c>
      <c r="O10" s="134"/>
      <c r="R10" s="39" t="s">
        <v>257</v>
      </c>
    </row>
    <row r="11" spans="2:18" x14ac:dyDescent="0.35">
      <c r="B11" s="35">
        <v>7</v>
      </c>
      <c r="C11" s="35">
        <v>7</v>
      </c>
      <c r="D11" s="44" t="s">
        <v>7</v>
      </c>
      <c r="E11" s="45">
        <f>VLOOKUP(B11,Data!$B$6:$FI$203,3+'Municipal Detail'!$E$3*2-2)</f>
        <v>85942</v>
      </c>
      <c r="F11" s="94">
        <f>VLOOKUP(B11,Data!$B$6:$FI$203,3+'Municipal Detail'!$E$3*2-1)</f>
        <v>54.322501532801958</v>
      </c>
      <c r="H11" s="45">
        <f>VLOOKUP(B11,Data!$B$6:$FI$203,3+'Municipal Detail'!$H$3*2-2)</f>
        <v>2638669</v>
      </c>
      <c r="I11" s="99">
        <f>VLOOKUP(B11,Data!$B$6:$FI$203,3+'Municipal Detail'!$H$3*2-1)</f>
        <v>54.591811401044218</v>
      </c>
      <c r="R11" s="39" t="s">
        <v>258</v>
      </c>
    </row>
    <row r="12" spans="2:18" x14ac:dyDescent="0.35">
      <c r="B12" s="35">
        <v>8</v>
      </c>
      <c r="C12" s="35">
        <v>8</v>
      </c>
      <c r="D12" s="44" t="s">
        <v>8</v>
      </c>
      <c r="E12" s="45">
        <f>VLOOKUP(B12,Data!$B$6:$FI$203,3+'Municipal Detail'!$E$3*2-2)</f>
        <v>24870</v>
      </c>
      <c r="F12" s="94">
        <f>VLOOKUP(B12,Data!$B$6:$FI$203,3+'Municipal Detail'!$E$3*2-1)</f>
        <v>15.719911255507027</v>
      </c>
      <c r="H12" s="45">
        <f>VLOOKUP(B12,Data!$B$6:$FI$203,3+'Municipal Detail'!$H$3*2-2)</f>
        <v>727793</v>
      </c>
      <c r="I12" s="99">
        <f>VLOOKUP(B12,Data!$B$6:$FI$203,3+'Municipal Detail'!$H$3*2-1)</f>
        <v>15.05741652135989</v>
      </c>
      <c r="R12" s="39" t="s">
        <v>259</v>
      </c>
    </row>
    <row r="13" spans="2:18" ht="17.649999999999999" customHeight="1" x14ac:dyDescent="0.35">
      <c r="B13" s="35">
        <v>9</v>
      </c>
      <c r="C13" s="35">
        <v>9</v>
      </c>
      <c r="D13" s="40"/>
      <c r="E13" s="41" t="s">
        <v>332</v>
      </c>
      <c r="F13" s="42" t="s">
        <v>333</v>
      </c>
      <c r="G13" s="43"/>
      <c r="H13" s="41" t="s">
        <v>332</v>
      </c>
      <c r="I13" s="42" t="s">
        <v>333</v>
      </c>
      <c r="P13" s="134"/>
      <c r="R13" s="39" t="s">
        <v>260</v>
      </c>
    </row>
    <row r="14" spans="2:18" x14ac:dyDescent="0.35">
      <c r="B14" s="35">
        <v>10</v>
      </c>
      <c r="C14" s="35">
        <v>10</v>
      </c>
      <c r="D14" s="36" t="s">
        <v>9</v>
      </c>
      <c r="E14" s="45">
        <f>VLOOKUP(B14,Data!$B$6:$FI$203,3+'Municipal Detail'!$E$3*2-2)</f>
        <v>615</v>
      </c>
      <c r="F14" s="46">
        <f>VLOOKUP(B14,Data!$B$6:$FI$203,3+'Municipal Detail'!$E$3*2-1)</f>
        <v>0.40759248704319817</v>
      </c>
      <c r="H14" s="45">
        <f>VLOOKUP(B14,Data!$B$6:$FI$203,3+'Municipal Detail'!$H$3*2-2)</f>
        <v>32952</v>
      </c>
      <c r="I14" s="46">
        <f>VLOOKUP(B14,Data!$B$6:$FI$203,3+'Municipal Detail'!$H$3*2-1)</f>
        <v>0.69803990851254072</v>
      </c>
      <c r="R14" s="39" t="s">
        <v>261</v>
      </c>
    </row>
    <row r="15" spans="2:18" x14ac:dyDescent="0.35">
      <c r="B15" s="35">
        <v>11</v>
      </c>
      <c r="C15" s="35">
        <v>11</v>
      </c>
      <c r="D15" s="40"/>
      <c r="E15" s="37"/>
      <c r="F15" s="38"/>
      <c r="H15" s="37"/>
      <c r="I15" s="38"/>
      <c r="R15" s="39" t="s">
        <v>262</v>
      </c>
    </row>
    <row r="16" spans="2:18" x14ac:dyDescent="0.35">
      <c r="B16" s="35">
        <v>12</v>
      </c>
      <c r="C16" s="35">
        <v>12</v>
      </c>
      <c r="D16" s="36" t="s">
        <v>10</v>
      </c>
      <c r="E16" s="41" t="s">
        <v>332</v>
      </c>
      <c r="F16" s="42" t="s">
        <v>333</v>
      </c>
      <c r="G16" s="43"/>
      <c r="H16" s="41" t="s">
        <v>332</v>
      </c>
      <c r="I16" s="42" t="s">
        <v>333</v>
      </c>
      <c r="J16" s="106" t="str">
        <f>CONCATENATE($E$4,": Overseas Birthplaces")</f>
        <v>Greater Dandenong : Overseas Birthplaces</v>
      </c>
      <c r="R16" s="39" t="s">
        <v>263</v>
      </c>
    </row>
    <row r="17" spans="2:18" x14ac:dyDescent="0.35">
      <c r="B17" s="35">
        <v>13</v>
      </c>
      <c r="C17" s="35">
        <v>13</v>
      </c>
      <c r="D17" s="47" t="str">
        <f>Mid!L5</f>
        <v>Australia</v>
      </c>
      <c r="E17" s="48">
        <f>Mid!M5</f>
        <v>57952</v>
      </c>
      <c r="F17" s="94">
        <f>Mid!N5</f>
        <v>38.641879817565943</v>
      </c>
      <c r="H17" s="45">
        <f>Mid!Q5</f>
        <v>2947151</v>
      </c>
      <c r="I17" s="99">
        <f>Mid!R5</f>
        <v>62.668286134645065</v>
      </c>
      <c r="R17" s="39" t="s">
        <v>264</v>
      </c>
    </row>
    <row r="18" spans="2:18" x14ac:dyDescent="0.35">
      <c r="B18" s="35">
        <v>14</v>
      </c>
      <c r="C18" s="35">
        <v>14</v>
      </c>
      <c r="D18" s="49" t="str">
        <f>Mid!L6</f>
        <v>Vietnam</v>
      </c>
      <c r="E18" s="48">
        <f>Mid!M6</f>
        <v>14693</v>
      </c>
      <c r="F18" s="94">
        <f>Mid!N6</f>
        <v>9.7971621369322275</v>
      </c>
      <c r="H18" s="45">
        <f>Mid!Q6</f>
        <v>90552</v>
      </c>
      <c r="I18" s="99">
        <f>Mid!R6</f>
        <v>1.9254997949084998</v>
      </c>
      <c r="R18" s="39" t="s">
        <v>265</v>
      </c>
    </row>
    <row r="19" spans="2:18" x14ac:dyDescent="0.35">
      <c r="B19" s="35">
        <v>15</v>
      </c>
      <c r="C19" s="35">
        <v>15</v>
      </c>
      <c r="D19" s="49" t="str">
        <f>Mid!L7</f>
        <v>India</v>
      </c>
      <c r="E19" s="48">
        <f>Mid!M7</f>
        <v>11898</v>
      </c>
      <c r="F19" s="94">
        <f>Mid!N7</f>
        <v>7.9334809164377349</v>
      </c>
      <c r="H19" s="45">
        <f>Mid!Q7</f>
        <v>242635</v>
      </c>
      <c r="I19" s="99">
        <f>Mid!R7</f>
        <v>5.1593961783022335</v>
      </c>
      <c r="R19" s="39" t="s">
        <v>266</v>
      </c>
    </row>
    <row r="20" spans="2:18" x14ac:dyDescent="0.35">
      <c r="B20" s="35">
        <v>16</v>
      </c>
      <c r="C20" s="35">
        <v>16</v>
      </c>
      <c r="D20" s="49" t="str">
        <f>Mid!L8</f>
        <v>Cambodia</v>
      </c>
      <c r="E20" s="48">
        <f>Mid!M8</f>
        <v>8671</v>
      </c>
      <c r="F20" s="94">
        <f>Mid!N8</f>
        <v>5.7817459259061694</v>
      </c>
      <c r="H20" s="45">
        <f>Mid!Q8</f>
        <v>16277</v>
      </c>
      <c r="I20" s="99">
        <f>Mid!R8</f>
        <v>0.34611449953314838</v>
      </c>
      <c r="R20" s="39" t="s">
        <v>267</v>
      </c>
    </row>
    <row r="21" spans="2:18" x14ac:dyDescent="0.35">
      <c r="B21" s="35">
        <v>17</v>
      </c>
      <c r="C21" s="35">
        <v>17</v>
      </c>
      <c r="D21" s="49" t="str">
        <f>Mid!L9</f>
        <v>Sri Lanka</v>
      </c>
      <c r="E21" s="48">
        <f>Mid!M9</f>
        <v>6287</v>
      </c>
      <c r="F21" s="94">
        <f>Mid!N9</f>
        <v>4.1921158616275038</v>
      </c>
      <c r="H21" s="45">
        <f>Mid!Q9</f>
        <v>65152</v>
      </c>
      <c r="I21" s="99">
        <f>Mid!R9</f>
        <v>1.3853936151369222</v>
      </c>
      <c r="R21" s="39" t="s">
        <v>268</v>
      </c>
    </row>
    <row r="22" spans="2:18" x14ac:dyDescent="0.35">
      <c r="B22" s="35">
        <v>18</v>
      </c>
      <c r="C22" s="35">
        <v>18</v>
      </c>
      <c r="D22" s="49" t="str">
        <f>Mid!L10</f>
        <v>China</v>
      </c>
      <c r="E22" s="48">
        <f>Mid!M10</f>
        <v>4887</v>
      </c>
      <c r="F22" s="94">
        <f>Mid!N10</f>
        <v>3.2586082735443953</v>
      </c>
      <c r="H22" s="45">
        <f>Mid!Q10</f>
        <v>166023</v>
      </c>
      <c r="I22" s="99">
        <f>Mid!R10</f>
        <v>3.5303168615833318</v>
      </c>
      <c r="R22" s="39" t="s">
        <v>269</v>
      </c>
    </row>
    <row r="23" spans="2:18" x14ac:dyDescent="0.35">
      <c r="B23" s="35">
        <v>19</v>
      </c>
      <c r="C23" s="35">
        <v>19</v>
      </c>
      <c r="D23" s="49" t="str">
        <f>Mid!L11</f>
        <v>Afghanistan</v>
      </c>
      <c r="E23" s="48">
        <f>Mid!M11</f>
        <v>4820</v>
      </c>
      <c r="F23" s="94">
        <f>Mid!N11</f>
        <v>3.2139332675432746</v>
      </c>
      <c r="H23" s="45">
        <f>Mid!Q11</f>
        <v>23525</v>
      </c>
      <c r="I23" s="99">
        <f>Mid!R11</f>
        <v>0.50023613697347891</v>
      </c>
      <c r="R23" s="39" t="s">
        <v>270</v>
      </c>
    </row>
    <row r="24" spans="2:18" x14ac:dyDescent="0.35">
      <c r="B24" s="35">
        <v>20</v>
      </c>
      <c r="C24" s="35">
        <v>20</v>
      </c>
      <c r="D24" s="49" t="str">
        <f>Mid!L12</f>
        <v>Malaysia</v>
      </c>
      <c r="E24" s="48">
        <f>Mid!M12</f>
        <v>3407</v>
      </c>
      <c r="F24" s="94">
        <f>Mid!N12</f>
        <v>2.2717573947136795</v>
      </c>
      <c r="H24" s="45">
        <f>Mid!Q12</f>
        <v>57345</v>
      </c>
      <c r="I24" s="99">
        <f>Mid!R12</f>
        <v>1.2193853889370518</v>
      </c>
      <c r="R24" s="39" t="s">
        <v>271</v>
      </c>
    </row>
    <row r="25" spans="2:18" x14ac:dyDescent="0.35">
      <c r="B25" s="35">
        <v>21</v>
      </c>
      <c r="C25" s="35">
        <v>21</v>
      </c>
      <c r="D25" s="49" t="str">
        <f>Mid!L13</f>
        <v>Philippines</v>
      </c>
      <c r="E25" s="48">
        <f>Mid!M13</f>
        <v>2662</v>
      </c>
      <c r="F25" s="94">
        <f>Mid!N13</f>
        <v>1.7749979996265968</v>
      </c>
      <c r="H25" s="45">
        <f>Mid!Q13</f>
        <v>58935</v>
      </c>
      <c r="I25" s="99">
        <f>Mid!R13</f>
        <v>1.2531951852298395</v>
      </c>
      <c r="R25" s="39" t="s">
        <v>272</v>
      </c>
    </row>
    <row r="26" spans="2:18" x14ac:dyDescent="0.35">
      <c r="B26" s="35">
        <v>22</v>
      </c>
      <c r="C26" s="35">
        <v>22</v>
      </c>
      <c r="D26" s="49" t="str">
        <f>Mid!L14</f>
        <v>Pakistan</v>
      </c>
      <c r="E26" s="48">
        <f>Mid!M14</f>
        <v>2388</v>
      </c>
      <c r="F26" s="94">
        <f>Mid!N14</f>
        <v>1.5922972288160457</v>
      </c>
      <c r="H26" s="45">
        <f>Mid!Q14</f>
        <v>29067</v>
      </c>
      <c r="I26" s="99">
        <f>Mid!R14</f>
        <v>0.61808135147324594</v>
      </c>
      <c r="R26" s="39" t="s">
        <v>273</v>
      </c>
    </row>
    <row r="27" spans="2:18" x14ac:dyDescent="0.35">
      <c r="B27" s="35">
        <v>23</v>
      </c>
      <c r="C27" s="35">
        <v>23</v>
      </c>
      <c r="D27" s="49" t="str">
        <f>Mid!L15</f>
        <v>New Zealand</v>
      </c>
      <c r="E27" s="48">
        <f>Mid!M15</f>
        <v>1988</v>
      </c>
      <c r="F27" s="94">
        <f>Mid!N15</f>
        <v>1.3255807750780146</v>
      </c>
      <c r="H27" s="45">
        <f>Mid!Q15</f>
        <v>82939</v>
      </c>
      <c r="I27" s="99">
        <f>Mid!R15</f>
        <v>1.763616789136806</v>
      </c>
      <c r="R27" s="39" t="s">
        <v>274</v>
      </c>
    </row>
    <row r="28" spans="2:18" x14ac:dyDescent="0.35">
      <c r="B28" s="35">
        <v>24</v>
      </c>
      <c r="C28" s="35">
        <v>24</v>
      </c>
      <c r="D28" s="49" t="str">
        <f>Mid!L16</f>
        <v>Greece</v>
      </c>
      <c r="E28" s="48">
        <f>Mid!M16</f>
        <v>1780</v>
      </c>
      <c r="F28" s="94">
        <f>Mid!N16</f>
        <v>1.1868882191342385</v>
      </c>
      <c r="H28" s="45">
        <f>Mid!Q16</f>
        <v>44956</v>
      </c>
      <c r="I28" s="99">
        <f>Mid!R16</f>
        <v>0.95594541015004109</v>
      </c>
      <c r="R28" s="39" t="s">
        <v>275</v>
      </c>
    </row>
    <row r="29" spans="2:18" x14ac:dyDescent="0.35">
      <c r="B29" s="35">
        <v>25</v>
      </c>
      <c r="C29" s="35">
        <v>25</v>
      </c>
      <c r="D29" s="49" t="str">
        <f>Mid!L17</f>
        <v>England</v>
      </c>
      <c r="E29" s="48">
        <f>Mid!M17</f>
        <v>1492</v>
      </c>
      <c r="F29" s="94">
        <f>Mid!N17</f>
        <v>0.99485237244285596</v>
      </c>
      <c r="H29" s="45">
        <f>Mid!Q17</f>
        <v>132912</v>
      </c>
      <c r="I29" s="99">
        <f>Mid!R17</f>
        <v>2.8262438018031464</v>
      </c>
      <c r="R29" s="39" t="s">
        <v>276</v>
      </c>
    </row>
    <row r="30" spans="2:18" x14ac:dyDescent="0.35">
      <c r="B30" s="35">
        <v>26</v>
      </c>
      <c r="C30" s="35">
        <v>26</v>
      </c>
      <c r="D30" s="49" t="str">
        <f>Mid!L18</f>
        <v>Italy</v>
      </c>
      <c r="E30" s="48">
        <f>Mid!M18</f>
        <v>1478</v>
      </c>
      <c r="F30" s="94">
        <f>Mid!N18</f>
        <v>0.98551729656202491</v>
      </c>
      <c r="H30" s="45">
        <f>Mid!Q18</f>
        <v>58081</v>
      </c>
      <c r="I30" s="99">
        <f>Mid!R18</f>
        <v>1.2350357097367322</v>
      </c>
      <c r="R30" s="39" t="s">
        <v>277</v>
      </c>
    </row>
    <row r="31" spans="2:18" x14ac:dyDescent="0.35">
      <c r="B31" s="35">
        <v>27</v>
      </c>
      <c r="C31" s="35">
        <v>27</v>
      </c>
      <c r="D31" s="49" t="str">
        <f>Mid!L19</f>
        <v>Bosnia</v>
      </c>
      <c r="E31" s="48">
        <f>Mid!M19</f>
        <v>1474</v>
      </c>
      <c r="F31" s="94">
        <f>Mid!N19</f>
        <v>0.98285013202464455</v>
      </c>
      <c r="H31" s="45">
        <f>Mid!Q19</f>
        <v>8502</v>
      </c>
      <c r="I31" s="99">
        <f>Mid!R19</f>
        <v>0.18078672206369892</v>
      </c>
      <c r="R31" s="39" t="s">
        <v>278</v>
      </c>
    </row>
    <row r="32" spans="2:18" x14ac:dyDescent="0.35">
      <c r="B32" s="35">
        <v>28</v>
      </c>
      <c r="C32" s="35">
        <v>28</v>
      </c>
      <c r="D32" s="49" t="str">
        <f>Mid!L20</f>
        <v>Thailand</v>
      </c>
      <c r="E32" s="48">
        <f>Mid!M20</f>
        <v>1390</v>
      </c>
      <c r="F32" s="94">
        <f>Mid!N20</f>
        <v>0.92683967673965806</v>
      </c>
      <c r="H32" s="45">
        <f>Mid!Q20</f>
        <v>17360</v>
      </c>
      <c r="I32" s="99">
        <f>Mid!R20</f>
        <v>0.36914343625333018</v>
      </c>
      <c r="R32" s="39" t="s">
        <v>279</v>
      </c>
    </row>
    <row r="33" spans="2:18" x14ac:dyDescent="0.35">
      <c r="B33" s="35">
        <v>29</v>
      </c>
      <c r="C33" s="35">
        <v>29</v>
      </c>
      <c r="D33" s="49" t="str">
        <f>Mid!L21</f>
        <v>Myanmar</v>
      </c>
      <c r="E33" s="48">
        <f>Mid!M21</f>
        <v>1227</v>
      </c>
      <c r="F33" s="94">
        <f>Mid!N21</f>
        <v>0.81815272184141041</v>
      </c>
      <c r="H33" s="45">
        <f>Mid!Q21</f>
        <v>12392</v>
      </c>
      <c r="I33" s="99">
        <f>Mid!R21</f>
        <v>0.26350377085548776</v>
      </c>
      <c r="R33" s="39" t="s">
        <v>280</v>
      </c>
    </row>
    <row r="34" spans="2:18" x14ac:dyDescent="0.35">
      <c r="B34" s="35">
        <v>30</v>
      </c>
      <c r="C34" s="35">
        <v>30</v>
      </c>
      <c r="D34" s="49" t="str">
        <f>Mid!L22</f>
        <v>Mauritius</v>
      </c>
      <c r="E34" s="48">
        <f>Mid!M22</f>
        <v>1195</v>
      </c>
      <c r="F34" s="94">
        <f>Mid!N22</f>
        <v>0.79681540554236796</v>
      </c>
      <c r="H34" s="45">
        <f>Mid!Q22</f>
        <v>11700</v>
      </c>
      <c r="I34" s="99">
        <f>Mid!R22</f>
        <v>0.24878906706013612</v>
      </c>
      <c r="R34" s="39" t="s">
        <v>281</v>
      </c>
    </row>
    <row r="35" spans="2:18" x14ac:dyDescent="0.35">
      <c r="B35" s="35">
        <v>31</v>
      </c>
      <c r="C35" s="35">
        <v>31</v>
      </c>
      <c r="D35" s="49" t="str">
        <f>Mid!L23</f>
        <v>North Macedonia</v>
      </c>
      <c r="E35" s="48">
        <f>Mid!M23</f>
        <v>1023</v>
      </c>
      <c r="F35" s="94">
        <f>Mid!N23</f>
        <v>0.6821273304350145</v>
      </c>
      <c r="H35" s="45">
        <f>Mid!Q23</f>
        <v>18028</v>
      </c>
      <c r="I35" s="99">
        <f>Mid!R23</f>
        <v>0.38334780350086617</v>
      </c>
      <c r="R35" s="39" t="s">
        <v>282</v>
      </c>
    </row>
    <row r="36" spans="2:18" x14ac:dyDescent="0.35">
      <c r="B36" s="35">
        <v>32</v>
      </c>
      <c r="C36" s="35">
        <v>32</v>
      </c>
      <c r="D36" s="49" t="str">
        <f>Mid!L24</f>
        <v>Indonesia</v>
      </c>
      <c r="E36" s="48">
        <f>Mid!M24</f>
        <v>942</v>
      </c>
      <c r="F36" s="94">
        <f>Mid!N24</f>
        <v>0.62811724855306317</v>
      </c>
      <c r="H36" s="45">
        <f>Mid!Q24</f>
        <v>19294</v>
      </c>
      <c r="I36" s="99">
        <f>Mid!R24</f>
        <v>0.41026805639814251</v>
      </c>
      <c r="R36" s="39" t="s">
        <v>283</v>
      </c>
    </row>
    <row r="37" spans="2:18" x14ac:dyDescent="0.35">
      <c r="B37" s="35">
        <v>33</v>
      </c>
      <c r="C37" s="35">
        <v>33</v>
      </c>
      <c r="D37" s="49" t="str">
        <f>Mid!L25</f>
        <v>Turkey</v>
      </c>
      <c r="E37" s="48">
        <f>Mid!M25</f>
        <v>813</v>
      </c>
      <c r="F37" s="94">
        <f>Mid!N25</f>
        <v>0.54210119222254827</v>
      </c>
      <c r="H37" s="45">
        <f>Mid!Q25</f>
        <v>17716</v>
      </c>
      <c r="I37" s="99">
        <f>Mid!R25</f>
        <v>0.37671342837926258</v>
      </c>
      <c r="R37" s="39" t="s">
        <v>284</v>
      </c>
    </row>
    <row r="38" spans="2:18" x14ac:dyDescent="0.35">
      <c r="B38" s="35">
        <v>34</v>
      </c>
      <c r="C38" s="35">
        <v>34</v>
      </c>
      <c r="D38" s="49" t="str">
        <f>Mid!L26</f>
        <v>Iran</v>
      </c>
      <c r="E38" s="48">
        <f>Mid!M26</f>
        <v>723</v>
      </c>
      <c r="F38" s="94">
        <f>Mid!N26</f>
        <v>0.48208999013149123</v>
      </c>
      <c r="H38" s="45">
        <f>Mid!Q26</f>
        <v>20922</v>
      </c>
      <c r="I38" s="99">
        <f>Mid!R26</f>
        <v>0.44488588555830499</v>
      </c>
      <c r="R38" s="39" t="s">
        <v>285</v>
      </c>
    </row>
    <row r="39" spans="2:18" x14ac:dyDescent="0.35">
      <c r="B39" s="35">
        <v>35</v>
      </c>
      <c r="C39" s="35">
        <v>35</v>
      </c>
      <c r="D39" s="49" t="str">
        <f>Mid!L27</f>
        <v>Croatia</v>
      </c>
      <c r="E39" s="48">
        <f>Mid!M27</f>
        <v>721</v>
      </c>
      <c r="F39" s="94">
        <f>Mid!N27</f>
        <v>0.48075640786280105</v>
      </c>
      <c r="H39" s="45">
        <f>Mid!Q27</f>
        <v>12902</v>
      </c>
      <c r="I39" s="99">
        <f>Mid!R27</f>
        <v>0.2743484224965706</v>
      </c>
      <c r="R39" s="39" t="s">
        <v>286</v>
      </c>
    </row>
    <row r="40" spans="2:18" x14ac:dyDescent="0.35">
      <c r="B40" s="35">
        <v>36</v>
      </c>
      <c r="C40" s="35">
        <v>36</v>
      </c>
      <c r="D40" s="49" t="str">
        <f>Mid!L28</f>
        <v>Lebanon</v>
      </c>
      <c r="E40" s="48">
        <f>Mid!M28</f>
        <v>595</v>
      </c>
      <c r="F40" s="94">
        <f>Mid!N28</f>
        <v>0.39674072493532125</v>
      </c>
      <c r="H40" s="45">
        <f>Mid!Q28</f>
        <v>18333</v>
      </c>
      <c r="I40" s="99">
        <f>Mid!R28</f>
        <v>0.38983333046269025</v>
      </c>
      <c r="R40" s="39" t="s">
        <v>287</v>
      </c>
    </row>
    <row r="41" spans="2:18" x14ac:dyDescent="0.35">
      <c r="B41" s="35">
        <v>37</v>
      </c>
      <c r="C41" s="35">
        <v>37</v>
      </c>
      <c r="D41" s="49" t="str">
        <f>Mid!L29</f>
        <v>Poland</v>
      </c>
      <c r="E41" s="48">
        <f>Mid!M29</f>
        <v>592</v>
      </c>
      <c r="F41" s="94">
        <f>Mid!N29</f>
        <v>0.39474035153228604</v>
      </c>
      <c r="H41" s="45">
        <f>Mid!Q29</f>
        <v>13052</v>
      </c>
      <c r="I41" s="99">
        <f>Mid!R29</f>
        <v>0.27753802592041854</v>
      </c>
      <c r="R41" s="39" t="s">
        <v>288</v>
      </c>
    </row>
    <row r="42" spans="2:18" x14ac:dyDescent="0.35">
      <c r="B42" s="35">
        <v>38</v>
      </c>
      <c r="C42" s="35">
        <v>38</v>
      </c>
      <c r="D42" s="49" t="str">
        <f>Mid!L30</f>
        <v>Fiji</v>
      </c>
      <c r="E42" s="48">
        <f>Mid!M30</f>
        <v>587</v>
      </c>
      <c r="F42" s="94">
        <f>Mid!N30</f>
        <v>0.39140639586056059</v>
      </c>
      <c r="H42" s="45">
        <f>Mid!Q30</f>
        <v>11450</v>
      </c>
      <c r="I42" s="99">
        <f>Mid!R30</f>
        <v>0.24347306135372296</v>
      </c>
      <c r="R42" s="39" t="s">
        <v>289</v>
      </c>
    </row>
    <row r="43" spans="2:18" x14ac:dyDescent="0.35">
      <c r="B43" s="35">
        <v>39</v>
      </c>
      <c r="C43" s="35">
        <v>39</v>
      </c>
      <c r="D43" s="49" t="str">
        <f>Mid!L31</f>
        <v>Korea, South</v>
      </c>
      <c r="E43" s="48">
        <f>Mid!M31</f>
        <v>554</v>
      </c>
      <c r="F43" s="94">
        <f>Mid!N31</f>
        <v>0.3694022884271731</v>
      </c>
      <c r="H43" s="45">
        <f>Mid!Q31</f>
        <v>14730</v>
      </c>
      <c r="I43" s="99">
        <f>Mid!R31</f>
        <v>0.31321905622186369</v>
      </c>
      <c r="R43" s="39" t="s">
        <v>290</v>
      </c>
    </row>
    <row r="44" spans="2:18" x14ac:dyDescent="0.35">
      <c r="B44" s="35">
        <v>40</v>
      </c>
      <c r="C44" s="35">
        <v>40</v>
      </c>
      <c r="D44" s="49" t="str">
        <f>Mid!L32</f>
        <v>Chile</v>
      </c>
      <c r="E44" s="48">
        <f>Mid!M32</f>
        <v>541</v>
      </c>
      <c r="F44" s="94">
        <f>Mid!N32</f>
        <v>0.36073400368068709</v>
      </c>
      <c r="H44" s="45">
        <f>Mid!Q32</f>
        <v>7870</v>
      </c>
      <c r="I44" s="99">
        <f>Mid!R32</f>
        <v>0.16734785963788645</v>
      </c>
      <c r="R44" s="39" t="s">
        <v>291</v>
      </c>
    </row>
    <row r="45" spans="2:18" x14ac:dyDescent="0.35">
      <c r="B45" s="35">
        <v>41</v>
      </c>
      <c r="C45" s="35">
        <v>41</v>
      </c>
      <c r="D45" s="49" t="str">
        <f>Mid!L33</f>
        <v>Bangladesh</v>
      </c>
      <c r="E45" s="48">
        <f>Mid!M33</f>
        <v>541</v>
      </c>
      <c r="F45" s="94">
        <f>Mid!N33</f>
        <v>0.36073400368068709</v>
      </c>
      <c r="H45" s="45">
        <f>Mid!Q33</f>
        <v>9693</v>
      </c>
      <c r="I45" s="99">
        <f>Mid!R33</f>
        <v>0.20611217324905126</v>
      </c>
      <c r="R45" s="39" t="s">
        <v>292</v>
      </c>
    </row>
    <row r="46" spans="2:18" x14ac:dyDescent="0.35">
      <c r="B46" s="35">
        <v>42</v>
      </c>
      <c r="C46" s="35">
        <v>42</v>
      </c>
      <c r="D46" s="49" t="str">
        <f>Mid!L34</f>
        <v>Hong Kong</v>
      </c>
      <c r="E46" s="48">
        <f>Mid!M34</f>
        <v>467</v>
      </c>
      <c r="F46" s="94">
        <f>Mid!N34</f>
        <v>0.31139145973915133</v>
      </c>
      <c r="H46" s="45">
        <f>Mid!Q34</f>
        <v>24428</v>
      </c>
      <c r="I46" s="99">
        <f>Mid!R34</f>
        <v>0.51943754958504318</v>
      </c>
      <c r="R46" s="39" t="s">
        <v>293</v>
      </c>
    </row>
    <row r="47" spans="2:18" x14ac:dyDescent="0.35">
      <c r="B47" s="35">
        <v>43</v>
      </c>
      <c r="C47" s="35">
        <v>43</v>
      </c>
      <c r="D47" s="49" t="str">
        <f>Mid!L35</f>
        <v>South Africa</v>
      </c>
      <c r="E47" s="48">
        <f>Mid!M35</f>
        <v>427</v>
      </c>
      <c r="F47" s="94">
        <f>Mid!N35</f>
        <v>0.28471981436534821</v>
      </c>
      <c r="H47" s="45">
        <f>Mid!Q35</f>
        <v>27056</v>
      </c>
      <c r="I47" s="99">
        <f>Mid!R35</f>
        <v>0.57531940157085848</v>
      </c>
      <c r="R47" s="39" t="s">
        <v>294</v>
      </c>
    </row>
    <row r="48" spans="2:18" x14ac:dyDescent="0.35">
      <c r="B48" s="35">
        <v>44</v>
      </c>
      <c r="C48" s="35">
        <v>44</v>
      </c>
      <c r="D48" s="49" t="str">
        <f>Mid!L36</f>
        <v>Germany</v>
      </c>
      <c r="E48" s="48">
        <f>Mid!M36</f>
        <v>425</v>
      </c>
      <c r="F48" s="94">
        <f>Mid!N36</f>
        <v>0.28338623209665803</v>
      </c>
      <c r="H48" s="45">
        <f>Mid!Q36</f>
        <v>19125</v>
      </c>
      <c r="I48" s="99">
        <f>Mid!R36</f>
        <v>0.40667443654060714</v>
      </c>
      <c r="R48" s="39" t="s">
        <v>295</v>
      </c>
    </row>
    <row r="49" spans="2:18" x14ac:dyDescent="0.35">
      <c r="B49" s="35">
        <v>45</v>
      </c>
      <c r="C49" s="35">
        <v>45</v>
      </c>
      <c r="D49" s="49" t="str">
        <f>Mid!L37</f>
        <v>Egypt</v>
      </c>
      <c r="E49" s="48">
        <f>Mid!M37</f>
        <v>348</v>
      </c>
      <c r="F49" s="94">
        <f>Mid!N37</f>
        <v>0.23204331475208706</v>
      </c>
      <c r="H49" s="45">
        <f>Mid!Q37</f>
        <v>13312</v>
      </c>
      <c r="I49" s="99">
        <f>Mid!R37</f>
        <v>0.28306667185508821</v>
      </c>
      <c r="R49" s="39" t="s">
        <v>296</v>
      </c>
    </row>
    <row r="50" spans="2:18" x14ac:dyDescent="0.35">
      <c r="B50" s="35">
        <v>46</v>
      </c>
      <c r="C50" s="35">
        <v>46</v>
      </c>
      <c r="D50" s="49" t="str">
        <f>Mid!L38</f>
        <v>Singapore</v>
      </c>
      <c r="E50" s="48">
        <f>Mid!M38</f>
        <v>339</v>
      </c>
      <c r="F50" s="94">
        <f>Mid!N38</f>
        <v>0.22604219454298138</v>
      </c>
      <c r="H50" s="45">
        <f>Mid!Q38</f>
        <v>17087</v>
      </c>
      <c r="I50" s="99">
        <f>Mid!R38</f>
        <v>0.36333835802192704</v>
      </c>
      <c r="R50" s="39" t="s">
        <v>297</v>
      </c>
    </row>
    <row r="51" spans="2:18" x14ac:dyDescent="0.35">
      <c r="B51" s="35">
        <v>47</v>
      </c>
      <c r="C51" s="35">
        <v>47</v>
      </c>
      <c r="D51" s="49" t="str">
        <f>Mid!L39</f>
        <v>Iraq</v>
      </c>
      <c r="E51" s="48">
        <f>Mid!M39</f>
        <v>315</v>
      </c>
      <c r="F51" s="94">
        <f>Mid!N39</f>
        <v>0.21003920731869952</v>
      </c>
      <c r="H51" s="45">
        <f>Mid!Q39</f>
        <v>25041</v>
      </c>
      <c r="I51" s="99">
        <f>Mid!R39</f>
        <v>0.5324723955771683</v>
      </c>
      <c r="R51" s="39" t="s">
        <v>298</v>
      </c>
    </row>
    <row r="52" spans="2:18" x14ac:dyDescent="0.35">
      <c r="B52" s="35">
        <v>48</v>
      </c>
      <c r="C52" s="35">
        <v>48</v>
      </c>
      <c r="D52" s="49" t="str">
        <f>Mid!L40</f>
        <v>Netherlands</v>
      </c>
      <c r="E52" s="48">
        <f>Mid!M40</f>
        <v>311</v>
      </c>
      <c r="F52" s="94">
        <f>Mid!N40</f>
        <v>0.20737204278131918</v>
      </c>
      <c r="H52" s="45">
        <f>Mid!Q40</f>
        <v>11558</v>
      </c>
      <c r="I52" s="99">
        <f>Mid!R40</f>
        <v>0.24576957581889347</v>
      </c>
      <c r="R52" s="39" t="s">
        <v>299</v>
      </c>
    </row>
    <row r="53" spans="2:18" x14ac:dyDescent="0.35">
      <c r="B53" s="35">
        <v>49</v>
      </c>
      <c r="C53" s="35">
        <v>49</v>
      </c>
      <c r="D53" s="49" t="str">
        <f>Mid!L41</f>
        <v>Samoa</v>
      </c>
      <c r="E53" s="48">
        <f>Mid!M41</f>
        <v>302</v>
      </c>
      <c r="F53" s="94">
        <f>Mid!N41</f>
        <v>0.20137092257221348</v>
      </c>
      <c r="H53" s="45">
        <f>Mid!Q41</f>
        <v>7200</v>
      </c>
      <c r="I53" s="99">
        <f>Mid!R41</f>
        <v>0.15310096434469916</v>
      </c>
      <c r="R53" s="39" t="s">
        <v>300</v>
      </c>
    </row>
    <row r="54" spans="2:18" x14ac:dyDescent="0.35">
      <c r="B54" s="35">
        <v>50</v>
      </c>
      <c r="C54" s="35">
        <v>50</v>
      </c>
      <c r="D54" s="49" t="str">
        <f>Mid!L42</f>
        <v>Scotland</v>
      </c>
      <c r="E54" s="48">
        <f>Mid!M42</f>
        <v>299</v>
      </c>
      <c r="F54" s="94">
        <f>Mid!N42</f>
        <v>0.19937054916917823</v>
      </c>
      <c r="H54" s="45">
        <f>Mid!Q42</f>
        <v>19539</v>
      </c>
      <c r="I54" s="99">
        <f>Mid!R42</f>
        <v>0.41547774199042736</v>
      </c>
      <c r="R54" s="39" t="s">
        <v>301</v>
      </c>
    </row>
    <row r="55" spans="2:18" x14ac:dyDescent="0.35">
      <c r="B55" s="35">
        <v>51</v>
      </c>
      <c r="C55" s="35">
        <v>51</v>
      </c>
      <c r="D55" s="49" t="str">
        <f>Mid!L43</f>
        <v>Nepal</v>
      </c>
      <c r="E55" s="48">
        <f>Mid!M43</f>
        <v>282</v>
      </c>
      <c r="F55" s="94">
        <f>Mid!N43</f>
        <v>0.18803509988531192</v>
      </c>
      <c r="H55" s="45">
        <f>Mid!Q43</f>
        <v>18510</v>
      </c>
      <c r="I55" s="99">
        <f>Mid!R43</f>
        <v>0.39359706250283072</v>
      </c>
      <c r="R55" s="39" t="s">
        <v>302</v>
      </c>
    </row>
    <row r="56" spans="2:18" x14ac:dyDescent="0.35">
      <c r="B56" s="35">
        <v>52</v>
      </c>
      <c r="C56" s="35">
        <v>52</v>
      </c>
      <c r="D56" s="49" t="str">
        <f>Mid!L44</f>
        <v>Malta</v>
      </c>
      <c r="E56" s="48">
        <f>Mid!M44</f>
        <v>255</v>
      </c>
      <c r="F56" s="94">
        <f>Mid!N44</f>
        <v>0.17003173925799481</v>
      </c>
      <c r="H56" s="45">
        <f>Mid!Q44</f>
        <v>15128</v>
      </c>
      <c r="I56" s="99">
        <f>Mid!R44</f>
        <v>0.32168213730647349</v>
      </c>
      <c r="R56" s="39" t="s">
        <v>303</v>
      </c>
    </row>
    <row r="57" spans="2:18" x14ac:dyDescent="0.35">
      <c r="B57" s="35">
        <v>53</v>
      </c>
      <c r="C57" s="35">
        <v>53</v>
      </c>
      <c r="D57" s="49" t="str">
        <f>Mid!L45</f>
        <v>Taiwan</v>
      </c>
      <c r="E57" s="48">
        <f>Mid!M45</f>
        <v>223</v>
      </c>
      <c r="F57" s="94">
        <f>Mid!N45</f>
        <v>0.14869442295895235</v>
      </c>
      <c r="H57" s="45">
        <f>Mid!Q45</f>
        <v>9362</v>
      </c>
      <c r="I57" s="99">
        <f>Mid!R45</f>
        <v>0.19907378169376019</v>
      </c>
      <c r="R57" s="39" t="s">
        <v>304</v>
      </c>
    </row>
    <row r="58" spans="2:18" x14ac:dyDescent="0.35">
      <c r="B58" s="35">
        <v>54</v>
      </c>
      <c r="C58" s="35">
        <v>54</v>
      </c>
      <c r="D58" s="49" t="str">
        <f>Mid!L46</f>
        <v>USA</v>
      </c>
      <c r="E58" s="48">
        <f>Mid!M46</f>
        <v>193</v>
      </c>
      <c r="F58" s="94">
        <f>Mid!N46</f>
        <v>0.1286906889286</v>
      </c>
      <c r="H58" s="45">
        <f>Mid!Q46</f>
        <v>20231</v>
      </c>
      <c r="I58" s="99">
        <f>Mid!R46</f>
        <v>0.43019244578577903</v>
      </c>
      <c r="R58" s="39" t="s">
        <v>305</v>
      </c>
    </row>
    <row r="59" spans="2:18" x14ac:dyDescent="0.35">
      <c r="B59" s="35">
        <v>55</v>
      </c>
      <c r="C59" s="35">
        <v>55</v>
      </c>
      <c r="D59" s="49" t="str">
        <f>Mid!L47</f>
        <v>Ireland</v>
      </c>
      <c r="E59" s="48">
        <f>Mid!M47</f>
        <v>189</v>
      </c>
      <c r="F59" s="94">
        <f>Mid!N47</f>
        <v>0.12602352439121969</v>
      </c>
      <c r="H59" s="45">
        <f>Mid!Q47</f>
        <v>14742</v>
      </c>
      <c r="I59" s="99">
        <f>Mid!R47</f>
        <v>0.31347422449577156</v>
      </c>
      <c r="R59" s="39" t="s">
        <v>306</v>
      </c>
    </row>
    <row r="60" spans="2:18" x14ac:dyDescent="0.35">
      <c r="B60" s="35">
        <v>56</v>
      </c>
      <c r="C60" s="35">
        <v>56</v>
      </c>
      <c r="D60" s="49" t="str">
        <f>Mid!L48</f>
        <v>Japan</v>
      </c>
      <c r="E60" s="48">
        <f>Mid!M48</f>
        <v>139</v>
      </c>
      <c r="F60" s="94">
        <f>Mid!N48</f>
        <v>9.2683967673965806E-2</v>
      </c>
      <c r="H60" s="45">
        <f>Mid!Q48</f>
        <v>8476</v>
      </c>
      <c r="I60" s="99">
        <f>Mid!R48</f>
        <v>0.18023385747023196</v>
      </c>
      <c r="R60" s="39" t="s">
        <v>307</v>
      </c>
    </row>
    <row r="61" spans="2:18" x14ac:dyDescent="0.35">
      <c r="B61" s="35">
        <v>57</v>
      </c>
      <c r="C61" s="35">
        <v>57</v>
      </c>
      <c r="D61" s="49" t="str">
        <f>Mid!L49</f>
        <v>Zimbabwe</v>
      </c>
      <c r="E61" s="48">
        <f>Mid!M49</f>
        <v>95</v>
      </c>
      <c r="F61" s="94">
        <f>Mid!N49</f>
        <v>6.3345157762782392E-2</v>
      </c>
      <c r="H61" s="45">
        <f>Mid!Q49</f>
        <v>5075</v>
      </c>
      <c r="I61" s="99">
        <f>Mid!R49</f>
        <v>0.10791491584018725</v>
      </c>
      <c r="R61" s="39" t="s">
        <v>308</v>
      </c>
    </row>
    <row r="62" spans="2:18" x14ac:dyDescent="0.35">
      <c r="B62" s="35">
        <v>58</v>
      </c>
      <c r="C62" s="35">
        <v>58</v>
      </c>
      <c r="D62" s="49" t="str">
        <f>Mid!L50</f>
        <v>France</v>
      </c>
      <c r="E62" s="48">
        <f>Mid!M50</f>
        <v>87</v>
      </c>
      <c r="F62" s="94">
        <f>Mid!N50</f>
        <v>5.8010828688021765E-2</v>
      </c>
      <c r="H62" s="45">
        <f>Mid!Q50</f>
        <v>7063</v>
      </c>
      <c r="I62" s="99">
        <f>Mid!R50</f>
        <v>0.15018779321758477</v>
      </c>
      <c r="R62" s="39" t="s">
        <v>309</v>
      </c>
    </row>
    <row r="63" spans="2:18" x14ac:dyDescent="0.35">
      <c r="B63" s="35">
        <v>59</v>
      </c>
      <c r="C63" s="35">
        <v>59</v>
      </c>
      <c r="D63" s="49" t="str">
        <f>Mid!L51</f>
        <v>Canada</v>
      </c>
      <c r="E63" s="48">
        <f>Mid!M51</f>
        <v>82</v>
      </c>
      <c r="F63" s="94">
        <f>Mid!N51</f>
        <v>5.4676873016296375E-2</v>
      </c>
      <c r="H63" s="45">
        <f>Mid!Q51</f>
        <v>8449</v>
      </c>
      <c r="I63" s="99">
        <f>Mid!R51</f>
        <v>0.17965972885393933</v>
      </c>
      <c r="R63" s="39" t="s">
        <v>310</v>
      </c>
    </row>
    <row r="64" spans="2:18" x14ac:dyDescent="0.35">
      <c r="B64" s="35">
        <v>60</v>
      </c>
      <c r="C64" s="35">
        <v>60</v>
      </c>
      <c r="D64" s="49" t="str">
        <f>Mid!L52</f>
        <v>Brazil</v>
      </c>
      <c r="E64" s="48">
        <f>Mid!M52</f>
        <v>46</v>
      </c>
      <c r="F64" s="94">
        <f>Mid!N52</f>
        <v>3.0672392179873578E-2</v>
      </c>
      <c r="H64" s="45">
        <f>Mid!Q52</f>
        <v>5427</v>
      </c>
      <c r="I64" s="99">
        <f>Mid!R52</f>
        <v>0.11539985187481699</v>
      </c>
      <c r="R64" s="39" t="s">
        <v>311</v>
      </c>
    </row>
    <row r="65" spans="2:18" x14ac:dyDescent="0.35">
      <c r="B65" s="35">
        <v>61</v>
      </c>
      <c r="C65" s="35">
        <v>61</v>
      </c>
      <c r="D65" s="49" t="str">
        <f>Mid!L53</f>
        <v>Wales</v>
      </c>
      <c r="E65" s="48">
        <f>Mid!M53</f>
        <v>38</v>
      </c>
      <c r="F65" s="94">
        <f>Mid!N53</f>
        <v>2.5338063105112954E-2</v>
      </c>
      <c r="H65" s="45">
        <f>Mid!Q53</f>
        <v>3623</v>
      </c>
      <c r="I65" s="99">
        <f>Mid!R53</f>
        <v>7.7039554697339599E-2</v>
      </c>
      <c r="R65" s="39" t="s">
        <v>312</v>
      </c>
    </row>
    <row r="66" spans="2:18" x14ac:dyDescent="0.35">
      <c r="B66" s="35">
        <v>62</v>
      </c>
      <c r="C66" s="35">
        <v>62</v>
      </c>
      <c r="D66" s="49" t="str">
        <f>Mid!L54</f>
        <v>Papua New Guinea</v>
      </c>
      <c r="E66" s="48">
        <f>Mid!M54</f>
        <v>28</v>
      </c>
      <c r="F66" s="94">
        <f>Mid!N54</f>
        <v>1.8670151761662177E-2</v>
      </c>
      <c r="H66" s="45">
        <f>Mid!Q54</f>
        <v>2023</v>
      </c>
      <c r="I66" s="99">
        <f>Mid!R54</f>
        <v>4.3017118176295333E-2</v>
      </c>
      <c r="R66" s="39" t="s">
        <v>313</v>
      </c>
    </row>
    <row r="67" spans="2:18" x14ac:dyDescent="0.35">
      <c r="B67" s="35">
        <v>63</v>
      </c>
      <c r="C67" s="35">
        <v>63</v>
      </c>
      <c r="D67" s="49" t="s">
        <v>61</v>
      </c>
      <c r="E67" s="50">
        <f>VLOOKUP(B67,Data!$B$6:$FI$203,3+'Municipal Detail'!$E$3*2-2)</f>
        <v>7761</v>
      </c>
      <c r="F67" s="94">
        <f>VLOOKUP(B67,Data!$B$6:$FI$203,3+'Municipal Detail'!$E$3*2-1)</f>
        <v>5.1749659936521484</v>
      </c>
      <c r="H67" s="45">
        <f>VLOOKUP(B67,Data!$B$6:$FI$203,3+'Municipal Detail'!$H$3*2-2)</f>
        <v>190830</v>
      </c>
      <c r="I67" s="99">
        <f>VLOOKUP(B67,Data!$B$6:$FI$203,3+'Municipal Detail'!$H$3*2-1)</f>
        <v>4.0578134758192972</v>
      </c>
      <c r="R67" s="39" t="s">
        <v>314</v>
      </c>
    </row>
    <row r="68" spans="2:18" x14ac:dyDescent="0.35">
      <c r="B68" s="35">
        <v>64</v>
      </c>
      <c r="C68" s="35">
        <v>64</v>
      </c>
      <c r="D68" s="49" t="s">
        <v>62</v>
      </c>
      <c r="E68" s="45">
        <f>VLOOKUP(B68,Data!$B$6:$FI$203,3+'Municipal Detail'!$E$3*2-2)</f>
        <v>8242</v>
      </c>
      <c r="F68" s="95" t="str">
        <f>VLOOKUP(B68,Data!$B$6:$FI$203,3+'Municipal Detail'!$E$3*2-1)</f>
        <v>n.a.</v>
      </c>
      <c r="H68" s="45">
        <f>VLOOKUP(B68,Data!$B$6:$FI$203,3+'Municipal Detail'!$H$3*2-2)</f>
        <v>214972</v>
      </c>
      <c r="I68" s="101" t="str">
        <f>VLOOKUP(B68,Data!$B$6:$FI$203,3+'Municipal Detail'!$H$3*2-1)</f>
        <v>n.a.</v>
      </c>
      <c r="R68" s="39" t="s">
        <v>315</v>
      </c>
    </row>
    <row r="69" spans="2:18" x14ac:dyDescent="0.35">
      <c r="B69" s="35">
        <v>65</v>
      </c>
      <c r="C69" s="35">
        <v>65</v>
      </c>
      <c r="D69" s="51" t="s">
        <v>64</v>
      </c>
      <c r="E69" s="45">
        <f>VLOOKUP(B69,Data!$B$6:$FI$203,3+'Municipal Detail'!$E$3*2-2)</f>
        <v>158208</v>
      </c>
      <c r="F69" s="96">
        <f>SUM(F17:F67)</f>
        <v>99.999999999999986</v>
      </c>
      <c r="H69" s="45">
        <f>VLOOKUP(B69,Data!$B$6:$FI$203,3+'Municipal Detail'!$H$3*2-2)</f>
        <v>4917750</v>
      </c>
      <c r="I69" s="100">
        <f>SUM(I17:I67)</f>
        <v>99.999999999999986</v>
      </c>
      <c r="R69" s="39" t="s">
        <v>316</v>
      </c>
    </row>
    <row r="70" spans="2:18" x14ac:dyDescent="0.35">
      <c r="B70" s="35">
        <v>66</v>
      </c>
      <c r="C70" s="35">
        <v>66</v>
      </c>
      <c r="D70" s="40"/>
      <c r="E70" s="37"/>
      <c r="F70" s="38"/>
      <c r="H70" s="37"/>
      <c r="I70" s="38"/>
      <c r="R70" s="39" t="s">
        <v>317</v>
      </c>
    </row>
    <row r="71" spans="2:18" x14ac:dyDescent="0.35">
      <c r="B71" s="35">
        <v>67</v>
      </c>
      <c r="C71" s="35">
        <v>67</v>
      </c>
      <c r="D71" s="36" t="s">
        <v>65</v>
      </c>
      <c r="E71" s="41" t="s">
        <v>332</v>
      </c>
      <c r="F71" s="42" t="s">
        <v>333</v>
      </c>
      <c r="G71" s="43"/>
      <c r="H71" s="41" t="s">
        <v>332</v>
      </c>
      <c r="I71" s="42" t="s">
        <v>333</v>
      </c>
      <c r="R71" s="39" t="s">
        <v>318</v>
      </c>
    </row>
    <row r="72" spans="2:18" x14ac:dyDescent="0.35">
      <c r="B72" s="35">
        <v>68</v>
      </c>
      <c r="C72" s="35">
        <v>68</v>
      </c>
      <c r="D72" s="52" t="s">
        <v>66</v>
      </c>
      <c r="E72" s="45">
        <f>VLOOKUP(B72,Data!$B$6:$FI$203,3+'Municipal Detail'!$E$3*2-2)</f>
        <v>6882</v>
      </c>
      <c r="F72" s="94">
        <f>VLOOKUP(B72,Data!$B$6:$FI$203,3+'Municipal Detail'!$E$3*2-1)</f>
        <v>4.3499971556252248</v>
      </c>
      <c r="H72" s="45">
        <f>VLOOKUP(B72,Data!$B$6:$FI$203,3+'Municipal Detail'!$H$3*2-2)</f>
        <v>129502</v>
      </c>
      <c r="I72" s="99">
        <f>VLOOKUP(B72,Data!$B$6:$FI$203,3+'Municipal Detail'!$H$3*2-1)</f>
        <v>2.6792859430485709</v>
      </c>
      <c r="R72" s="39" t="s">
        <v>319</v>
      </c>
    </row>
    <row r="73" spans="2:18" x14ac:dyDescent="0.35">
      <c r="B73" s="35">
        <v>69</v>
      </c>
      <c r="C73" s="35">
        <v>69</v>
      </c>
      <c r="D73" s="40"/>
      <c r="E73" s="37"/>
      <c r="F73" s="38"/>
      <c r="H73" s="37"/>
      <c r="I73" s="38"/>
      <c r="R73" s="39" t="s">
        <v>320</v>
      </c>
    </row>
    <row r="74" spans="2:18" x14ac:dyDescent="0.35">
      <c r="B74" s="35">
        <v>70</v>
      </c>
      <c r="C74" s="35">
        <v>70</v>
      </c>
      <c r="D74" s="36" t="s">
        <v>67</v>
      </c>
      <c r="E74" s="41" t="s">
        <v>332</v>
      </c>
      <c r="F74" s="42" t="s">
        <v>333</v>
      </c>
      <c r="G74" s="43"/>
      <c r="H74" s="41" t="s">
        <v>332</v>
      </c>
      <c r="I74" s="42" t="s">
        <v>333</v>
      </c>
      <c r="R74" s="39" t="s">
        <v>321</v>
      </c>
    </row>
    <row r="75" spans="2:18" x14ac:dyDescent="0.35">
      <c r="B75" s="35">
        <v>71</v>
      </c>
      <c r="C75" s="35">
        <v>71</v>
      </c>
      <c r="D75" s="53" t="str">
        <f>'Mid2'!K4</f>
        <v>English only</v>
      </c>
      <c r="E75" s="48">
        <f>'Mid2'!L4</f>
        <v>46362</v>
      </c>
      <c r="F75" s="94">
        <f>'Mid2'!M4</f>
        <v>31.282767555312645</v>
      </c>
      <c r="H75" s="45">
        <f>'Mid2'!P4</f>
        <v>3003007</v>
      </c>
      <c r="I75" s="99">
        <f>'Mid2'!Q4</f>
        <v>64.139474732459135</v>
      </c>
      <c r="J75" s="105" t="str">
        <f>CONCATENATE($E$4,": Non-English Languages")</f>
        <v>Greater Dandenong : Non-English Languages</v>
      </c>
      <c r="R75" s="39" t="s">
        <v>322</v>
      </c>
    </row>
    <row r="76" spans="2:18" x14ac:dyDescent="0.35">
      <c r="B76" s="35">
        <v>72</v>
      </c>
      <c r="C76" s="35">
        <v>72</v>
      </c>
      <c r="D76" s="54" t="str">
        <f>'Mid2'!K5</f>
        <v>Vietnamese</v>
      </c>
      <c r="E76" s="48">
        <f>'Mid2'!L5</f>
        <v>18784</v>
      </c>
      <c r="F76" s="94">
        <f>'Mid2'!M5</f>
        <v>12.674507263685619</v>
      </c>
      <c r="H76" s="45">
        <f>'Mid2'!P5</f>
        <v>115314</v>
      </c>
      <c r="I76" s="99">
        <f>'Mid2'!Q5</f>
        <v>2.4629244584840437</v>
      </c>
      <c r="R76" s="39" t="s">
        <v>323</v>
      </c>
    </row>
    <row r="77" spans="2:18" x14ac:dyDescent="0.35">
      <c r="B77" s="35">
        <v>73</v>
      </c>
      <c r="C77" s="35">
        <v>73</v>
      </c>
      <c r="D77" s="54" t="str">
        <f>'Mid2'!K6</f>
        <v>Khmer</v>
      </c>
      <c r="E77" s="48">
        <f>'Mid2'!L6</f>
        <v>9663</v>
      </c>
      <c r="F77" s="94">
        <f>'Mid2'!M6</f>
        <v>6.5201109289285641</v>
      </c>
      <c r="H77" s="45">
        <f>'Mid2'!P6</f>
        <v>17041</v>
      </c>
      <c r="I77" s="99">
        <f>'Mid2'!Q6</f>
        <v>0.36396877826652951</v>
      </c>
      <c r="R77" s="39" t="s">
        <v>324</v>
      </c>
    </row>
    <row r="78" spans="2:18" x14ac:dyDescent="0.35">
      <c r="B78" s="35">
        <v>74</v>
      </c>
      <c r="C78" s="35">
        <v>74</v>
      </c>
      <c r="D78" s="54" t="str">
        <f>'Mid2'!K7</f>
        <v>Mandarin</v>
      </c>
      <c r="E78" s="48">
        <f>'Mid2'!L7</f>
        <v>6201</v>
      </c>
      <c r="F78" s="94">
        <f>'Mid2'!M7</f>
        <v>4.1841258274124007</v>
      </c>
      <c r="H78" s="45">
        <f>'Mid2'!P7</f>
        <v>212680</v>
      </c>
      <c r="I78" s="99">
        <f>'Mid2'!Q7</f>
        <v>4.542508054792882</v>
      </c>
      <c r="R78" s="39" t="s">
        <v>325</v>
      </c>
    </row>
    <row r="79" spans="2:18" x14ac:dyDescent="0.35">
      <c r="B79" s="35">
        <v>75</v>
      </c>
      <c r="C79" s="35">
        <v>75</v>
      </c>
      <c r="D79" s="54" t="str">
        <f>'Mid2'!K8</f>
        <v>Punjabi</v>
      </c>
      <c r="E79" s="48">
        <f>'Mid2'!L8</f>
        <v>5399</v>
      </c>
      <c r="F79" s="94">
        <f>'Mid2'!M8</f>
        <v>3.6429761880663687</v>
      </c>
      <c r="H79" s="45">
        <f>'Mid2'!P8</f>
        <v>97684</v>
      </c>
      <c r="I79" s="99">
        <f>'Mid2'!Q8</f>
        <v>2.0863755728060367</v>
      </c>
      <c r="R79" s="39" t="s">
        <v>326</v>
      </c>
    </row>
    <row r="80" spans="2:18" x14ac:dyDescent="0.35">
      <c r="B80" s="35">
        <v>76</v>
      </c>
      <c r="C80" s="35">
        <v>76</v>
      </c>
      <c r="D80" s="54" t="str">
        <f>'Mid2'!K9</f>
        <v>Cantonese</v>
      </c>
      <c r="E80" s="48">
        <f>'Mid2'!L9</f>
        <v>4410</v>
      </c>
      <c r="F80" s="94">
        <f>'Mid2'!M9</f>
        <v>2.9756482662294288</v>
      </c>
      <c r="H80" s="45">
        <f>'Mid2'!P9</f>
        <v>80584</v>
      </c>
      <c r="I80" s="99">
        <f>'Mid2'!Q9</f>
        <v>1.7211466479566937</v>
      </c>
      <c r="R80" s="39" t="s">
        <v>327</v>
      </c>
    </row>
    <row r="81" spans="2:18" x14ac:dyDescent="0.35">
      <c r="B81" s="35">
        <v>77</v>
      </c>
      <c r="C81" s="35">
        <v>77</v>
      </c>
      <c r="D81" s="54" t="str">
        <f>'Mid2'!K10</f>
        <v>Sinhalese</v>
      </c>
      <c r="E81" s="48">
        <f>'Mid2'!L10</f>
        <v>3907</v>
      </c>
      <c r="F81" s="94">
        <f>'Mid2'!M10</f>
        <v>2.6362489288340991</v>
      </c>
      <c r="H81" s="45">
        <f>'Mid2'!P10</f>
        <v>47504</v>
      </c>
      <c r="I81" s="99">
        <f>'Mid2'!Q10</f>
        <v>1.0146102249148066</v>
      </c>
      <c r="R81" s="39" t="s">
        <v>328</v>
      </c>
    </row>
    <row r="82" spans="2:18" x14ac:dyDescent="0.35">
      <c r="B82" s="35">
        <v>78</v>
      </c>
      <c r="C82" s="35">
        <v>78</v>
      </c>
      <c r="D82" s="54" t="str">
        <f>'Mid2'!K11</f>
        <v>Greek</v>
      </c>
      <c r="E82" s="48">
        <f>'Mid2'!L11</f>
        <v>3509</v>
      </c>
      <c r="F82" s="94">
        <f>'Mid2'!M11</f>
        <v>2.3676983596823278</v>
      </c>
      <c r="H82" s="45">
        <f>'Mid2'!P11</f>
        <v>103658</v>
      </c>
      <c r="I82" s="99">
        <f>'Mid2'!Q11</f>
        <v>2.2139707539200701</v>
      </c>
      <c r="R82" s="39" t="s">
        <v>231</v>
      </c>
    </row>
    <row r="83" spans="2:18" x14ac:dyDescent="0.35">
      <c r="B83" s="35">
        <v>79</v>
      </c>
      <c r="C83" s="35">
        <v>79</v>
      </c>
      <c r="D83" s="54" t="str">
        <f>'Mid2'!K12</f>
        <v>Tamil</v>
      </c>
      <c r="E83" s="48">
        <f>'Mid2'!L12</f>
        <v>2797</v>
      </c>
      <c r="F83" s="94">
        <f>'Mid2'!M12</f>
        <v>1.8872762359736308</v>
      </c>
      <c r="H83" s="45">
        <f>'Mid2'!P12</f>
        <v>32725</v>
      </c>
      <c r="I83" s="99">
        <f>'Mid2'!Q12</f>
        <v>0.69895418512834806</v>
      </c>
      <c r="R83" s="39" t="s">
        <v>329</v>
      </c>
    </row>
    <row r="84" spans="2:18" x14ac:dyDescent="0.35">
      <c r="B84" s="35">
        <v>80</v>
      </c>
      <c r="C84" s="35">
        <v>80</v>
      </c>
      <c r="D84" s="54" t="str">
        <f>'Mid2'!K13</f>
        <v>Arabic</v>
      </c>
      <c r="E84" s="48">
        <f>'Mid2'!L13</f>
        <v>2522</v>
      </c>
      <c r="F84" s="94">
        <f>'Mid2'!M13</f>
        <v>1.701719938192884</v>
      </c>
      <c r="H84" s="45">
        <f>'Mid2'!P13</f>
        <v>87689</v>
      </c>
      <c r="I84" s="99">
        <f>'Mid2'!Q13</f>
        <v>1.8728981983107629</v>
      </c>
      <c r="R84" s="39" t="s">
        <v>331</v>
      </c>
    </row>
    <row r="85" spans="2:18" x14ac:dyDescent="0.35">
      <c r="B85" s="35">
        <v>81</v>
      </c>
      <c r="C85" s="35">
        <v>81</v>
      </c>
      <c r="D85" s="54" t="str">
        <f>'Mid2'!K14</f>
        <v>Hindi</v>
      </c>
      <c r="E85" s="48">
        <f>'Mid2'!L14</f>
        <v>2256</v>
      </c>
      <c r="F85" s="94">
        <f>'Mid2'!M14</f>
        <v>1.522236391975871</v>
      </c>
      <c r="H85" s="45">
        <f>'Mid2'!P14</f>
        <v>64259</v>
      </c>
      <c r="I85" s="99">
        <f>'Mid2'!Q14</f>
        <v>1.3724704960171892</v>
      </c>
      <c r="R85" s="39" t="s">
        <v>330</v>
      </c>
    </row>
    <row r="86" spans="2:18" x14ac:dyDescent="0.35">
      <c r="B86" s="35">
        <v>82</v>
      </c>
      <c r="C86" s="35">
        <v>82</v>
      </c>
      <c r="D86" s="54" t="str">
        <f>'Mid2'!K15</f>
        <v>Austronesian - Other</v>
      </c>
      <c r="E86" s="48">
        <f>'Mid2'!L15</f>
        <v>2057</v>
      </c>
      <c r="F86" s="94">
        <f>'Mid2'!M15</f>
        <v>1.3879611073999851</v>
      </c>
      <c r="H86" s="45">
        <f>'Mid2'!P15</f>
        <v>10519</v>
      </c>
      <c r="I86" s="99">
        <f>'Mid2'!Q15</f>
        <v>0.22466918482399062</v>
      </c>
    </row>
    <row r="87" spans="2:18" x14ac:dyDescent="0.35">
      <c r="B87" s="35">
        <v>83</v>
      </c>
      <c r="C87" s="35">
        <v>83</v>
      </c>
      <c r="D87" s="54" t="str">
        <f>'Mid2'!K16</f>
        <v>Serbian</v>
      </c>
      <c r="E87" s="48">
        <f>'Mid2'!L16</f>
        <v>2027</v>
      </c>
      <c r="F87" s="94">
        <f>'Mid2'!M16</f>
        <v>1.36771860218754</v>
      </c>
      <c r="H87" s="45">
        <f>'Mid2'!P16</f>
        <v>16445</v>
      </c>
      <c r="I87" s="99">
        <f>'Mid2'!Q16</f>
        <v>0.35123916193844718</v>
      </c>
    </row>
    <row r="88" spans="2:18" x14ac:dyDescent="0.35">
      <c r="B88" s="35">
        <v>84</v>
      </c>
      <c r="C88" s="35">
        <v>84</v>
      </c>
      <c r="D88" s="54" t="str">
        <f>'Mid2'!K17</f>
        <v>Italian</v>
      </c>
      <c r="E88" s="48">
        <f>'Mid2'!L17</f>
        <v>1877</v>
      </c>
      <c r="F88" s="94">
        <f>'Mid2'!M17</f>
        <v>1.2665060761253146</v>
      </c>
      <c r="H88" s="45">
        <f>'Mid2'!P17</f>
        <v>83637</v>
      </c>
      <c r="I88" s="99">
        <f>'Mid2'!Q17</f>
        <v>1.7863538940131289</v>
      </c>
    </row>
    <row r="89" spans="2:18" x14ac:dyDescent="0.35">
      <c r="B89" s="35">
        <v>85</v>
      </c>
      <c r="C89" s="35">
        <v>85</v>
      </c>
      <c r="D89" s="54" t="str">
        <f>'Mid2'!K18</f>
        <v>Urdu</v>
      </c>
      <c r="E89" s="48">
        <f>'Mid2'!L18</f>
        <v>1715</v>
      </c>
      <c r="F89" s="94">
        <f>'Mid2'!M18</f>
        <v>1.157196547978111</v>
      </c>
      <c r="H89" s="45">
        <f>'Mid2'!P18</f>
        <v>36329</v>
      </c>
      <c r="I89" s="99">
        <f>'Mid2'!Q18</f>
        <v>0.77592991876326223</v>
      </c>
    </row>
    <row r="90" spans="2:18" x14ac:dyDescent="0.35">
      <c r="B90" s="35">
        <v>86</v>
      </c>
      <c r="C90" s="35">
        <v>86</v>
      </c>
      <c r="D90" s="54" t="str">
        <f>'Mid2'!K19</f>
        <v>Turkish</v>
      </c>
      <c r="E90" s="48">
        <f>'Mid2'!L19</f>
        <v>1518</v>
      </c>
      <c r="F90" s="94">
        <f>'Mid2'!M19</f>
        <v>1.0242707637497217</v>
      </c>
      <c r="H90" s="45">
        <f>'Mid2'!P19</f>
        <v>33290</v>
      </c>
      <c r="I90" s="99">
        <f>'Mid2'!Q19</f>
        <v>0.71102169054003694</v>
      </c>
    </row>
    <row r="91" spans="2:18" x14ac:dyDescent="0.35">
      <c r="B91" s="35">
        <v>87</v>
      </c>
      <c r="C91" s="35">
        <v>87</v>
      </c>
      <c r="D91" s="54" t="str">
        <f>'Mid2'!K20</f>
        <v>Chinese Ls other</v>
      </c>
      <c r="E91" s="48">
        <f>'Mid2'!L20</f>
        <v>1434</v>
      </c>
      <c r="F91" s="94">
        <f>'Mid2'!M20</f>
        <v>0.96759174915487545</v>
      </c>
      <c r="H91" s="45">
        <f>'Mid2'!P20</f>
        <v>15321</v>
      </c>
      <c r="I91" s="99">
        <f>'Mid2'!Q20</f>
        <v>0.32723230161501671</v>
      </c>
    </row>
    <row r="92" spans="2:18" x14ac:dyDescent="0.35">
      <c r="B92" s="35">
        <v>88</v>
      </c>
      <c r="C92" s="35">
        <v>88</v>
      </c>
      <c r="D92" s="54" t="str">
        <f>'Mid2'!K21</f>
        <v>Spanish</v>
      </c>
      <c r="E92" s="48">
        <f>'Mid2'!L21</f>
        <v>1361</v>
      </c>
      <c r="F92" s="94">
        <f>'Mid2'!M21</f>
        <v>0.918334986471259</v>
      </c>
      <c r="H92" s="45">
        <f>'Mid2'!P21</f>
        <v>40412</v>
      </c>
      <c r="I92" s="99">
        <f>'Mid2'!Q21</f>
        <v>0.8631363339772895</v>
      </c>
    </row>
    <row r="93" spans="2:18" x14ac:dyDescent="0.35">
      <c r="B93" s="35">
        <v>89</v>
      </c>
      <c r="C93" s="35">
        <v>89</v>
      </c>
      <c r="D93" s="54" t="str">
        <f>'Mid2'!K22</f>
        <v>Tagalog</v>
      </c>
      <c r="E93" s="48">
        <f>'Mid2'!L22</f>
        <v>1152</v>
      </c>
      <c r="F93" s="94">
        <f>'Mid2'!M22</f>
        <v>0.77731220015789149</v>
      </c>
      <c r="H93" s="45">
        <f>'Mid2'!P22</f>
        <v>25758</v>
      </c>
      <c r="I93" s="99">
        <f>'Mid2'!Q22</f>
        <v>0.55015009627306311</v>
      </c>
    </row>
    <row r="94" spans="2:18" x14ac:dyDescent="0.35">
      <c r="B94" s="35">
        <v>90</v>
      </c>
      <c r="C94" s="35">
        <v>90</v>
      </c>
      <c r="D94" s="54" t="str">
        <f>'Mid2'!K23</f>
        <v>Malayalam</v>
      </c>
      <c r="E94" s="48">
        <f>'Mid2'!L23</f>
        <v>1056</v>
      </c>
      <c r="F94" s="94">
        <f>'Mid2'!M23</f>
        <v>0.71253618347806724</v>
      </c>
      <c r="H94" s="45">
        <f>'Mid2'!P23</f>
        <v>21742</v>
      </c>
      <c r="I94" s="99">
        <f>'Mid2'!Q23</f>
        <v>0.46437469497511213</v>
      </c>
    </row>
    <row r="95" spans="2:18" x14ac:dyDescent="0.35">
      <c r="B95" s="35">
        <v>91</v>
      </c>
      <c r="C95" s="35">
        <v>91</v>
      </c>
      <c r="D95" s="54" t="str">
        <f>'Mid2'!K24</f>
        <v>Filipino</v>
      </c>
      <c r="E95" s="48">
        <f>'Mid2'!L24</f>
        <v>940</v>
      </c>
      <c r="F95" s="94">
        <f>'Mid2'!M24</f>
        <v>0.63426516332327953</v>
      </c>
      <c r="H95" s="45">
        <f>'Mid2'!P24</f>
        <v>20404</v>
      </c>
      <c r="I95" s="99">
        <f>'Mid2'!Q24</f>
        <v>0.43579713348690036</v>
      </c>
    </row>
    <row r="96" spans="2:18" x14ac:dyDescent="0.35">
      <c r="B96" s="35">
        <v>92</v>
      </c>
      <c r="C96" s="35">
        <v>92</v>
      </c>
      <c r="D96" s="54" t="str">
        <f>'Mid2'!K25</f>
        <v>Indonesian</v>
      </c>
      <c r="E96" s="48">
        <f>'Mid2'!L25</f>
        <v>811</v>
      </c>
      <c r="F96" s="94">
        <f>'Mid2'!M25</f>
        <v>0.54722239090976565</v>
      </c>
      <c r="H96" s="45">
        <f>'Mid2'!P25</f>
        <v>16841</v>
      </c>
      <c r="I96" s="99">
        <f>'Mid2'!Q25</f>
        <v>0.35969709493495827</v>
      </c>
    </row>
    <row r="97" spans="2:9" x14ac:dyDescent="0.35">
      <c r="B97" s="35">
        <v>93</v>
      </c>
      <c r="C97" s="35">
        <v>93</v>
      </c>
      <c r="D97" s="54" t="str">
        <f>'Mid2'!K26</f>
        <v>Persian</v>
      </c>
      <c r="E97" s="48">
        <f>'Mid2'!L26</f>
        <v>809</v>
      </c>
      <c r="F97" s="94">
        <f>'Mid2'!M26</f>
        <v>0.5458728905622694</v>
      </c>
      <c r="H97" s="45">
        <f>'Mid2'!P26</f>
        <v>21497</v>
      </c>
      <c r="I97" s="99">
        <f>'Mid2'!Q26</f>
        <v>0.45914188289393726</v>
      </c>
    </row>
    <row r="98" spans="2:9" x14ac:dyDescent="0.35">
      <c r="B98" s="35">
        <v>94</v>
      </c>
      <c r="C98" s="35">
        <v>94</v>
      </c>
      <c r="D98" s="54" t="str">
        <f>'Mid2'!K27</f>
        <v>Gujarati</v>
      </c>
      <c r="E98" s="48">
        <f>'Mid2'!L27</f>
        <v>786</v>
      </c>
      <c r="F98" s="94">
        <f>'Mid2'!M27</f>
        <v>0.53035363656606138</v>
      </c>
      <c r="H98" s="45">
        <f>'Mid2'!P27</f>
        <v>23057</v>
      </c>
      <c r="I98" s="99">
        <f>'Mid2'!Q27</f>
        <v>0.49246101288019323</v>
      </c>
    </row>
    <row r="99" spans="2:9" x14ac:dyDescent="0.35">
      <c r="B99" s="35">
        <v>95</v>
      </c>
      <c r="C99" s="35">
        <v>95</v>
      </c>
      <c r="D99" s="54" t="str">
        <f>'Mid2'!K28</f>
        <v>French</v>
      </c>
      <c r="E99" s="48">
        <f>'Mid2'!L28</f>
        <v>716</v>
      </c>
      <c r="F99" s="94">
        <f>'Mid2'!M28</f>
        <v>0.48312112440368948</v>
      </c>
      <c r="H99" s="45">
        <f>'Mid2'!P28</f>
        <v>16607</v>
      </c>
      <c r="I99" s="99">
        <f>'Mid2'!Q28</f>
        <v>0.35469922543701993</v>
      </c>
    </row>
    <row r="100" spans="2:9" x14ac:dyDescent="0.35">
      <c r="B100" s="35">
        <v>96</v>
      </c>
      <c r="C100" s="35">
        <v>96</v>
      </c>
      <c r="D100" s="54" t="str">
        <f>'Mid2'!K29</f>
        <v>Bengali</v>
      </c>
      <c r="E100" s="48">
        <f>'Mid2'!L29</f>
        <v>687</v>
      </c>
      <c r="F100" s="94">
        <f>'Mid2'!M29</f>
        <v>0.46355336936499264</v>
      </c>
      <c r="H100" s="45">
        <f>'Mid2'!P29</f>
        <v>14379</v>
      </c>
      <c r="I100" s="99">
        <f>'Mid2'!Q29</f>
        <v>0.30711267312331603</v>
      </c>
    </row>
    <row r="101" spans="2:9" x14ac:dyDescent="0.35">
      <c r="B101" s="35">
        <v>97</v>
      </c>
      <c r="C101" s="35">
        <v>97</v>
      </c>
      <c r="D101" s="54" t="str">
        <f>'Mid2'!K30</f>
        <v>Croatian</v>
      </c>
      <c r="E101" s="48">
        <f>'Mid2'!L30</f>
        <v>681</v>
      </c>
      <c r="F101" s="94">
        <f>'Mid2'!M30</f>
        <v>0.45950486832250353</v>
      </c>
      <c r="H101" s="45">
        <f>'Mid2'!P30</f>
        <v>16379</v>
      </c>
      <c r="I101" s="99">
        <f>'Mid2'!Q30</f>
        <v>0.34982950643902866</v>
      </c>
    </row>
    <row r="102" spans="2:9" x14ac:dyDescent="0.35">
      <c r="B102" s="35">
        <v>98</v>
      </c>
      <c r="C102" s="35">
        <v>98</v>
      </c>
      <c r="D102" s="54" t="str">
        <f>'Mid2'!K31</f>
        <v>Thai</v>
      </c>
      <c r="E102" s="48">
        <f>'Mid2'!L31</f>
        <v>657</v>
      </c>
      <c r="F102" s="94">
        <f>'Mid2'!M31</f>
        <v>0.4433108641525475</v>
      </c>
      <c r="H102" s="45">
        <f>'Mid2'!P31</f>
        <v>12504</v>
      </c>
      <c r="I102" s="99">
        <f>'Mid2'!Q31</f>
        <v>0.26706564188983545</v>
      </c>
    </row>
    <row r="103" spans="2:9" x14ac:dyDescent="0.35">
      <c r="B103" s="35">
        <v>99</v>
      </c>
      <c r="C103" s="35">
        <v>99</v>
      </c>
      <c r="D103" s="54" t="str">
        <f>'Mid2'!K32</f>
        <v>Polish</v>
      </c>
      <c r="E103" s="48">
        <f>'Mid2'!L32</f>
        <v>631</v>
      </c>
      <c r="F103" s="94">
        <f>'Mid2'!M32</f>
        <v>0.42576735963509516</v>
      </c>
      <c r="H103" s="45">
        <f>'Mid2'!P32</f>
        <v>12590</v>
      </c>
      <c r="I103" s="99">
        <f>'Mid2'!Q32</f>
        <v>0.26890246572241105</v>
      </c>
    </row>
    <row r="104" spans="2:9" x14ac:dyDescent="0.35">
      <c r="B104" s="35">
        <v>100</v>
      </c>
      <c r="C104" s="35">
        <v>100</v>
      </c>
      <c r="D104" s="54" t="str">
        <f>'Mid2'!K33</f>
        <v>Korean</v>
      </c>
      <c r="E104" s="48">
        <f>'Mid2'!L33</f>
        <v>630</v>
      </c>
      <c r="F104" s="94">
        <f>'Mid2'!M33</f>
        <v>0.42509260946134692</v>
      </c>
      <c r="H104" s="45">
        <f>'Mid2'!P33</f>
        <v>16139</v>
      </c>
      <c r="I104" s="99">
        <f>'Mid2'!Q33</f>
        <v>0.34470348644114318</v>
      </c>
    </row>
    <row r="105" spans="2:9" x14ac:dyDescent="0.35">
      <c r="B105" s="35">
        <v>101</v>
      </c>
      <c r="C105" s="35">
        <v>101</v>
      </c>
      <c r="D105" s="54" t="str">
        <f>'Mid2'!K34</f>
        <v>Samoan</v>
      </c>
      <c r="E105" s="48">
        <f>'Mid2'!L34</f>
        <v>507</v>
      </c>
      <c r="F105" s="94">
        <f>'Mid2'!M34</f>
        <v>0.34209833809032208</v>
      </c>
      <c r="H105" s="45">
        <f>'Mid2'!P34</f>
        <v>12558</v>
      </c>
      <c r="I105" s="99">
        <f>'Mid2'!Q34</f>
        <v>0.26821899638935964</v>
      </c>
    </row>
    <row r="106" spans="2:9" x14ac:dyDescent="0.35">
      <c r="B106" s="35">
        <v>102</v>
      </c>
      <c r="C106" s="35">
        <v>102</v>
      </c>
      <c r="D106" s="54" t="str">
        <f>'Mid2'!K35</f>
        <v>Russian</v>
      </c>
      <c r="E106" s="48">
        <f>'Mid2'!L35</f>
        <v>474</v>
      </c>
      <c r="F106" s="94">
        <f>'Mid2'!M35</f>
        <v>0.31983158235663245</v>
      </c>
      <c r="H106" s="45">
        <f>'Mid2'!P35</f>
        <v>17378</v>
      </c>
      <c r="I106" s="99">
        <f>'Mid2'!Q35</f>
        <v>0.37116656468022713</v>
      </c>
    </row>
    <row r="107" spans="2:9" x14ac:dyDescent="0.35">
      <c r="B107" s="35">
        <v>103</v>
      </c>
      <c r="C107" s="35">
        <v>103</v>
      </c>
      <c r="D107" s="54" t="str">
        <f>'Mid2'!K36</f>
        <v>Indo-Aryan - other</v>
      </c>
      <c r="E107" s="48">
        <f>'Mid2'!L36</f>
        <v>373</v>
      </c>
      <c r="F107" s="94">
        <f>'Mid2'!M36</f>
        <v>0.25168181480806734</v>
      </c>
      <c r="H107" s="45">
        <f>'Mid2'!P36</f>
        <v>11917</v>
      </c>
      <c r="I107" s="99">
        <f>'Mid2'!Q36</f>
        <v>0.25452825131167378</v>
      </c>
    </row>
    <row r="108" spans="2:9" x14ac:dyDescent="0.35">
      <c r="B108" s="35">
        <v>104</v>
      </c>
      <c r="C108" s="35">
        <v>104</v>
      </c>
      <c r="D108" s="54" t="str">
        <f>'Mid2'!K37</f>
        <v>Nepali</v>
      </c>
      <c r="E108" s="48">
        <f>'Mid2'!L37</f>
        <v>311</v>
      </c>
      <c r="F108" s="94">
        <f>'Mid2'!M37</f>
        <v>0.20984730403568078</v>
      </c>
      <c r="H108" s="45">
        <f>'Mid2'!P37</f>
        <v>20142</v>
      </c>
      <c r="I108" s="99">
        <f>'Mid2'!Q37</f>
        <v>0.43020122832254198</v>
      </c>
    </row>
    <row r="109" spans="2:9" x14ac:dyDescent="0.35">
      <c r="B109" s="35">
        <v>105</v>
      </c>
      <c r="C109" s="35">
        <v>105</v>
      </c>
      <c r="D109" s="54" t="str">
        <f>'Mid2'!K38</f>
        <v>Macedonian</v>
      </c>
      <c r="E109" s="48">
        <f>'Mid2'!L38</f>
        <v>303</v>
      </c>
      <c r="F109" s="94">
        <f>'Mid2'!M38</f>
        <v>0.20444930264569544</v>
      </c>
      <c r="H109" s="45">
        <f>'Mid2'!P38</f>
        <v>27792</v>
      </c>
      <c r="I109" s="99">
        <f>'Mid2'!Q38</f>
        <v>0.59359311575514284</v>
      </c>
    </row>
    <row r="110" spans="2:9" x14ac:dyDescent="0.35">
      <c r="B110" s="35">
        <v>106</v>
      </c>
      <c r="C110" s="35">
        <v>106</v>
      </c>
      <c r="D110" s="54" t="str">
        <f>'Mid2'!K39</f>
        <v>German</v>
      </c>
      <c r="E110" s="48">
        <f>'Mid2'!L39</f>
        <v>194</v>
      </c>
      <c r="F110" s="94">
        <f>'Mid2'!M39</f>
        <v>0.13090153370714494</v>
      </c>
      <c r="H110" s="45">
        <f>'Mid2'!P39</f>
        <v>13380</v>
      </c>
      <c r="I110" s="99">
        <f>'Mid2'!Q39</f>
        <v>0.28577561488211756</v>
      </c>
    </row>
    <row r="111" spans="2:9" x14ac:dyDescent="0.35">
      <c r="B111" s="35">
        <v>107</v>
      </c>
      <c r="C111" s="35">
        <v>107</v>
      </c>
      <c r="D111" s="54" t="str">
        <f>'Mid2'!K40</f>
        <v>Japanese</v>
      </c>
      <c r="E111" s="48">
        <f>'Mid2'!L40</f>
        <v>186</v>
      </c>
      <c r="F111" s="94">
        <f>'Mid2'!M40</f>
        <v>0.12550353231715958</v>
      </c>
      <c r="H111" s="45">
        <f>'Mid2'!P40</f>
        <v>11233</v>
      </c>
      <c r="I111" s="99">
        <f>'Mid2'!Q40</f>
        <v>0.23991909431770003</v>
      </c>
    </row>
    <row r="112" spans="2:9" x14ac:dyDescent="0.35">
      <c r="B112" s="35">
        <v>108</v>
      </c>
      <c r="C112" s="35">
        <v>108</v>
      </c>
      <c r="D112" s="54" t="str">
        <f>'Mid2'!K41</f>
        <v>Portuguese</v>
      </c>
      <c r="E112" s="48">
        <f>'Mid2'!L41</f>
        <v>184</v>
      </c>
      <c r="F112" s="94">
        <f>'Mid2'!M41</f>
        <v>0.12415403196966324</v>
      </c>
      <c r="H112" s="45">
        <f>'Mid2'!P41</f>
        <v>8493</v>
      </c>
      <c r="I112" s="99">
        <f>'Mid2'!Q41</f>
        <v>0.18139703267517374</v>
      </c>
    </row>
    <row r="113" spans="2:10" x14ac:dyDescent="0.35">
      <c r="B113" s="35">
        <v>109</v>
      </c>
      <c r="C113" s="35">
        <v>109</v>
      </c>
      <c r="D113" s="54" t="str">
        <f>'Mid2'!K42</f>
        <v>Afrikaans</v>
      </c>
      <c r="E113" s="48">
        <f>'Mid2'!L42</f>
        <v>79</v>
      </c>
      <c r="F113" s="94">
        <f>'Mid2'!M42</f>
        <v>5.3305263726105404E-2</v>
      </c>
      <c r="H113" s="45">
        <f>'Mid2'!P42</f>
        <v>4719</v>
      </c>
      <c r="I113" s="99">
        <f>'Mid2'!Q42</f>
        <v>0.10079036820842396</v>
      </c>
    </row>
    <row r="114" spans="2:10" x14ac:dyDescent="0.35">
      <c r="B114" s="35">
        <v>110</v>
      </c>
      <c r="C114" s="35">
        <v>110</v>
      </c>
      <c r="D114" s="54" t="str">
        <f>'Mid2'!K43</f>
        <v>Australian Indigenous Languages</v>
      </c>
      <c r="E114" s="48">
        <f>'Mid2'!L43</f>
        <v>10</v>
      </c>
      <c r="F114" s="94">
        <f>'Mid2'!M43</f>
        <v>6.7475017374816967E-3</v>
      </c>
      <c r="H114" s="45">
        <f>'Mid2'!P43</f>
        <v>651</v>
      </c>
      <c r="I114" s="99">
        <f>'Mid2'!Q43</f>
        <v>1.3904329244264463E-2</v>
      </c>
    </row>
    <row r="115" spans="2:10" x14ac:dyDescent="0.35">
      <c r="B115" s="35">
        <v>111</v>
      </c>
      <c r="C115" s="35">
        <v>111</v>
      </c>
      <c r="D115" s="55" t="s">
        <v>108</v>
      </c>
      <c r="E115" s="45">
        <f>VLOOKUP(B115,Data!$B$6:$FI$203,3+'Municipal Detail'!$E$3*2-2)</f>
        <v>18227</v>
      </c>
      <c r="F115" s="94">
        <f>VLOOKUP(B115,Data!$B$6:$FI$203,3+'Municipal Detail'!$E$3*2-1)</f>
        <v>12.29867141690789</v>
      </c>
      <c r="H115" s="45">
        <f>VLOOKUP(B115,Data!$B$6:$FI$203,3+'Municipal Detail'!$H$3*2-2)</f>
        <v>237737</v>
      </c>
      <c r="I115" s="99">
        <f>VLOOKUP(B115,Data!$B$6:$FI$203,3+'Municipal Detail'!$H$3*2-1)</f>
        <v>5.0776859009887874</v>
      </c>
    </row>
    <row r="116" spans="2:10" x14ac:dyDescent="0.35">
      <c r="B116" s="35">
        <v>112</v>
      </c>
      <c r="C116" s="35">
        <v>112</v>
      </c>
      <c r="D116" s="55" t="s">
        <v>62</v>
      </c>
      <c r="E116" s="45">
        <f>VLOOKUP(B116,Data!$B$6:$FI$203,3+'Municipal Detail'!$E$3*2-2)</f>
        <v>9994</v>
      </c>
      <c r="F116" s="94"/>
      <c r="H116" s="45">
        <f>VLOOKUP(B116,Data!$B$6:$FI$203,3+'Municipal Detail'!$H$3*2-2)</f>
        <v>236253</v>
      </c>
      <c r="I116" s="99"/>
    </row>
    <row r="117" spans="2:10" x14ac:dyDescent="0.35">
      <c r="B117" s="35">
        <v>113</v>
      </c>
      <c r="C117" s="35">
        <v>113</v>
      </c>
      <c r="D117" s="51" t="s">
        <v>64</v>
      </c>
      <c r="E117" s="45">
        <f>VLOOKUP(B117,Data!$B$6:$FI$203,3+'Municipal Detail'!$E$3*2-2)</f>
        <v>158208</v>
      </c>
      <c r="F117" s="96">
        <f>SUM(F75:F115)</f>
        <v>99.999999999999986</v>
      </c>
      <c r="H117" s="45">
        <f>VLOOKUP(B117,Data!$B$6:$FI$203,3+'Municipal Detail'!$H$3*2-2)</f>
        <v>4917750</v>
      </c>
      <c r="I117" s="100">
        <f>SUM(I75:I115)</f>
        <v>99.999999999999957</v>
      </c>
    </row>
    <row r="118" spans="2:10" ht="21.4" customHeight="1" x14ac:dyDescent="0.35">
      <c r="B118" s="35">
        <v>114</v>
      </c>
      <c r="C118" s="35">
        <v>114</v>
      </c>
      <c r="D118" s="40"/>
      <c r="E118" s="41" t="s">
        <v>332</v>
      </c>
      <c r="F118" s="42" t="s">
        <v>333</v>
      </c>
      <c r="G118" s="43"/>
      <c r="H118" s="41" t="s">
        <v>332</v>
      </c>
      <c r="I118" s="42" t="s">
        <v>333</v>
      </c>
    </row>
    <row r="119" spans="2:10" x14ac:dyDescent="0.35">
      <c r="B119" s="35">
        <v>115</v>
      </c>
      <c r="C119" s="35">
        <v>115</v>
      </c>
      <c r="D119" s="56" t="s">
        <v>109</v>
      </c>
      <c r="E119" s="45">
        <f>VLOOKUP(B119,Data!$B$6:$FI$203,3+'Municipal Detail'!$E$3*2-2)</f>
        <v>22748</v>
      </c>
      <c r="F119" s="94">
        <f>VLOOKUP(B119,Data!$B$6:$FI$203,3+'Municipal Detail'!$E$3*2-1)</f>
        <v>14.378630528358416</v>
      </c>
      <c r="H119" s="45">
        <f>VLOOKUP(B119,Data!$B$6:$FI$203,3+'Municipal Detail'!$H$3*2-2)</f>
        <v>220112</v>
      </c>
      <c r="I119" s="99">
        <f>VLOOKUP(B119,Data!$B$6:$FI$203,3+'Municipal Detail'!$H$3*2-1)</f>
        <v>4.5539295724877373</v>
      </c>
    </row>
    <row r="120" spans="2:10" x14ac:dyDescent="0.35">
      <c r="B120" s="35">
        <v>116</v>
      </c>
      <c r="C120" s="35">
        <v>116</v>
      </c>
      <c r="D120" s="40"/>
      <c r="E120" s="37"/>
      <c r="F120" s="38"/>
      <c r="H120" s="37"/>
      <c r="I120" s="38"/>
    </row>
    <row r="121" spans="2:10" x14ac:dyDescent="0.35">
      <c r="B121" s="35">
        <v>117</v>
      </c>
      <c r="C121" s="35">
        <v>117</v>
      </c>
      <c r="D121" s="36" t="s">
        <v>349</v>
      </c>
      <c r="E121" s="41" t="s">
        <v>332</v>
      </c>
      <c r="F121" s="42" t="s">
        <v>333</v>
      </c>
      <c r="G121" s="43"/>
      <c r="H121" s="41" t="s">
        <v>332</v>
      </c>
      <c r="I121" s="42" t="s">
        <v>333</v>
      </c>
      <c r="J121" s="105" t="str">
        <f>CONCATENATE($E$4,": Religions")</f>
        <v>Greater Dandenong : Religions</v>
      </c>
    </row>
    <row r="122" spans="2:10" x14ac:dyDescent="0.35">
      <c r="B122" s="35">
        <v>118</v>
      </c>
      <c r="C122" s="35">
        <v>118</v>
      </c>
      <c r="D122" s="52" t="s">
        <v>111</v>
      </c>
      <c r="E122" s="45">
        <f>VLOOKUP(B122,Data!$B$6:$FI$203,3+'Municipal Detail'!$E$3*2-2)</f>
        <v>25124</v>
      </c>
      <c r="F122" s="94">
        <f>VLOOKUP(B122,Data!$B$6:$FI$203,3+'Municipal Detail'!$E$3*2-1)</f>
        <v>17.06700722786805</v>
      </c>
      <c r="H122" s="45">
        <f>VLOOKUP(B122,Data!$B$6:$FI$203,3+'Municipal Detail'!$H$3*2-2)</f>
        <v>190454</v>
      </c>
      <c r="I122" s="99">
        <f>VLOOKUP(B122,Data!$B$6:$FI$203,3+'Municipal Detail'!$H$3*2-1)</f>
        <v>4.1299355162441076</v>
      </c>
    </row>
    <row r="123" spans="2:10" x14ac:dyDescent="0.35">
      <c r="B123" s="35">
        <v>119</v>
      </c>
      <c r="C123" s="35">
        <v>119</v>
      </c>
      <c r="D123" s="44" t="s">
        <v>112</v>
      </c>
      <c r="E123" s="45">
        <f>VLOOKUP(B123,Data!$B$6:$FI$203,3+'Municipal Detail'!$E$3*2-2)</f>
        <v>52833</v>
      </c>
      <c r="F123" s="94">
        <f>VLOOKUP(B123,Data!$B$6:$FI$203,3+'Municipal Detail'!$E$3*2-1)</f>
        <v>35.890033150372261</v>
      </c>
      <c r="H123" s="45">
        <f>VLOOKUP(B123,Data!$B$6:$FI$203,3+'Municipal Detail'!$H$3*2-2)</f>
        <v>1973846</v>
      </c>
      <c r="I123" s="99">
        <f>VLOOKUP(B123,Data!$B$6:$FI$203,3+'Municipal Detail'!$H$3*2-1)</f>
        <v>42.802234130007079</v>
      </c>
    </row>
    <row r="124" spans="2:10" x14ac:dyDescent="0.35">
      <c r="B124" s="35">
        <v>120</v>
      </c>
      <c r="C124" s="35">
        <v>120</v>
      </c>
      <c r="D124" s="57" t="s">
        <v>113</v>
      </c>
      <c r="E124" s="45">
        <f>VLOOKUP(B124,Data!$B$6:$FI$203,3+'Municipal Detail'!$E$3*2-2)</f>
        <v>8041</v>
      </c>
      <c r="F124" s="94">
        <f>VLOOKUP(B124,Data!$B$6:$FI$203,3+'Municipal Detail'!$E$3*2-1)</f>
        <v>5.4623390033150372</v>
      </c>
      <c r="H124" s="45">
        <f>VLOOKUP(B124,Data!$B$6:$FI$203,3+'Municipal Detail'!$H$3*2-2)</f>
        <v>203192</v>
      </c>
      <c r="I124" s="99">
        <f>VLOOKUP(B124,Data!$B$6:$FI$203,3+'Municipal Detail'!$H$3*2-1)</f>
        <v>4.4061550685030131</v>
      </c>
    </row>
    <row r="125" spans="2:10" x14ac:dyDescent="0.35">
      <c r="B125" s="35">
        <v>121</v>
      </c>
      <c r="C125" s="35">
        <v>121</v>
      </c>
      <c r="D125" s="57" t="s">
        <v>114</v>
      </c>
      <c r="E125" s="45">
        <f>VLOOKUP(B125,Data!$B$6:$FI$203,3+'Municipal Detail'!$E$3*2-2)</f>
        <v>22522</v>
      </c>
      <c r="F125" s="94">
        <f>VLOOKUP(B125,Data!$B$6:$FI$203,3+'Municipal Detail'!$E$3*2-1)</f>
        <v>15.299440247812617</v>
      </c>
      <c r="H125" s="45">
        <f>VLOOKUP(B125,Data!$B$6:$FI$203,3+'Municipal Detail'!$H$3*2-2)</f>
        <v>258250</v>
      </c>
      <c r="I125" s="99">
        <f>VLOOKUP(B125,Data!$B$6:$FI$203,3+'Municipal Detail'!$H$3*2-1)</f>
        <v>5.6000706053432374</v>
      </c>
    </row>
    <row r="126" spans="2:10" x14ac:dyDescent="0.35">
      <c r="B126" s="35">
        <v>122</v>
      </c>
      <c r="C126" s="35">
        <v>122</v>
      </c>
      <c r="D126" s="57" t="s">
        <v>115</v>
      </c>
      <c r="E126" s="45">
        <f>VLOOKUP(B126,Data!$B$6:$FI$203,3+'Municipal Detail'!$E$3*2-2)</f>
        <v>185</v>
      </c>
      <c r="F126" s="94">
        <f>VLOOKUP(B126,Data!$B$6:$FI$203,3+'Municipal Detail'!$E$3*2-1)</f>
        <v>0.12567251779794575</v>
      </c>
      <c r="H126" s="45">
        <f>VLOOKUP(B126,Data!$B$6:$FI$203,3+'Municipal Detail'!$H$3*2-2)</f>
        <v>45698</v>
      </c>
      <c r="I126" s="99">
        <f>VLOOKUP(B126,Data!$B$6:$FI$203,3+'Municipal Detail'!$H$3*2-1)</f>
        <v>0.99094685972110452</v>
      </c>
    </row>
    <row r="127" spans="2:10" x14ac:dyDescent="0.35">
      <c r="B127" s="35">
        <v>123</v>
      </c>
      <c r="C127" s="35">
        <v>123</v>
      </c>
      <c r="D127" s="57" t="s">
        <v>116</v>
      </c>
      <c r="E127" s="45">
        <f>VLOOKUP(B127,Data!$B$6:$FI$203,3+'Municipal Detail'!$E$3*2-2)</f>
        <v>5302</v>
      </c>
      <c r="F127" s="94">
        <f>VLOOKUP(B127,Data!$B$6:$FI$203,3+'Municipal Detail'!$E$3*2-1)</f>
        <v>3.601706428998424</v>
      </c>
      <c r="H127" s="45">
        <f>VLOOKUP(B127,Data!$B$6:$FI$203,3+'Municipal Detail'!$H$3*2-2)</f>
        <v>103978</v>
      </c>
      <c r="I127" s="99">
        <f>VLOOKUP(B127,Data!$B$6:$FI$203,3+'Municipal Detail'!$H$3*2-1)</f>
        <v>2.2547304604157952</v>
      </c>
    </row>
    <row r="128" spans="2:10" x14ac:dyDescent="0.35">
      <c r="B128" s="35">
        <v>124</v>
      </c>
      <c r="C128" s="35">
        <v>124</v>
      </c>
      <c r="D128" s="57" t="s">
        <v>340</v>
      </c>
      <c r="E128" s="45">
        <f>VLOOKUP(B128,Data!$B$6:$FI$203,3+'Municipal Detail'!$E$3*2-2)</f>
        <v>33201</v>
      </c>
      <c r="F128" s="94">
        <f>VLOOKUP(B128,Data!$B$6:$FI$203,3+'Municipal Detail'!$E$3*2-1)</f>
        <v>22.553801423835662</v>
      </c>
      <c r="H128" s="45">
        <f>VLOOKUP(B128,Data!$B$6:$FI$203,3+'Municipal Detail'!$H$3*2-2)</f>
        <v>1836131</v>
      </c>
      <c r="I128" s="99">
        <f>VLOOKUP(B128,Data!$B$6:$FI$203,3+'Municipal Detail'!$H$3*2-1)</f>
        <v>39.815927359765666</v>
      </c>
    </row>
    <row r="129" spans="2:9" x14ac:dyDescent="0.35">
      <c r="B129" s="35">
        <v>125</v>
      </c>
      <c r="C129" s="35">
        <v>125</v>
      </c>
      <c r="D129" s="40"/>
      <c r="E129" s="37"/>
      <c r="F129" s="38"/>
      <c r="H129" s="37"/>
      <c r="I129" s="38"/>
    </row>
    <row r="130" spans="2:9" ht="21" x14ac:dyDescent="0.35">
      <c r="B130" s="35">
        <v>126</v>
      </c>
      <c r="C130" s="35">
        <v>126</v>
      </c>
      <c r="D130" s="107" t="s">
        <v>236</v>
      </c>
      <c r="F130" s="58" t="s">
        <v>337</v>
      </c>
      <c r="I130" s="58" t="s">
        <v>337</v>
      </c>
    </row>
    <row r="131" spans="2:9" x14ac:dyDescent="0.35">
      <c r="B131" s="35">
        <v>127</v>
      </c>
      <c r="C131" s="35">
        <v>127</v>
      </c>
      <c r="D131" s="61" t="s">
        <v>118</v>
      </c>
      <c r="F131" s="94">
        <f>VLOOKUP(B131,Data!$B$6:$FI$203,3+'Municipal Detail'!$E$3*2-2)</f>
        <v>8.9071722411017706</v>
      </c>
      <c r="G131" s="59"/>
      <c r="I131" s="99">
        <f>VLOOKUP(B131,Data!$B$6:$FI$203,3+'Municipal Detail'!$H$3*2-2)</f>
        <v>7.8610798614820911</v>
      </c>
    </row>
    <row r="132" spans="2:9" x14ac:dyDescent="0.35">
      <c r="B132" s="35">
        <v>128</v>
      </c>
      <c r="C132" s="35">
        <v>128</v>
      </c>
      <c r="D132" s="57" t="s">
        <v>119</v>
      </c>
      <c r="F132" s="94">
        <f>VLOOKUP(B132,Data!$B$6:$FI$203,3+'Municipal Detail'!$E$3*2-2)</f>
        <v>7.2134387351778653</v>
      </c>
      <c r="G132" s="59"/>
      <c r="I132" s="99">
        <f>VLOOKUP(B132,Data!$B$6:$FI$203,3+'Municipal Detail'!$H$3*2-2)</f>
        <v>4.7200431006162864</v>
      </c>
    </row>
    <row r="133" spans="2:9" x14ac:dyDescent="0.35">
      <c r="B133" s="35">
        <v>129</v>
      </c>
      <c r="C133" s="35">
        <v>129</v>
      </c>
      <c r="D133" s="57" t="s">
        <v>120</v>
      </c>
      <c r="F133" s="94">
        <f>VLOOKUP(B133,Data!$B$6:$FI$203,3+'Municipal Detail'!$E$3*2-2)</f>
        <v>8.1360390830514842</v>
      </c>
      <c r="G133" s="59"/>
      <c r="I133" s="99">
        <f>VLOOKUP(B133,Data!$B$6:$FI$203,3+'Municipal Detail'!$H$3*2-2)</f>
        <v>6.3273493484426542</v>
      </c>
    </row>
    <row r="134" spans="2:9" x14ac:dyDescent="0.35">
      <c r="B134" s="35">
        <v>130</v>
      </c>
      <c r="C134" s="35">
        <v>130</v>
      </c>
      <c r="D134" s="40"/>
      <c r="E134" s="37"/>
      <c r="F134" s="38"/>
      <c r="H134" s="37"/>
    </row>
    <row r="135" spans="2:9" x14ac:dyDescent="0.35">
      <c r="B135" s="35">
        <v>131</v>
      </c>
      <c r="C135" s="35">
        <v>131</v>
      </c>
      <c r="D135" s="60" t="s">
        <v>121</v>
      </c>
      <c r="E135" s="41" t="s">
        <v>332</v>
      </c>
      <c r="F135" s="42" t="s">
        <v>333</v>
      </c>
      <c r="G135" s="43"/>
      <c r="H135" s="41" t="s">
        <v>332</v>
      </c>
      <c r="I135" s="42" t="s">
        <v>333</v>
      </c>
    </row>
    <row r="136" spans="2:9" x14ac:dyDescent="0.35">
      <c r="B136" s="35">
        <v>132</v>
      </c>
      <c r="C136" s="35">
        <v>132</v>
      </c>
      <c r="D136" s="61" t="s">
        <v>122</v>
      </c>
      <c r="E136" s="45">
        <f>VLOOKUP(B136,Data!$B$6:$FI$203,3+'Municipal Detail'!$E$3*2-2)</f>
        <v>5096</v>
      </c>
      <c r="F136" s="94">
        <f>VLOOKUP(B136,Data!$B$6:$FI$203,3+'Municipal Detail'!$E$3*2-1)</f>
        <v>6.7706534158849943</v>
      </c>
      <c r="H136" s="45">
        <f>VLOOKUP(B136,Data!$B$6:$FI$203,3+'Municipal Detail'!$H$3*2-2)</f>
        <v>120995</v>
      </c>
      <c r="I136" s="99">
        <f>VLOOKUP(B136,Data!$B$6:$FI$203,3+'Municipal Detail'!$H$3*2-1)</f>
        <v>5.2687247765707106</v>
      </c>
    </row>
    <row r="137" spans="2:9" x14ac:dyDescent="0.35">
      <c r="B137" s="35">
        <v>133</v>
      </c>
      <c r="C137" s="35">
        <v>133</v>
      </c>
      <c r="D137" s="57" t="s">
        <v>123</v>
      </c>
      <c r="E137" s="45">
        <f>VLOOKUP(B137,Data!$B$6:$FI$203,3+'Municipal Detail'!$E$3*2-2)</f>
        <v>6377</v>
      </c>
      <c r="F137" s="94">
        <f>VLOOKUP(B137,Data!$B$6:$FI$203,3+'Municipal Detail'!$E$3*2-1)</f>
        <v>8.6712354844850559</v>
      </c>
      <c r="H137" s="45">
        <f>VLOOKUP(B137,Data!$B$6:$FI$203,3+'Municipal Detail'!$H$3*2-2)</f>
        <v>151601</v>
      </c>
      <c r="I137" s="99">
        <f>VLOOKUP(B137,Data!$B$6:$FI$203,3+'Municipal Detail'!$H$3*2-1)</f>
        <v>6.3731237559143334</v>
      </c>
    </row>
    <row r="138" spans="2:9" x14ac:dyDescent="0.35">
      <c r="B138" s="35">
        <v>134</v>
      </c>
      <c r="C138" s="35">
        <v>134</v>
      </c>
      <c r="D138" s="57" t="s">
        <v>120</v>
      </c>
      <c r="E138" s="45">
        <f>VLOOKUP(B138,Data!$B$6:$FI$203,3+'Municipal Detail'!$E$3*2-2)</f>
        <v>11467</v>
      </c>
      <c r="F138" s="94">
        <f>VLOOKUP(B138,Data!$B$6:$FI$203,3+'Municipal Detail'!$E$3*2-1)</f>
        <v>7.706317204301075</v>
      </c>
      <c r="H138" s="45">
        <f>VLOOKUP(B138,Data!$B$6:$FI$203,3+'Municipal Detail'!$H$3*2-2)</f>
        <v>272599</v>
      </c>
      <c r="I138" s="111">
        <f>VLOOKUP(B138,Data!$B$6:$FI$203,3+'Municipal Detail'!$H$3*2-1)</f>
        <v>5.8307077940550522</v>
      </c>
    </row>
    <row r="139" spans="2:9" x14ac:dyDescent="0.35">
      <c r="B139" s="35">
        <v>135</v>
      </c>
      <c r="C139" s="35">
        <v>135</v>
      </c>
      <c r="D139" s="40"/>
      <c r="E139" s="37"/>
      <c r="F139" s="38"/>
      <c r="H139" s="37"/>
      <c r="I139" s="38"/>
    </row>
    <row r="140" spans="2:9" x14ac:dyDescent="0.35">
      <c r="B140" s="35">
        <v>136</v>
      </c>
      <c r="C140" s="35">
        <v>136</v>
      </c>
      <c r="D140" s="36" t="s">
        <v>124</v>
      </c>
      <c r="E140" s="41" t="s">
        <v>332</v>
      </c>
      <c r="F140" s="42" t="s">
        <v>333</v>
      </c>
      <c r="G140" s="43"/>
      <c r="H140" s="41" t="s">
        <v>332</v>
      </c>
      <c r="I140" s="42" t="s">
        <v>333</v>
      </c>
    </row>
    <row r="141" spans="2:9" x14ac:dyDescent="0.35">
      <c r="B141" s="35">
        <v>137</v>
      </c>
      <c r="C141" s="35">
        <v>137</v>
      </c>
      <c r="D141" s="62" t="s">
        <v>125</v>
      </c>
      <c r="E141" s="45">
        <f>VLOOKUP(B141,Data!$B$6:$FI$203,3+'Municipal Detail'!$E$3*2-2)</f>
        <v>9583</v>
      </c>
      <c r="F141" s="94">
        <f>VLOOKUP(B141,Data!$B$6:$FI$203,3+'Municipal Detail'!$E$3*2-1)</f>
        <v>6.5695031911757642</v>
      </c>
      <c r="H141" s="45">
        <f>VLOOKUP(B141,Data!$B$6:$FI$203,3+'Municipal Detail'!$H$3*2-2)</f>
        <v>341703</v>
      </c>
      <c r="I141" s="99">
        <f>VLOOKUP(B141,Data!$B$6:$FI$203,3+'Municipal Detail'!$H$3*2-1)</f>
        <v>7.4731291206279735</v>
      </c>
    </row>
    <row r="142" spans="2:9" x14ac:dyDescent="0.35">
      <c r="B142" s="35">
        <v>138</v>
      </c>
      <c r="C142" s="35">
        <v>138</v>
      </c>
      <c r="D142" s="108" t="s">
        <v>126</v>
      </c>
      <c r="E142" s="45">
        <f>VLOOKUP(B142,Data!$B$6:$FI$203,3+'Municipal Detail'!$E$3*2-2)</f>
        <v>10161</v>
      </c>
      <c r="F142" s="94">
        <f>VLOOKUP(B142,Data!$B$6:$FI$203,3+'Municipal Detail'!$E$3*2-1)</f>
        <v>6.9657437050544653</v>
      </c>
      <c r="H142" s="45">
        <f>VLOOKUP(B142,Data!$B$6:$FI$203,3+'Municipal Detail'!$H$3*2-2)</f>
        <v>386353</v>
      </c>
      <c r="I142" s="99">
        <f>VLOOKUP(B142,Data!$B$6:$FI$203,3+'Municipal Detail'!$H$3*2-1)</f>
        <v>8.4496356635498646</v>
      </c>
    </row>
    <row r="143" spans="2:9" x14ac:dyDescent="0.35">
      <c r="B143" s="35">
        <v>139</v>
      </c>
      <c r="C143" s="35">
        <v>139</v>
      </c>
      <c r="D143" s="108" t="s">
        <v>127</v>
      </c>
      <c r="E143" s="45">
        <f>VLOOKUP(B143,Data!$B$6:$FI$203,3+'Municipal Detail'!$E$3*2-2)</f>
        <v>3002</v>
      </c>
      <c r="F143" s="94">
        <f>VLOOKUP(B143,Data!$B$6:$FI$203,3+'Municipal Detail'!$E$3*2-1)</f>
        <v>2.0579827381727691</v>
      </c>
      <c r="H143" s="45">
        <f>VLOOKUP(B143,Data!$B$6:$FI$203,3+'Municipal Detail'!$H$3*2-2)</f>
        <v>122582</v>
      </c>
      <c r="I143" s="99">
        <f>VLOOKUP(B143,Data!$B$6:$FI$203,3+'Municipal Detail'!$H$3*2-1)</f>
        <v>2.6808986572105549</v>
      </c>
    </row>
    <row r="144" spans="2:9" x14ac:dyDescent="0.35">
      <c r="B144" s="35">
        <v>140</v>
      </c>
      <c r="C144" s="35">
        <v>140</v>
      </c>
      <c r="D144" s="108" t="s">
        <v>128</v>
      </c>
      <c r="E144" s="45">
        <f>VLOOKUP(B144,Data!$B$6:$FI$203,3+'Municipal Detail'!$E$3*2-2)</f>
        <v>1327</v>
      </c>
      <c r="F144" s="94">
        <f>VLOOKUP(B144,Data!$B$6:$FI$203,3+'Municipal Detail'!$E$3*2-1)</f>
        <v>0.90970789259002816</v>
      </c>
      <c r="H144" s="45">
        <f>VLOOKUP(B144,Data!$B$6:$FI$203,3+'Municipal Detail'!$H$3*2-2)</f>
        <v>33094</v>
      </c>
      <c r="I144" s="99">
        <f>VLOOKUP(B144,Data!$B$6:$FI$203,3+'Municipal Detail'!$H$3*2-1)</f>
        <v>0.72377396487025913</v>
      </c>
    </row>
    <row r="145" spans="2:9" x14ac:dyDescent="0.35">
      <c r="B145" s="35">
        <v>141</v>
      </c>
      <c r="C145" s="35">
        <v>141</v>
      </c>
      <c r="D145" s="108" t="s">
        <v>129</v>
      </c>
      <c r="E145" s="45">
        <f>VLOOKUP(B145,Data!$B$6:$FI$203,3+'Municipal Detail'!$E$3*2-2)</f>
        <v>9655</v>
      </c>
      <c r="F145" s="94">
        <f>VLOOKUP(B145,Data!$B$6:$FI$203,3+'Municipal Detail'!$E$3*2-1)</f>
        <v>6.6188618711052918</v>
      </c>
      <c r="H145" s="45">
        <f>VLOOKUP(B145,Data!$B$6:$FI$203,3+'Municipal Detail'!$H$3*2-2)</f>
        <v>219910</v>
      </c>
      <c r="I145" s="99">
        <f>VLOOKUP(B145,Data!$B$6:$FI$203,3+'Municipal Detail'!$H$3*2-1)</f>
        <v>4.8094860885543804</v>
      </c>
    </row>
    <row r="146" spans="2:9" x14ac:dyDescent="0.35">
      <c r="B146" s="35">
        <v>142</v>
      </c>
      <c r="C146" s="35">
        <v>142</v>
      </c>
      <c r="D146" s="108" t="s">
        <v>130</v>
      </c>
      <c r="E146" s="45">
        <f>VLOOKUP(B146,Data!$B$6:$FI$203,3+'Municipal Detail'!$E$3*2-2)</f>
        <v>5097</v>
      </c>
      <c r="F146" s="94">
        <f>VLOOKUP(B146,Data!$B$6:$FI$203,3+'Municipal Detail'!$E$3*2-1)</f>
        <v>3.4941832166777496</v>
      </c>
      <c r="H146" s="45">
        <f>VLOOKUP(B146,Data!$B$6:$FI$203,3+'Municipal Detail'!$H$3*2-2)</f>
        <v>163835</v>
      </c>
      <c r="I146" s="99">
        <f>VLOOKUP(B146,Data!$B$6:$FI$203,3+'Municipal Detail'!$H$3*2-1)</f>
        <v>3.583111969980024</v>
      </c>
    </row>
    <row r="147" spans="2:9" x14ac:dyDescent="0.35">
      <c r="B147" s="35">
        <v>143</v>
      </c>
      <c r="C147" s="35">
        <v>143</v>
      </c>
      <c r="D147" s="108" t="s">
        <v>131</v>
      </c>
      <c r="E147" s="45">
        <f>VLOOKUP(B147,Data!$B$6:$FI$203,3+'Municipal Detail'!$E$3*2-2)</f>
        <v>1495</v>
      </c>
      <c r="F147" s="94">
        <f>VLOOKUP(B147,Data!$B$6:$FI$203,3+'Municipal Detail'!$E$3*2-1)</f>
        <v>1.024878145758924</v>
      </c>
      <c r="H147" s="45">
        <f>VLOOKUP(B147,Data!$B$6:$FI$203,3+'Municipal Detail'!$H$3*2-2)</f>
        <v>40039</v>
      </c>
      <c r="I147" s="99">
        <f>VLOOKUP(B147,Data!$B$6:$FI$203,3+'Municipal Detail'!$H$3*2-1)</f>
        <v>0.87566283252070787</v>
      </c>
    </row>
    <row r="148" spans="2:9" x14ac:dyDescent="0.35">
      <c r="B148" s="35">
        <v>144</v>
      </c>
      <c r="C148" s="35">
        <v>144</v>
      </c>
      <c r="D148" s="108" t="s">
        <v>249</v>
      </c>
      <c r="E148" s="45">
        <f>VLOOKUP(B148,Data!$B$6:$FI$203,3+'Municipal Detail'!$E$3*2-2)</f>
        <v>1807</v>
      </c>
      <c r="F148" s="94">
        <f>VLOOKUP(B148,Data!$B$6:$FI$203,3+'Municipal Detail'!$E$3*2-1)</f>
        <v>1.2387657587868732</v>
      </c>
      <c r="H148" s="45">
        <f>VLOOKUP(B148,Data!$B$6:$FI$203,3+'Municipal Detail'!$H$3*2-2)</f>
        <v>58910</v>
      </c>
      <c r="I148" s="99">
        <f>VLOOKUP(B148,Data!$B$6:$FI$203,3+'Municipal Detail'!$H$3*2-1)</f>
        <v>1.2883762697318839</v>
      </c>
    </row>
    <row r="149" spans="2:9" x14ac:dyDescent="0.35">
      <c r="B149" s="35">
        <v>145</v>
      </c>
      <c r="C149" s="35">
        <v>145</v>
      </c>
      <c r="D149" s="108" t="s">
        <v>251</v>
      </c>
      <c r="E149" s="45">
        <f>VLOOKUP(B149,Data!$B$6:$FI$203,3+'Municipal Detail'!$E$3*2-2)</f>
        <v>9503</v>
      </c>
      <c r="F149" s="94">
        <f>VLOOKUP(B149,Data!$B$6:$FI$203,3+'Municipal Detail'!$E$3*2-1)</f>
        <v>6.514660213476291</v>
      </c>
      <c r="H149" s="45">
        <f>VLOOKUP(B149,Data!$B$6:$FI$203,3+'Municipal Detail'!$H$3*2-2)</f>
        <v>398278</v>
      </c>
      <c r="I149" s="99">
        <f>VLOOKUP(B149,Data!$B$6:$FI$203,3+'Municipal Detail'!$H$3*2-1)</f>
        <v>8.7104383628632718</v>
      </c>
    </row>
    <row r="150" spans="2:9" x14ac:dyDescent="0.35">
      <c r="B150" s="35">
        <v>146</v>
      </c>
      <c r="C150" s="35">
        <v>146</v>
      </c>
      <c r="D150" s="108" t="s">
        <v>134</v>
      </c>
      <c r="E150" s="45">
        <f>VLOOKUP(B150,Data!$B$6:$FI$203,3+'Municipal Detail'!$E$3*2-2)</f>
        <v>1511</v>
      </c>
      <c r="F150" s="94">
        <f>VLOOKUP(B150,Data!$B$6:$FI$203,3+'Municipal Detail'!$E$3*2-1)</f>
        <v>1.0358467412988188</v>
      </c>
      <c r="H150" s="45">
        <f>VLOOKUP(B150,Data!$B$6:$FI$203,3+'Municipal Detail'!$H$3*2-2)</f>
        <v>40398</v>
      </c>
      <c r="I150" s="99">
        <f>VLOOKUP(B150,Data!$B$6:$FI$203,3+'Municipal Detail'!$H$3*2-1)</f>
        <v>0.88351425130926231</v>
      </c>
    </row>
    <row r="151" spans="2:9" x14ac:dyDescent="0.35">
      <c r="B151" s="35">
        <v>147</v>
      </c>
      <c r="C151" s="35">
        <v>147</v>
      </c>
      <c r="D151" s="108" t="s">
        <v>250</v>
      </c>
      <c r="E151" s="45">
        <f>VLOOKUP(B151,Data!$B$6:$FI$203,3+'Municipal Detail'!$E$3*2-2)</f>
        <v>11159</v>
      </c>
      <c r="F151" s="94">
        <f>VLOOKUP(B151,Data!$B$6:$FI$203,3+'Municipal Detail'!$E$3*2-1)</f>
        <v>7.6499098518554058</v>
      </c>
      <c r="H151" s="45">
        <f>VLOOKUP(B151,Data!$B$6:$FI$203,3+'Municipal Detail'!$H$3*2-2)</f>
        <v>381459</v>
      </c>
      <c r="I151" s="99">
        <f>VLOOKUP(B151,Data!$B$6:$FI$203,3+'Municipal Detail'!$H$3*2-1)</f>
        <v>8.3426026731565894</v>
      </c>
    </row>
    <row r="152" spans="2:9" x14ac:dyDescent="0.35">
      <c r="B152" s="35">
        <v>148</v>
      </c>
      <c r="C152" s="35">
        <v>148</v>
      </c>
      <c r="D152" s="108" t="s">
        <v>136</v>
      </c>
      <c r="E152" s="45">
        <f>VLOOKUP(B152,Data!$B$6:$FI$203,3+'Municipal Detail'!$E$3*2-2)</f>
        <v>104607</v>
      </c>
      <c r="F152" s="94">
        <f>VLOOKUP(B152,Data!$B$6:$FI$203,3+'Municipal Detail'!$E$3*2-1)</f>
        <v>71.711992102611205</v>
      </c>
      <c r="H152" s="45">
        <f>VLOOKUP(B152,Data!$B$6:$FI$203,3+'Municipal Detail'!$H$3*2-2)</f>
        <v>3119696</v>
      </c>
      <c r="I152" s="99">
        <f>VLOOKUP(B152,Data!$B$6:$FI$203,3+'Municipal Detail'!$H$3*2-1)</f>
        <v>68.228523089076205</v>
      </c>
    </row>
    <row r="153" spans="2:9" ht="20.25" customHeight="1" x14ac:dyDescent="0.35">
      <c r="B153" s="35">
        <v>149</v>
      </c>
      <c r="C153" s="35">
        <v>149</v>
      </c>
      <c r="D153" s="119" t="s">
        <v>355</v>
      </c>
      <c r="E153" s="41" t="s">
        <v>332</v>
      </c>
      <c r="F153" s="42" t="s">
        <v>333</v>
      </c>
      <c r="G153" s="43"/>
      <c r="H153" s="41" t="s">
        <v>332</v>
      </c>
      <c r="I153" s="42" t="s">
        <v>333</v>
      </c>
    </row>
    <row r="154" spans="2:9" x14ac:dyDescent="0.35">
      <c r="B154" s="35">
        <v>150</v>
      </c>
      <c r="C154" s="35">
        <v>150</v>
      </c>
      <c r="D154" s="63" t="s">
        <v>347</v>
      </c>
      <c r="E154" s="45">
        <f>VLOOKUP(B154,Data!$B$6:$FI$203,3+'Municipal Detail'!$E$3*2-2)</f>
        <v>9308</v>
      </c>
      <c r="F154" s="94">
        <f>VLOOKUP(B154,Data!$B$6:$FI$203,3+'Municipal Detail'!$E$3*2-1)</f>
        <v>7.6191411685739077</v>
      </c>
      <c r="H154" s="45">
        <f>VLOOKUP(B154,Data!$B$6:$FI$203,3+'Municipal Detail'!$H$3*2-2)</f>
        <v>486904</v>
      </c>
      <c r="I154" s="99">
        <f>VLOOKUP(B154,Data!$B$6:$FI$203,3+'Municipal Detail'!$H$3*2-1)</f>
        <v>12.776822315721633</v>
      </c>
    </row>
    <row r="155" spans="2:9" x14ac:dyDescent="0.35">
      <c r="B155" s="35">
        <v>151</v>
      </c>
      <c r="C155" s="35">
        <v>151</v>
      </c>
      <c r="D155" s="40"/>
      <c r="E155" s="37"/>
      <c r="F155" s="38"/>
      <c r="H155" s="37"/>
      <c r="I155" s="38"/>
    </row>
    <row r="156" spans="2:9" x14ac:dyDescent="0.35">
      <c r="B156" s="35">
        <v>152</v>
      </c>
      <c r="C156" s="35">
        <v>152</v>
      </c>
      <c r="D156" s="64" t="s">
        <v>346</v>
      </c>
      <c r="E156" s="41" t="s">
        <v>338</v>
      </c>
      <c r="F156" s="38"/>
      <c r="H156" s="41" t="s">
        <v>338</v>
      </c>
      <c r="I156" s="38"/>
    </row>
    <row r="157" spans="2:9" x14ac:dyDescent="0.35">
      <c r="B157" s="35">
        <v>153</v>
      </c>
      <c r="C157" s="35">
        <v>153</v>
      </c>
      <c r="D157" s="61" t="s">
        <v>122</v>
      </c>
      <c r="E157" s="46">
        <f>VLOOKUP(B157,Data!$B$6:$FI$203,3+'Municipal Detail'!$E$3*2-2)</f>
        <v>4.5591261945921264</v>
      </c>
      <c r="F157" s="38"/>
      <c r="H157" s="46">
        <f>VLOOKUP(B157,Data!$B$6:$FI$203,3+'Municipal Detail'!$H$3*2-2)</f>
        <v>0</v>
      </c>
      <c r="I157" s="38"/>
    </row>
    <row r="158" spans="2:9" x14ac:dyDescent="0.35">
      <c r="B158" s="35">
        <v>154</v>
      </c>
      <c r="C158" s="35">
        <v>154</v>
      </c>
      <c r="D158" s="57" t="s">
        <v>123</v>
      </c>
      <c r="E158" s="46">
        <f>VLOOKUP(B158,Data!$B$6:$FI$203,3+'Municipal Detail'!$E$3*2-2)</f>
        <v>9.1754796133247112</v>
      </c>
      <c r="F158" s="38"/>
      <c r="H158" s="46">
        <f>VLOOKUP(B158,Data!$B$6:$FI$203,3+'Municipal Detail'!$H$3*2-2)</f>
        <v>0</v>
      </c>
      <c r="I158" s="38"/>
    </row>
    <row r="159" spans="2:9" x14ac:dyDescent="0.35">
      <c r="B159" s="35">
        <v>155</v>
      </c>
      <c r="C159" s="35">
        <v>155</v>
      </c>
      <c r="D159" s="57" t="s">
        <v>120</v>
      </c>
      <c r="E159" s="46">
        <f>VLOOKUP(B159,Data!$B$6:$FI$203,3+'Municipal Detail'!$E$3*2-2)</f>
        <v>2.0125522351647867</v>
      </c>
      <c r="F159" s="38"/>
      <c r="H159" s="46">
        <f>VLOOKUP(B159,Data!$B$6:$FI$203,3+'Municipal Detail'!$H$3*2-2)</f>
        <v>0</v>
      </c>
      <c r="I159" s="38"/>
    </row>
    <row r="160" spans="2:9" x14ac:dyDescent="0.35">
      <c r="B160" s="35">
        <v>156</v>
      </c>
      <c r="C160" s="35">
        <v>156</v>
      </c>
      <c r="D160" s="40"/>
      <c r="E160" s="37"/>
      <c r="F160" s="38"/>
      <c r="H160" s="37"/>
      <c r="I160" s="38"/>
    </row>
    <row r="161" spans="2:9" ht="24.5" x14ac:dyDescent="0.35">
      <c r="B161" s="35">
        <v>157</v>
      </c>
      <c r="C161" s="35">
        <v>157</v>
      </c>
      <c r="D161" s="65" t="s">
        <v>137</v>
      </c>
      <c r="F161" s="42" t="s">
        <v>333</v>
      </c>
      <c r="I161" s="42" t="s">
        <v>333</v>
      </c>
    </row>
    <row r="162" spans="2:9" x14ac:dyDescent="0.35">
      <c r="B162" s="35">
        <v>158</v>
      </c>
      <c r="C162" s="35">
        <v>158</v>
      </c>
      <c r="D162" s="61" t="s">
        <v>122</v>
      </c>
      <c r="F162" s="97">
        <f>VLOOKUP(B162,Data!$B$6:$FI$203,3+'Municipal Detail'!$E$3*2-2)</f>
        <v>9.2536288740682622</v>
      </c>
      <c r="I162" s="102">
        <f>VLOOKUP(B162,Data!$B$6:$FI$203,3+'Municipal Detail'!$H$3*2-2)</f>
        <v>10.979187990446947</v>
      </c>
    </row>
    <row r="163" spans="2:9" x14ac:dyDescent="0.35">
      <c r="B163" s="35">
        <v>159</v>
      </c>
      <c r="C163" s="35">
        <v>159</v>
      </c>
      <c r="D163" s="57" t="s">
        <v>123</v>
      </c>
      <c r="F163" s="97">
        <f>VLOOKUP(B163,Data!$B$6:$FI$203,3+'Municipal Detail'!$E$3*2-2)</f>
        <v>13.099630996309964</v>
      </c>
      <c r="I163" s="102">
        <f>VLOOKUP(B163,Data!$B$6:$FI$203,3+'Municipal Detail'!$H$3*2-2)</f>
        <v>15.522649948451258</v>
      </c>
    </row>
    <row r="164" spans="2:9" x14ac:dyDescent="0.35">
      <c r="B164" s="35">
        <v>160</v>
      </c>
      <c r="C164" s="35">
        <v>160</v>
      </c>
      <c r="D164" s="57" t="s">
        <v>120</v>
      </c>
      <c r="F164" s="97">
        <f>VLOOKUP(B164,Data!$B$6:$FI$203,3+'Municipal Detail'!$E$3*2-2)</f>
        <v>11.160559758690599</v>
      </c>
      <c r="I164" s="102">
        <f>VLOOKUP(B164,Data!$B$6:$FI$203,3+'Municipal Detail'!$H$3*2-2)</f>
        <v>13.31430225977547</v>
      </c>
    </row>
    <row r="165" spans="2:9" x14ac:dyDescent="0.35">
      <c r="B165" s="35">
        <v>161</v>
      </c>
      <c r="C165" s="35">
        <v>161</v>
      </c>
      <c r="D165" s="40"/>
      <c r="F165" s="37"/>
      <c r="I165" s="66"/>
    </row>
    <row r="166" spans="2:9" x14ac:dyDescent="0.35">
      <c r="B166" s="35">
        <v>162</v>
      </c>
      <c r="C166" s="35">
        <v>162</v>
      </c>
      <c r="D166" s="60" t="s">
        <v>138</v>
      </c>
      <c r="F166" s="42" t="s">
        <v>333</v>
      </c>
      <c r="I166" s="42" t="s">
        <v>333</v>
      </c>
    </row>
    <row r="167" spans="2:9" x14ac:dyDescent="0.35">
      <c r="B167" s="35">
        <v>163</v>
      </c>
      <c r="C167" s="35">
        <v>163</v>
      </c>
      <c r="D167" s="61" t="s">
        <v>122</v>
      </c>
      <c r="F167" s="97">
        <f>VLOOKUP(B167,Data!$B$6:$FI$203,3+'Municipal Detail'!$E$3*2-2)</f>
        <v>19.503188443519001</v>
      </c>
      <c r="I167" s="102">
        <f>VLOOKUP(B167,Data!$B$6:$FI$203,3+'Municipal Detail'!$H$3*2-2)</f>
        <v>24.867877182625737</v>
      </c>
    </row>
    <row r="168" spans="2:9" x14ac:dyDescent="0.35">
      <c r="B168" s="35">
        <v>164</v>
      </c>
      <c r="C168" s="35">
        <v>164</v>
      </c>
      <c r="D168" s="57" t="s">
        <v>123</v>
      </c>
      <c r="F168" s="97">
        <f>VLOOKUP(B168,Data!$B$6:$FI$203,3+'Municipal Detail'!$E$3*2-2)</f>
        <v>27.604623092313034</v>
      </c>
      <c r="I168" s="102">
        <f>VLOOKUP(B168,Data!$B$6:$FI$203,3+'Municipal Detail'!$H$3*2-2)</f>
        <v>31.072997934656705</v>
      </c>
    </row>
    <row r="169" spans="2:9" x14ac:dyDescent="0.35">
      <c r="B169" s="35">
        <v>165</v>
      </c>
      <c r="C169" s="35">
        <v>165</v>
      </c>
      <c r="D169" s="57" t="s">
        <v>120</v>
      </c>
      <c r="F169" s="97">
        <f>VLOOKUP(B169,Data!$B$6:$FI$203,3+'Municipal Detail'!$E$3*2-2)</f>
        <v>23.52434754802686</v>
      </c>
      <c r="I169" s="102">
        <f>VLOOKUP(B169,Data!$B$6:$FI$203,3+'Municipal Detail'!$H$3*2-2)</f>
        <v>28.057284847135755</v>
      </c>
    </row>
    <row r="170" spans="2:9" x14ac:dyDescent="0.35">
      <c r="B170" s="35">
        <v>166</v>
      </c>
      <c r="C170" s="35">
        <v>166</v>
      </c>
      <c r="D170" s="40"/>
      <c r="E170" s="37"/>
      <c r="F170" s="38"/>
      <c r="H170" s="37"/>
      <c r="I170" s="38"/>
    </row>
    <row r="171" spans="2:9" x14ac:dyDescent="0.35">
      <c r="B171" s="35">
        <v>167</v>
      </c>
      <c r="C171" s="35">
        <v>167</v>
      </c>
      <c r="D171" s="67" t="s">
        <v>139</v>
      </c>
      <c r="E171" s="41" t="s">
        <v>332</v>
      </c>
      <c r="F171" s="42" t="s">
        <v>334</v>
      </c>
      <c r="G171" s="43"/>
      <c r="H171" s="41" t="s">
        <v>332</v>
      </c>
      <c r="I171" s="42" t="s">
        <v>334</v>
      </c>
    </row>
    <row r="172" spans="2:9" x14ac:dyDescent="0.35">
      <c r="B172" s="35">
        <v>168</v>
      </c>
      <c r="C172" s="35">
        <v>168</v>
      </c>
      <c r="D172" s="61" t="s">
        <v>140</v>
      </c>
      <c r="E172" s="45">
        <f>VLOOKUP(B172,Data!$B$6:$FI$203,3+'Municipal Detail'!$E$3*2-2)</f>
        <v>12130</v>
      </c>
      <c r="F172" s="94">
        <f>VLOOKUP(B172,Data!$B$6:$FI$203,3+'Municipal Detail'!$E$3*2-1)</f>
        <v>30.397955092221331</v>
      </c>
      <c r="H172" s="45">
        <f>VLOOKUP(B172,Data!$B$6:$FI$203,3+'Municipal Detail'!$H$3*2-2)</f>
        <v>459470</v>
      </c>
      <c r="I172" s="99">
        <f>VLOOKUP(B172,Data!$B$6:$FI$203,3+'Municipal Detail'!$H$3*2-1)</f>
        <v>35.373314846137205</v>
      </c>
    </row>
    <row r="173" spans="2:9" x14ac:dyDescent="0.35">
      <c r="B173" s="35">
        <v>169</v>
      </c>
      <c r="C173" s="35">
        <v>169</v>
      </c>
      <c r="D173" s="57" t="s">
        <v>141</v>
      </c>
      <c r="E173" s="45">
        <f>VLOOKUP(B173,Data!$B$6:$FI$203,3+'Municipal Detail'!$E$3*2-2)</f>
        <v>19135</v>
      </c>
      <c r="F173" s="94">
        <f>VLOOKUP(B173,Data!$B$6:$FI$203,3+'Municipal Detail'!$E$3*2-1)</f>
        <v>47.952586206896555</v>
      </c>
      <c r="H173" s="45">
        <f>VLOOKUP(B173,Data!$B$6:$FI$203,3+'Municipal Detail'!$H$3*2-2)</f>
        <v>621573</v>
      </c>
      <c r="I173" s="99">
        <f>VLOOKUP(B173,Data!$B$6:$FI$203,3+'Municipal Detail'!$H$3*2-1)</f>
        <v>47.85317306648539</v>
      </c>
    </row>
    <row r="174" spans="2:9" x14ac:dyDescent="0.35">
      <c r="B174" s="35">
        <v>170</v>
      </c>
      <c r="C174" s="35">
        <v>170</v>
      </c>
      <c r="D174" s="57" t="s">
        <v>142</v>
      </c>
      <c r="E174" s="45">
        <f>VLOOKUP(B174,Data!$B$6:$FI$203,3+'Municipal Detail'!$E$3*2-2)</f>
        <v>7605</v>
      </c>
      <c r="F174" s="94">
        <f>VLOOKUP(B174,Data!$B$6:$FI$203,3+'Municipal Detail'!$E$3*2-1)</f>
        <v>19.058239775461104</v>
      </c>
      <c r="H174" s="45">
        <f>VLOOKUP(B174,Data!$B$6:$FI$203,3+'Municipal Detail'!$H$3*2-2)</f>
        <v>194693</v>
      </c>
      <c r="I174" s="99">
        <f>VLOOKUP(B174,Data!$B$6:$FI$203,3+'Municipal Detail'!$H$3*2-1)</f>
        <v>14.988871498332843</v>
      </c>
    </row>
    <row r="175" spans="2:9" x14ac:dyDescent="0.35">
      <c r="B175" s="35">
        <v>171</v>
      </c>
      <c r="C175" s="35">
        <v>171</v>
      </c>
      <c r="D175" s="57" t="s">
        <v>143</v>
      </c>
      <c r="E175" s="45">
        <f>VLOOKUP(B175,Data!$B$6:$FI$203,3+'Municipal Detail'!$E$3*2-2)</f>
        <v>1034</v>
      </c>
      <c r="F175" s="94">
        <f>VLOOKUP(B175,Data!$B$6:$FI$203,3+'Municipal Detail'!$E$3*2-1)</f>
        <v>2.5912189254210105</v>
      </c>
      <c r="H175" s="45">
        <f>VLOOKUP(B175,Data!$B$6:$FI$203,3+'Municipal Detail'!$H$3*2-2)</f>
        <v>23181</v>
      </c>
      <c r="I175" s="99">
        <f>VLOOKUP(B175,Data!$B$6:$FI$203,3+'Municipal Detail'!$H$3*2-1)</f>
        <v>1.7846405890445658</v>
      </c>
    </row>
    <row r="176" spans="2:9" ht="20.65" customHeight="1" x14ac:dyDescent="0.35">
      <c r="B176" s="35">
        <v>172</v>
      </c>
      <c r="C176" s="35">
        <v>172</v>
      </c>
      <c r="D176" s="40"/>
      <c r="E176" s="109" t="s">
        <v>245</v>
      </c>
      <c r="F176" s="68"/>
      <c r="H176" s="109" t="s">
        <v>245</v>
      </c>
      <c r="I176" s="38"/>
    </row>
    <row r="177" spans="2:9" x14ac:dyDescent="0.35">
      <c r="B177" s="35">
        <v>173</v>
      </c>
      <c r="C177" s="35">
        <v>173</v>
      </c>
      <c r="D177" s="120" t="s">
        <v>144</v>
      </c>
      <c r="E177" s="46">
        <f>VLOOKUP(B177,Data!$B$6:$FI$203,3+'Municipal Detail'!$E$3*2-1)</f>
        <v>7.7316424626713021</v>
      </c>
      <c r="H177" s="46">
        <f>VLOOKUP(B177,Data!$B$6:$FI$203,3+'Municipal Detail'!$H$3*2-1)</f>
        <v>5.420184085834105</v>
      </c>
    </row>
    <row r="178" spans="2:9" x14ac:dyDescent="0.35">
      <c r="B178" s="35">
        <v>174</v>
      </c>
      <c r="C178" s="35">
        <v>174</v>
      </c>
      <c r="D178" s="40"/>
      <c r="E178" s="37"/>
      <c r="F178" s="38"/>
      <c r="H178" s="37"/>
      <c r="I178" s="38"/>
    </row>
    <row r="179" spans="2:9" x14ac:dyDescent="0.35">
      <c r="B179" s="35">
        <v>175</v>
      </c>
      <c r="C179" s="35">
        <v>175</v>
      </c>
      <c r="D179" s="36" t="s">
        <v>351</v>
      </c>
      <c r="E179" s="37"/>
      <c r="F179" s="38"/>
      <c r="H179" s="37"/>
      <c r="I179" s="38"/>
    </row>
    <row r="180" spans="2:9" x14ac:dyDescent="0.35">
      <c r="B180" s="35">
        <v>176</v>
      </c>
      <c r="C180" s="35">
        <v>176</v>
      </c>
      <c r="D180" s="61" t="s">
        <v>122</v>
      </c>
      <c r="E180" s="69">
        <f>VLOOKUP(B180,Data!$B$6:$FI$203,3+'Municipal Detail'!$E$3*2-2)</f>
        <v>789.8925487045592</v>
      </c>
      <c r="F180" s="70"/>
      <c r="H180" s="69">
        <f>VLOOKUP(B180,Data!$B$6:$FI$203,3+'Municipal Detail'!$H$3*2-2)</f>
        <v>1034.5324089594769</v>
      </c>
      <c r="I180" s="38"/>
    </row>
    <row r="181" spans="2:9" x14ac:dyDescent="0.35">
      <c r="B181" s="35">
        <v>177</v>
      </c>
      <c r="C181" s="35">
        <v>177</v>
      </c>
      <c r="D181" s="57" t="s">
        <v>123</v>
      </c>
      <c r="E181" s="69">
        <f>VLOOKUP(B181,Data!$B$6:$FI$203,3+'Municipal Detail'!$E$3*2-2)</f>
        <v>481.97465072735127</v>
      </c>
      <c r="F181" s="70"/>
      <c r="H181" s="69">
        <f>VLOOKUP(B181,Data!$B$6:$FI$203,3+'Municipal Detail'!$H$3*2-2)</f>
        <v>684.39828816541149</v>
      </c>
      <c r="I181" s="38"/>
    </row>
    <row r="182" spans="2:9" x14ac:dyDescent="0.35">
      <c r="B182" s="35">
        <v>178</v>
      </c>
      <c r="C182" s="35">
        <v>178</v>
      </c>
      <c r="D182" s="57" t="s">
        <v>120</v>
      </c>
      <c r="E182" s="69">
        <f>VLOOKUP(B182,Data!$B$6:$FI$203,3+'Municipal Detail'!$E$3*2-2)</f>
        <v>618.54838709677415</v>
      </c>
      <c r="F182" s="70"/>
      <c r="H182" s="69">
        <f>VLOOKUP(B182,Data!$B$6:$FI$203,3+'Municipal Detail'!$H$3*2-2)</f>
        <v>841.00932862453988</v>
      </c>
      <c r="I182" s="38"/>
    </row>
    <row r="183" spans="2:9" x14ac:dyDescent="0.35">
      <c r="B183" s="35">
        <v>179</v>
      </c>
      <c r="C183" s="35">
        <v>179</v>
      </c>
      <c r="D183" s="40"/>
      <c r="E183" s="37"/>
      <c r="F183" s="38"/>
      <c r="H183" s="37"/>
      <c r="I183" s="38"/>
    </row>
    <row r="184" spans="2:9" x14ac:dyDescent="0.35">
      <c r="B184" s="35">
        <v>180</v>
      </c>
      <c r="C184" s="35">
        <v>180</v>
      </c>
      <c r="D184" s="71" t="s">
        <v>352</v>
      </c>
      <c r="E184" s="69">
        <f>VLOOKUP(B184,Data!$B$6:$FI$203,3+'Municipal Detail'!$E$3*2-1)</f>
        <v>1453</v>
      </c>
      <c r="H184" s="69">
        <f>VLOOKUP(B184,Data!$B$6:$FI$203,3+'Municipal Detail'!$H$3*2-1)</f>
        <v>1901</v>
      </c>
    </row>
    <row r="185" spans="2:9" x14ac:dyDescent="0.35">
      <c r="B185" s="35">
        <v>181</v>
      </c>
      <c r="C185" s="35">
        <v>181</v>
      </c>
      <c r="D185" s="40"/>
      <c r="E185" s="37"/>
      <c r="F185" s="38"/>
      <c r="H185" s="37"/>
      <c r="I185" s="38"/>
    </row>
    <row r="186" spans="2:9" x14ac:dyDescent="0.35">
      <c r="B186" s="35">
        <v>182</v>
      </c>
      <c r="C186" s="35">
        <v>182</v>
      </c>
      <c r="D186" s="36" t="s">
        <v>145</v>
      </c>
      <c r="E186" s="41" t="s">
        <v>332</v>
      </c>
      <c r="F186" s="42" t="s">
        <v>335</v>
      </c>
      <c r="G186" s="43"/>
      <c r="H186" s="41" t="s">
        <v>332</v>
      </c>
      <c r="I186" s="42" t="s">
        <v>335</v>
      </c>
    </row>
    <row r="187" spans="2:9" x14ac:dyDescent="0.35">
      <c r="B187" s="35">
        <v>183</v>
      </c>
      <c r="C187" s="35">
        <v>183</v>
      </c>
      <c r="D187" s="61" t="s">
        <v>146</v>
      </c>
      <c r="E187" s="45">
        <f>VLOOKUP(B187,Data!$B$6:$FI$203,3+'Municipal Detail'!$E$3*2-2)</f>
        <v>36911</v>
      </c>
      <c r="F187" s="94">
        <f>VLOOKUP(B187,Data!$B$6:$FI$203,3+'Municipal Detail'!$E$3*2-1)</f>
        <v>71.433271404242134</v>
      </c>
      <c r="H187" s="45">
        <f>VLOOKUP(B187,Data!$B$6:$FI$203,3+'Municipal Detail'!$H$3*2-2)</f>
        <v>1207906</v>
      </c>
      <c r="I187" s="99">
        <f>VLOOKUP(B187,Data!$B$6:$FI$203,3+'Municipal Detail'!$H$3*2-1)</f>
        <v>67.808688271327725</v>
      </c>
    </row>
    <row r="188" spans="2:9" x14ac:dyDescent="0.35">
      <c r="B188" s="35">
        <v>184</v>
      </c>
      <c r="C188" s="35">
        <v>184</v>
      </c>
      <c r="D188" s="57" t="s">
        <v>147</v>
      </c>
      <c r="E188" s="45">
        <f>VLOOKUP(B188,Data!$B$6:$FI$203,3+'Municipal Detail'!$E$3*2-2)</f>
        <v>9162</v>
      </c>
      <c r="F188" s="94">
        <f>VLOOKUP(B188,Data!$B$6:$FI$203,3+'Municipal Detail'!$E$3*2-1)</f>
        <v>17.731072921504875</v>
      </c>
      <c r="H188" s="45">
        <f>VLOOKUP(B188,Data!$B$6:$FI$203,3+'Municipal Detail'!$H$3*2-2)</f>
        <v>288524</v>
      </c>
      <c r="I188" s="99">
        <f>VLOOKUP(B188,Data!$B$6:$FI$203,3+'Municipal Detail'!$H$3*2-1)</f>
        <v>16.196983850396105</v>
      </c>
    </row>
    <row r="189" spans="2:9" x14ac:dyDescent="0.35">
      <c r="B189" s="35">
        <v>185</v>
      </c>
      <c r="C189" s="35">
        <v>185</v>
      </c>
      <c r="D189" s="57" t="s">
        <v>148</v>
      </c>
      <c r="E189" s="45">
        <f>VLOOKUP(B189,Data!$B$6:$FI$203,3+'Municipal Detail'!$E$3*2-2)</f>
        <v>5323</v>
      </c>
      <c r="F189" s="94">
        <f>VLOOKUP(B189,Data!$B$6:$FI$203,3+'Municipal Detail'!$E$3*2-1)</f>
        <v>10.301517262734169</v>
      </c>
      <c r="H189" s="45">
        <f>VLOOKUP(B189,Data!$B$6:$FI$203,3+'Municipal Detail'!$H$3*2-2)</f>
        <v>277512</v>
      </c>
      <c r="I189" s="99">
        <f>VLOOKUP(B189,Data!$B$6:$FI$203,3+'Municipal Detail'!$H$3*2-1)</f>
        <v>15.578798929347728</v>
      </c>
    </row>
    <row r="190" spans="2:9" x14ac:dyDescent="0.35">
      <c r="B190" s="35">
        <v>186</v>
      </c>
      <c r="C190" s="35">
        <v>186</v>
      </c>
      <c r="D190" s="57" t="s">
        <v>143</v>
      </c>
      <c r="E190" s="45">
        <f>VLOOKUP(B190,Data!$B$6:$FI$203,3+'Municipal Detail'!$E$3*2-2)</f>
        <v>215</v>
      </c>
      <c r="F190" s="94">
        <f>VLOOKUP(B190,Data!$B$6:$FI$203,3+'Municipal Detail'!$E$3*2-1)</f>
        <v>0.41608608143675491</v>
      </c>
      <c r="H190" s="45">
        <f>VLOOKUP(B190,Data!$B$6:$FI$203,3+'Municipal Detail'!$H$3*2-2)</f>
        <v>5565</v>
      </c>
      <c r="I190" s="99">
        <f>VLOOKUP(B190,Data!$B$6:$FI$203,3+'Municipal Detail'!$H$3*2-1)</f>
        <v>0.31240456643972192</v>
      </c>
    </row>
    <row r="191" spans="2:9" x14ac:dyDescent="0.35">
      <c r="B191" s="35">
        <v>187</v>
      </c>
      <c r="C191" s="35">
        <v>187</v>
      </c>
      <c r="D191" s="57" t="s">
        <v>62</v>
      </c>
      <c r="E191" s="45">
        <f>VLOOKUP(B191,Data!$B$6:$FI$203,3+'Municipal Detail'!$E$3*2-2)</f>
        <v>61</v>
      </c>
      <c r="F191" s="94">
        <f>VLOOKUP(B191,Data!$B$6:$FI$203,3+'Municipal Detail'!$E$3*2-1)</f>
        <v>0.11805233008205604</v>
      </c>
      <c r="H191" s="45">
        <f>VLOOKUP(B191,Data!$B$6:$FI$203,3+'Municipal Detail'!$H$3*2-2)</f>
        <v>1837</v>
      </c>
      <c r="I191" s="99">
        <f>VLOOKUP(B191,Data!$B$6:$FI$203,3+'Municipal Detail'!$H$3*2-1)</f>
        <v>0.10312438248872761</v>
      </c>
    </row>
    <row r="192" spans="2:9" x14ac:dyDescent="0.35">
      <c r="B192" s="35">
        <v>188</v>
      </c>
      <c r="C192" s="35">
        <v>188</v>
      </c>
      <c r="D192" s="57" t="s">
        <v>149</v>
      </c>
      <c r="E192" s="45">
        <f>VLOOKUP(B192,Data!$B$6:$FI$203,3+'Municipal Detail'!$E$3*2-2)</f>
        <v>3802</v>
      </c>
      <c r="F192" s="94">
        <f>VLOOKUP(B192,Data!$B$6:$FI$203,3+'Municipal Detail'!$E$3*2-1)</f>
        <v>6.8536611746043192</v>
      </c>
      <c r="H192" s="45">
        <f>VLOOKUP(B192,Data!$B$6:$FI$203,3+'Municipal Detail'!$H$3*2-2)</f>
        <v>198685</v>
      </c>
      <c r="I192" s="99">
        <f>VLOOKUP(B192,Data!$B$6:$FI$203,3+'Municipal Detail'!$H$3*2-1)</f>
        <v>10.034448990393576</v>
      </c>
    </row>
    <row r="193" spans="2:9" x14ac:dyDescent="0.35">
      <c r="B193" s="35">
        <v>189</v>
      </c>
      <c r="C193" s="35">
        <v>189</v>
      </c>
      <c r="D193" s="40"/>
      <c r="E193" s="37"/>
      <c r="F193" s="38"/>
      <c r="H193" s="37"/>
      <c r="I193" s="38"/>
    </row>
    <row r="194" spans="2:9" x14ac:dyDescent="0.35">
      <c r="B194" s="35">
        <v>190</v>
      </c>
      <c r="C194" s="35">
        <v>190</v>
      </c>
      <c r="D194" s="36" t="s">
        <v>150</v>
      </c>
      <c r="E194" s="41" t="s">
        <v>332</v>
      </c>
      <c r="F194" s="42" t="s">
        <v>335</v>
      </c>
      <c r="G194" s="43"/>
      <c r="H194" s="41" t="s">
        <v>332</v>
      </c>
      <c r="I194" s="42" t="s">
        <v>335</v>
      </c>
    </row>
    <row r="195" spans="2:9" x14ac:dyDescent="0.35">
      <c r="B195" s="35">
        <v>191</v>
      </c>
      <c r="C195" s="35">
        <v>191</v>
      </c>
      <c r="D195" s="61" t="s">
        <v>151</v>
      </c>
      <c r="E195" s="45">
        <f>VLOOKUP(B195,Data!$B$6:$FI$203,3+'Municipal Detail'!$E$3*2-2)</f>
        <v>15503</v>
      </c>
      <c r="F195" s="94">
        <f>VLOOKUP(B195,Data!$B$6:$FI$203,3+'Municipal Detail'!$E$3*2-1)</f>
        <v>30.629865254672623</v>
      </c>
      <c r="H195" s="45">
        <f>VLOOKUP(B195,Data!$B$6:$FI$203,3+'Municipal Detail'!$H$3*2-2)</f>
        <v>529570</v>
      </c>
      <c r="I195" s="99">
        <f>VLOOKUP(B195,Data!$B$6:$FI$203,3+'Municipal Detail'!$H$3*2-1)</f>
        <v>30.141558377249577</v>
      </c>
    </row>
    <row r="196" spans="2:9" x14ac:dyDescent="0.35">
      <c r="B196" s="35">
        <v>192</v>
      </c>
      <c r="C196" s="35">
        <v>192</v>
      </c>
      <c r="D196" s="57" t="s">
        <v>152</v>
      </c>
      <c r="E196" s="45">
        <f>VLOOKUP(B196,Data!$B$6:$FI$203,3+'Municipal Detail'!$E$3*2-2)</f>
        <v>16145</v>
      </c>
      <c r="F196" s="94">
        <f>VLOOKUP(B196,Data!$B$6:$FI$203,3+'Municipal Detail'!$E$3*2-1)</f>
        <v>31.898289010945589</v>
      </c>
      <c r="H196" s="45">
        <f>VLOOKUP(B196,Data!$B$6:$FI$203,3+'Municipal Detail'!$H$3*2-2)</f>
        <v>660251</v>
      </c>
      <c r="I196" s="99">
        <f>VLOOKUP(B196,Data!$B$6:$FI$203,3+'Municipal Detail'!$H$3*2-1)</f>
        <v>37.579534452739786</v>
      </c>
    </row>
    <row r="197" spans="2:9" x14ac:dyDescent="0.35">
      <c r="B197" s="35">
        <v>193</v>
      </c>
      <c r="C197" s="35">
        <v>193</v>
      </c>
      <c r="D197" s="57" t="s">
        <v>153</v>
      </c>
      <c r="E197" s="45">
        <f>VLOOKUP(B197,Data!$B$6:$FI$203,3+'Municipal Detail'!$E$3*2-2)</f>
        <v>18071</v>
      </c>
      <c r="F197" s="94">
        <f>VLOOKUP(B197,Data!$B$6:$FI$203,3+'Municipal Detail'!$E$3*2-1)</f>
        <v>35.703560279764488</v>
      </c>
      <c r="H197" s="45">
        <f>VLOOKUP(B197,Data!$B$6:$FI$203,3+'Municipal Detail'!$H$3*2-2)</f>
        <v>537865</v>
      </c>
      <c r="I197" s="99">
        <f>VLOOKUP(B197,Data!$B$6:$FI$203,3+'Municipal Detail'!$H$3*2-1)</f>
        <v>30.613685247614747</v>
      </c>
    </row>
    <row r="198" spans="2:9" x14ac:dyDescent="0.35">
      <c r="B198" s="35">
        <v>194</v>
      </c>
      <c r="C198" s="35">
        <v>194</v>
      </c>
      <c r="D198" s="57" t="s">
        <v>143</v>
      </c>
      <c r="E198" s="45">
        <f>VLOOKUP(B198,Data!$B$6:$FI$203,3+'Municipal Detail'!$E$3*2-2)</f>
        <v>895</v>
      </c>
      <c r="F198" s="94">
        <f>VLOOKUP(B198,Data!$B$6:$FI$203,3+'Municipal Detail'!$E$3*2-1)</f>
        <v>1.7682854546172997</v>
      </c>
      <c r="H198" s="45">
        <f>VLOOKUP(B198,Data!$B$6:$FI$203,3+'Municipal Detail'!$H$3*2-2)</f>
        <v>29257</v>
      </c>
      <c r="I198" s="99">
        <f>VLOOKUP(B198,Data!$B$6:$FI$203,3+'Municipal Detail'!$H$3*2-1)</f>
        <v>1.6652219223958888</v>
      </c>
    </row>
    <row r="199" spans="2:9" x14ac:dyDescent="0.35">
      <c r="B199" s="35">
        <v>195</v>
      </c>
      <c r="C199" s="35">
        <v>195</v>
      </c>
      <c r="D199" s="57" t="s">
        <v>62</v>
      </c>
      <c r="E199" s="72">
        <f>VLOOKUP(B199,Data!$B$6:$FI$203,3+'Municipal Detail'!$E$3*2-2)</f>
        <v>1063</v>
      </c>
      <c r="F199" s="98">
        <f>VLOOKUP(B199,Data!$B$6:$FI$203,3+'Municipal Detail'!$E$3*2-1)</f>
        <v>2.1002094282214405</v>
      </c>
      <c r="H199" s="72">
        <f>VLOOKUP(B199,Data!$B$6:$FI$203,3+'Municipal Detail'!$H$3*2-2)</f>
        <v>24402</v>
      </c>
      <c r="I199" s="103">
        <f>VLOOKUP(B199,Data!$B$6:$FI$203,3+'Municipal Detail'!$H$3*2-1)</f>
        <v>1.3888896794033727</v>
      </c>
    </row>
    <row r="200" spans="2:9" x14ac:dyDescent="0.35">
      <c r="B200" s="35">
        <v>196</v>
      </c>
      <c r="C200" s="35">
        <v>196</v>
      </c>
      <c r="D200" s="57" t="s">
        <v>154</v>
      </c>
      <c r="E200" s="45">
        <f>VLOOKUP(B200,Data!$B$6:$FI$203,3+'Municipal Detail'!$E$3*2-2)</f>
        <v>1965</v>
      </c>
      <c r="F200" s="94">
        <f>VLOOKUP(B200,Data!$B$6:$FI$203,3+'Municipal Detail'!$E$3*2-1)</f>
        <v>3.8823250484055793</v>
      </c>
      <c r="H200" s="45">
        <f>VLOOKUP(B200,Data!$B$6:$FI$203,3+'Municipal Detail'!$H$3*2-2)</f>
        <v>41724</v>
      </c>
      <c r="I200" s="99">
        <f>VLOOKUP(B200,Data!$B$6:$FI$203,3+'Municipal Detail'!$H$3*2-1)</f>
        <v>2.3748066954932519</v>
      </c>
    </row>
    <row r="201" spans="2:9" ht="28.9" customHeight="1" x14ac:dyDescent="0.35">
      <c r="B201" s="35">
        <v>197</v>
      </c>
      <c r="C201" s="35">
        <v>197</v>
      </c>
      <c r="D201" s="40"/>
      <c r="E201" s="73" t="s">
        <v>336</v>
      </c>
      <c r="F201" s="38"/>
      <c r="H201" s="73" t="s">
        <v>336</v>
      </c>
      <c r="I201" s="38"/>
    </row>
    <row r="202" spans="2:9" x14ac:dyDescent="0.35">
      <c r="B202" s="35">
        <v>198</v>
      </c>
      <c r="C202" s="35">
        <v>198</v>
      </c>
      <c r="D202" s="60" t="s">
        <v>348</v>
      </c>
      <c r="E202" s="110">
        <f>VLOOKUP(B202,Data!$B$6:$FI$203,3+'Municipal Detail'!$E$3*2-1)</f>
        <v>1.7294101389766268</v>
      </c>
      <c r="H202" s="110">
        <f>VLOOKUP(B202,Data!$B$6:$FI$203,3+'Municipal Detail'!$H$3*2-1)</f>
        <v>1.6897570147460952</v>
      </c>
    </row>
    <row r="203" spans="2:9" x14ac:dyDescent="0.35">
      <c r="B203" s="35">
        <v>199</v>
      </c>
    </row>
    <row r="204" spans="2:9" x14ac:dyDescent="0.35">
      <c r="B204" s="35">
        <v>200</v>
      </c>
    </row>
    <row r="205" spans="2:9" x14ac:dyDescent="0.35">
      <c r="B205" s="35">
        <v>201</v>
      </c>
      <c r="D205" s="36" t="s">
        <v>356</v>
      </c>
    </row>
    <row r="206" spans="2:9" x14ac:dyDescent="0.35">
      <c r="B206" s="35">
        <v>202</v>
      </c>
      <c r="D206" s="57" t="s">
        <v>361</v>
      </c>
      <c r="E206" s="45">
        <f>VLOOKUP(B206,Data!$B$6:$FI$244,2+'Municipal Detail'!$E$3*2-2+1)</f>
        <v>67704</v>
      </c>
      <c r="H206" s="45">
        <f>VLOOKUP(B206,Data!$B$6:$FI$244,2+'Municipal Detail'!$H$3*2-2+1)</f>
        <v>2403262</v>
      </c>
    </row>
    <row r="207" spans="2:9" x14ac:dyDescent="0.35">
      <c r="B207" s="35">
        <v>203</v>
      </c>
      <c r="D207" s="57" t="s">
        <v>362</v>
      </c>
      <c r="E207" s="45">
        <f>VLOOKUP(B207,Data!$B$6:$FI$244,2+'Municipal Detail'!$E$3*2-2+1)</f>
        <v>5362</v>
      </c>
      <c r="H207" s="45">
        <f>VLOOKUP(B207,Data!$B$6:$FI$244,2+'Municipal Detail'!$H$3*2-2+1)</f>
        <v>135138</v>
      </c>
    </row>
    <row r="208" spans="2:9" x14ac:dyDescent="0.35">
      <c r="B208" s="35">
        <v>204</v>
      </c>
      <c r="D208" s="57" t="s">
        <v>363</v>
      </c>
      <c r="E208" s="122">
        <f>VLOOKUP(B208,Data!$B$6:$FI$244,2+'Municipal Detail'!$E$3*2-2+1)</f>
        <v>7.3385706073960524</v>
      </c>
      <c r="H208" s="122">
        <f>VLOOKUP(B208,Data!$B$6:$FI$244,2+'Municipal Detail'!$H$3*2-2+1)</f>
        <v>5.3237472423573902</v>
      </c>
    </row>
    <row r="209" spans="2:9" x14ac:dyDescent="0.35">
      <c r="B209" s="35">
        <v>205</v>
      </c>
      <c r="D209" s="57" t="s">
        <v>364</v>
      </c>
      <c r="E209" s="122">
        <f>VLOOKUP(B209,Data!$B$6:$FI$244,2+'Municipal Detail'!$E$3*2-2+1)</f>
        <v>13.232673731595234</v>
      </c>
      <c r="H209" s="122">
        <f>VLOOKUP(B209,Data!$B$6:$FI$244,2+'Municipal Detail'!$H$3*2-2+1)</f>
        <v>0</v>
      </c>
    </row>
    <row r="210" spans="2:9" ht="24.5" x14ac:dyDescent="0.35">
      <c r="B210" s="35">
        <v>206</v>
      </c>
      <c r="D210" s="121" t="s">
        <v>365</v>
      </c>
      <c r="E210" s="122">
        <f>VLOOKUP(B210,Data!$B$6:$FI$244,2+'Municipal Detail'!$E$3*2-2+1)</f>
        <v>17.964797639123102</v>
      </c>
      <c r="H210" s="122">
        <f>VLOOKUP(B210,Data!$B$6:$FI$244,2+'Municipal Detail'!$H$3*2-2+1)</f>
        <v>0</v>
      </c>
    </row>
    <row r="211" spans="2:9" x14ac:dyDescent="0.35">
      <c r="B211" s="35">
        <v>207</v>
      </c>
    </row>
    <row r="212" spans="2:9" x14ac:dyDescent="0.35">
      <c r="B212" s="35">
        <v>208</v>
      </c>
      <c r="D212" s="36" t="s">
        <v>366</v>
      </c>
      <c r="E212" s="41" t="s">
        <v>332</v>
      </c>
      <c r="F212" s="127" t="s">
        <v>396</v>
      </c>
      <c r="H212" s="41" t="s">
        <v>332</v>
      </c>
      <c r="I212" s="127" t="s">
        <v>396</v>
      </c>
    </row>
    <row r="213" spans="2:9" x14ac:dyDescent="0.35">
      <c r="B213" s="35">
        <v>209</v>
      </c>
      <c r="D213" s="57" t="s">
        <v>367</v>
      </c>
      <c r="E213" s="45">
        <f>VLOOKUP(B213,Data!$B$6:$FI$244,2+'Municipal Detail'!$E$3*2-2+1)</f>
        <v>5406</v>
      </c>
      <c r="F213" s="94">
        <f>VLOOKUP(B213,Data!$B$6:$FI$244,2+'Municipal Detail'!$E$3*2-2+2)</f>
        <v>8.1030037772048686</v>
      </c>
      <c r="H213" s="45">
        <f>VLOOKUP(B213,Data!$B$6:$FI$244,2+'Municipal Detail'!$H$3*2-2+1)</f>
        <v>332522</v>
      </c>
      <c r="I213" s="99">
        <f>VLOOKUP(B213,Data!$B$6:$FI$244,2+'Municipal Detail'!$H$3*2-2+2)</f>
        <v>14.005113107497399</v>
      </c>
    </row>
    <row r="214" spans="2:9" x14ac:dyDescent="0.35">
      <c r="B214" s="35">
        <v>210</v>
      </c>
      <c r="D214" s="57" t="s">
        <v>368</v>
      </c>
      <c r="E214" s="45">
        <f>VLOOKUP(B214,Data!$B$6:$FI$244,2+'Municipal Detail'!$E$3*2-2+1)</f>
        <v>10732</v>
      </c>
      <c r="F214" s="94">
        <f>VLOOKUP(B214,Data!$B$6:$FI$244,2+'Municipal Detail'!$E$3*2-2+2)</f>
        <v>16.086096288746326</v>
      </c>
      <c r="H214" s="45">
        <f>VLOOKUP(B214,Data!$B$6:$FI$244,2+'Municipal Detail'!$H$3*2-2+1)</f>
        <v>648787</v>
      </c>
      <c r="I214" s="99">
        <f>VLOOKUP(B214,Data!$B$6:$FI$244,2+'Municipal Detail'!$H$3*2-2+2)</f>
        <v>27.325516259597606</v>
      </c>
    </row>
    <row r="215" spans="2:9" x14ac:dyDescent="0.35">
      <c r="B215" s="35">
        <v>211</v>
      </c>
      <c r="D215" s="57" t="s">
        <v>369</v>
      </c>
      <c r="E215" s="45">
        <f>VLOOKUP(B215,Data!$B$6:$FI$244,2+'Municipal Detail'!$E$3*2-2+1)</f>
        <v>9815</v>
      </c>
      <c r="F215" s="94">
        <f>VLOOKUP(B215,Data!$B$6:$FI$244,2+'Municipal Detail'!$E$3*2-2+2)</f>
        <v>14.711613406079502</v>
      </c>
      <c r="H215" s="45">
        <f>VLOOKUP(B215,Data!$B$6:$FI$244,2+'Municipal Detail'!$H$3*2-2+1)</f>
        <v>288584</v>
      </c>
      <c r="I215" s="99">
        <f>VLOOKUP(B215,Data!$B$6:$FI$244,2+'Municipal Detail'!$H$3*2-2+2)</f>
        <v>12.154538830555662</v>
      </c>
    </row>
    <row r="216" spans="2:9" x14ac:dyDescent="0.35">
      <c r="B216" s="35">
        <v>212</v>
      </c>
      <c r="D216" s="57" t="s">
        <v>370</v>
      </c>
      <c r="E216" s="45">
        <f>VLOOKUP(B216,Data!$B$6:$FI$244,2+'Municipal Detail'!$E$3*2-2+1)</f>
        <v>7423</v>
      </c>
      <c r="F216" s="94">
        <f>VLOOKUP(B216,Data!$B$6:$FI$244,2+'Municipal Detail'!$E$3*2-2+2)</f>
        <v>11.12626656274357</v>
      </c>
      <c r="H216" s="45">
        <f>VLOOKUP(B216,Data!$B$6:$FI$244,2+'Municipal Detail'!$H$3*2-2+1)</f>
        <v>251296</v>
      </c>
      <c r="I216" s="99">
        <f>VLOOKUP(B216,Data!$B$6:$FI$244,2+'Municipal Detail'!$H$3*2-2+2)</f>
        <v>10.584048283908032</v>
      </c>
    </row>
    <row r="217" spans="2:9" x14ac:dyDescent="0.35">
      <c r="B217" s="35">
        <v>213</v>
      </c>
      <c r="D217" s="57" t="s">
        <v>371</v>
      </c>
      <c r="E217" s="45">
        <f>VLOOKUP(B217,Data!$B$6:$FI$244,2+'Municipal Detail'!$E$3*2-2+1)</f>
        <v>7147</v>
      </c>
      <c r="F217" s="94">
        <f>VLOOKUP(B217,Data!$B$6:$FI$244,2+'Municipal Detail'!$E$3*2-2+2)</f>
        <v>10.712572696204809</v>
      </c>
      <c r="H217" s="45">
        <f>VLOOKUP(B217,Data!$B$6:$FI$244,2+'Municipal Detail'!$H$3*2-2+1)</f>
        <v>308852</v>
      </c>
      <c r="I217" s="99">
        <f>VLOOKUP(B217,Data!$B$6:$FI$244,2+'Municipal Detail'!$H$3*2-2+2)</f>
        <v>13.008183499067089</v>
      </c>
    </row>
    <row r="218" spans="2:9" x14ac:dyDescent="0.35">
      <c r="B218" s="35">
        <v>214</v>
      </c>
      <c r="D218" s="57" t="s">
        <v>372</v>
      </c>
      <c r="E218" s="45">
        <f>VLOOKUP(B218,Data!$B$6:$FI$244,2+'Municipal Detail'!$E$3*2-2+1)</f>
        <v>5293</v>
      </c>
      <c r="F218" s="94">
        <f>VLOOKUP(B218,Data!$B$6:$FI$244,2+'Municipal Detail'!$E$3*2-2+2)</f>
        <v>7.9336291144553028</v>
      </c>
      <c r="H218" s="45">
        <f>VLOOKUP(B218,Data!$B$6:$FI$244,2+'Municipal Detail'!$H$3*2-2+1)</f>
        <v>198822</v>
      </c>
      <c r="I218" s="99">
        <f>VLOOKUP(B218,Data!$B$6:$FI$244,2+'Municipal Detail'!$H$3*2-2+2)</f>
        <v>8.3739560036895249</v>
      </c>
    </row>
    <row r="219" spans="2:9" x14ac:dyDescent="0.35">
      <c r="B219" s="35">
        <v>215</v>
      </c>
      <c r="D219" s="57" t="s">
        <v>373</v>
      </c>
      <c r="E219" s="45">
        <f>VLOOKUP(B219,Data!$B$6:$FI$244,2+'Municipal Detail'!$E$3*2-2+1)</f>
        <v>8242</v>
      </c>
      <c r="F219" s="94">
        <f>VLOOKUP(B219,Data!$B$6:$FI$244,2+'Municipal Detail'!$E$3*2-2+2)</f>
        <v>12.353858144972721</v>
      </c>
      <c r="H219" s="45">
        <f>VLOOKUP(B219,Data!$B$6:$FI$244,2+'Municipal Detail'!$H$3*2-2+1)</f>
        <v>139088</v>
      </c>
      <c r="I219" s="99">
        <f>VLOOKUP(B219,Data!$B$6:$FI$244,2+'Municipal Detail'!$H$3*2-2+2)</f>
        <v>5.8580881021273727</v>
      </c>
    </row>
    <row r="220" spans="2:9" x14ac:dyDescent="0.35">
      <c r="B220" s="35">
        <v>216</v>
      </c>
      <c r="D220" s="57" t="s">
        <v>374</v>
      </c>
      <c r="E220" s="45">
        <f>VLOOKUP(B220,Data!$B$6:$FI$244,2+'Municipal Detail'!$E$3*2-2+1)</f>
        <v>11725</v>
      </c>
      <c r="F220" s="94">
        <f>VLOOKUP(B220,Data!$B$6:$FI$244,2+'Municipal Detail'!$E$3*2-2+2)</f>
        <v>17.574494873793391</v>
      </c>
      <c r="H220" s="45">
        <f>VLOOKUP(B220,Data!$B$6:$FI$244,2+'Municipal Detail'!$H$3*2-2+1)</f>
        <v>187646</v>
      </c>
      <c r="I220" s="99">
        <f>VLOOKUP(B220,Data!$B$6:$FI$244,2+'Municipal Detail'!$H$3*2-2+2)</f>
        <v>7.9032468653787031</v>
      </c>
    </row>
    <row r="221" spans="2:9" x14ac:dyDescent="0.35">
      <c r="B221" s="35">
        <v>217</v>
      </c>
      <c r="D221" s="123" t="s">
        <v>64</v>
      </c>
      <c r="E221" s="124">
        <f>VLOOKUP(B221,Data!$B$6:$FI$244,2+'Municipal Detail'!$E$3*2-2+1)</f>
        <v>66716</v>
      </c>
      <c r="F221" s="125">
        <v>100</v>
      </c>
      <c r="G221" s="43"/>
      <c r="H221" s="124">
        <f>VLOOKUP(B221,Data!$B$6:$FI$244,2+'Municipal Detail'!$H$3*2-2+1)</f>
        <v>2374290</v>
      </c>
      <c r="I221" s="126">
        <v>100</v>
      </c>
    </row>
    <row r="222" spans="2:9" x14ac:dyDescent="0.35">
      <c r="B222" s="35">
        <v>218</v>
      </c>
      <c r="E222" s="37"/>
      <c r="F222" s="40"/>
    </row>
    <row r="223" spans="2:9" x14ac:dyDescent="0.35">
      <c r="B223" s="35">
        <v>219</v>
      </c>
      <c r="D223" s="36" t="s">
        <v>375</v>
      </c>
      <c r="E223" s="41" t="s">
        <v>332</v>
      </c>
      <c r="F223" s="127" t="s">
        <v>396</v>
      </c>
      <c r="H223" s="41" t="s">
        <v>332</v>
      </c>
      <c r="I223" s="127" t="s">
        <v>396</v>
      </c>
    </row>
    <row r="224" spans="2:9" x14ac:dyDescent="0.35">
      <c r="B224" s="35">
        <v>220</v>
      </c>
      <c r="D224" s="57" t="s">
        <v>376</v>
      </c>
      <c r="E224" s="45">
        <f>VLOOKUP(B224,Data!$B$6:$FI$244,2+'Municipal Detail'!$E$3*2-2+1)</f>
        <v>1217</v>
      </c>
      <c r="F224" s="94">
        <f>VLOOKUP(B224,Data!$B$6:$FI$244,2+'Municipal Detail'!$E$3*2-2+2)</f>
        <v>1.965756743660152</v>
      </c>
      <c r="H224" s="45">
        <f>VLOOKUP(B224,Data!$B$6:$FI$244,2+'Municipal Detail'!$H$3*2-2+1)</f>
        <v>15025</v>
      </c>
      <c r="I224" s="99">
        <f>VLOOKUP(B224,Data!$B$6:$FI$244,2+'Municipal Detail'!$H$3*2-2+2)</f>
        <v>0.65671547851065237</v>
      </c>
    </row>
    <row r="225" spans="2:9" x14ac:dyDescent="0.35">
      <c r="B225" s="35">
        <v>221</v>
      </c>
      <c r="D225" s="57" t="s">
        <v>377</v>
      </c>
      <c r="E225" s="45">
        <f>VLOOKUP(B225,Data!$B$6:$FI$244,2+'Municipal Detail'!$E$3*2-2+1)</f>
        <v>58</v>
      </c>
      <c r="F225" s="94">
        <f>VLOOKUP(B225,Data!$B$6:$FI$244,2+'Municipal Detail'!$E$3*2-2+2)</f>
        <v>9.3684380552414792E-2</v>
      </c>
      <c r="H225" s="45">
        <f>VLOOKUP(B225,Data!$B$6:$FI$244,2+'Municipal Detail'!$H$3*2-2+1)</f>
        <v>4179</v>
      </c>
      <c r="I225" s="99">
        <f>VLOOKUP(B225,Data!$B$6:$FI$244,2+'Municipal Detail'!$H$3*2-2+2)</f>
        <v>0.18265650480505929</v>
      </c>
    </row>
    <row r="226" spans="2:9" x14ac:dyDescent="0.35">
      <c r="B226" s="35">
        <v>222</v>
      </c>
      <c r="D226" s="57" t="s">
        <v>378</v>
      </c>
      <c r="E226" s="45">
        <f>VLOOKUP(B226,Data!$B$6:$FI$244,2+'Municipal Detail'!$E$3*2-2+1)</f>
        <v>9922</v>
      </c>
      <c r="F226" s="94">
        <f>VLOOKUP(B226,Data!$B$6:$FI$244,2+'Municipal Detail'!$E$3*2-2+2)</f>
        <v>16.026490066225165</v>
      </c>
      <c r="H226" s="45">
        <f>VLOOKUP(B226,Data!$B$6:$FI$244,2+'Municipal Detail'!$H$3*2-2+1)</f>
        <v>165134</v>
      </c>
      <c r="I226" s="99">
        <f>VLOOKUP(B226,Data!$B$6:$FI$244,2+'Municipal Detail'!$H$3*2-2+2)</f>
        <v>7.2177074095426326</v>
      </c>
    </row>
    <row r="227" spans="2:9" x14ac:dyDescent="0.35">
      <c r="B227" s="35">
        <v>223</v>
      </c>
      <c r="D227" s="57" t="s">
        <v>379</v>
      </c>
      <c r="E227" s="45">
        <f>VLOOKUP(B227,Data!$B$6:$FI$244,2+'Municipal Detail'!$E$3*2-2+1)</f>
        <v>587</v>
      </c>
      <c r="F227" s="94">
        <f>VLOOKUP(B227,Data!$B$6:$FI$244,2+'Municipal Detail'!$E$3*2-2+2)</f>
        <v>0.94815054110806019</v>
      </c>
      <c r="H227" s="45">
        <f>VLOOKUP(B227,Data!$B$6:$FI$244,2+'Municipal Detail'!$H$3*2-2+1)</f>
        <v>25079</v>
      </c>
      <c r="I227" s="99">
        <f>VLOOKUP(B227,Data!$B$6:$FI$244,2+'Municipal Detail'!$H$3*2-2+2)</f>
        <v>1.096157569754985</v>
      </c>
    </row>
    <row r="228" spans="2:9" x14ac:dyDescent="0.35">
      <c r="B228" s="35">
        <v>224</v>
      </c>
      <c r="D228" s="57" t="s">
        <v>380</v>
      </c>
      <c r="E228" s="45">
        <f>VLOOKUP(B228,Data!$B$6:$FI$244,2+'Municipal Detail'!$E$3*2-2+1)</f>
        <v>5666</v>
      </c>
      <c r="F228" s="94">
        <f>VLOOKUP(B228,Data!$B$6:$FI$244,2+'Municipal Detail'!$E$3*2-2+2)</f>
        <v>9.15199483120659</v>
      </c>
      <c r="H228" s="45">
        <f>VLOOKUP(B228,Data!$B$6:$FI$244,2+'Municipal Detail'!$H$3*2-2+1)</f>
        <v>220183</v>
      </c>
      <c r="I228" s="99">
        <f>VLOOKUP(B228,Data!$B$6:$FI$244,2+'Municipal Detail'!$H$3*2-2+2)</f>
        <v>9.623799281524855</v>
      </c>
    </row>
    <row r="229" spans="2:9" x14ac:dyDescent="0.35">
      <c r="B229" s="35">
        <v>225</v>
      </c>
      <c r="D229" s="57" t="s">
        <v>381</v>
      </c>
      <c r="E229" s="45">
        <f>VLOOKUP(B229,Data!$B$6:$FI$244,2+'Municipal Detail'!$E$3*2-2+1)</f>
        <v>2365</v>
      </c>
      <c r="F229" s="94">
        <f>VLOOKUP(B229,Data!$B$6:$FI$244,2+'Municipal Detail'!$E$3*2-2+2)</f>
        <v>3.8200613794217415</v>
      </c>
      <c r="H229" s="45">
        <f>VLOOKUP(B229,Data!$B$6:$FI$244,2+'Municipal Detail'!$H$3*2-2+1)</f>
        <v>72540</v>
      </c>
      <c r="I229" s="99">
        <f>VLOOKUP(B229,Data!$B$6:$FI$244,2+'Municipal Detail'!$H$3*2-2+2)</f>
        <v>3.1705917345199812</v>
      </c>
    </row>
    <row r="230" spans="2:9" x14ac:dyDescent="0.35">
      <c r="B230" s="35">
        <v>226</v>
      </c>
      <c r="D230" s="57" t="s">
        <v>382</v>
      </c>
      <c r="E230" s="45">
        <f>VLOOKUP(B230,Data!$B$6:$FI$244,2+'Municipal Detail'!$E$3*2-2+1)</f>
        <v>6464</v>
      </c>
      <c r="F230" s="94">
        <f>VLOOKUP(B230,Data!$B$6:$FI$244,2+'Municipal Detail'!$E$3*2-2+2)</f>
        <v>10.440962687772574</v>
      </c>
      <c r="H230" s="45">
        <f>VLOOKUP(B230,Data!$B$6:$FI$244,2+'Municipal Detail'!$H$3*2-2+1)</f>
        <v>225724</v>
      </c>
      <c r="I230" s="99">
        <f>VLOOKUP(B230,Data!$B$6:$FI$244,2+'Municipal Detail'!$H$3*2-2+2)</f>
        <v>9.8659863341989009</v>
      </c>
    </row>
    <row r="231" spans="2:9" x14ac:dyDescent="0.35">
      <c r="B231" s="35">
        <v>227</v>
      </c>
      <c r="D231" s="57" t="s">
        <v>383</v>
      </c>
      <c r="E231" s="45">
        <f>VLOOKUP(B231,Data!$B$6:$FI$244,2+'Municipal Detail'!$E$3*2-2+1)</f>
        <v>4492</v>
      </c>
      <c r="F231" s="94">
        <f>VLOOKUP(B231,Data!$B$6:$FI$244,2+'Municipal Detail'!$E$3*2-2+2)</f>
        <v>7.2556937489904705</v>
      </c>
      <c r="H231" s="45">
        <f>VLOOKUP(B231,Data!$B$6:$FI$244,2+'Municipal Detail'!$H$3*2-2+1)</f>
        <v>146664</v>
      </c>
      <c r="I231" s="99">
        <f>VLOOKUP(B231,Data!$B$6:$FI$244,2+'Municipal Detail'!$H$3*2-2+2)</f>
        <v>6.410417233962483</v>
      </c>
    </row>
    <row r="232" spans="2:9" x14ac:dyDescent="0.35">
      <c r="B232" s="35">
        <v>228</v>
      </c>
      <c r="D232" s="57" t="s">
        <v>384</v>
      </c>
      <c r="E232" s="45">
        <f>VLOOKUP(B232,Data!$B$6:$FI$244,2+'Municipal Detail'!$E$3*2-2+1)</f>
        <v>3900</v>
      </c>
      <c r="F232" s="94">
        <f>VLOOKUP(B232,Data!$B$6:$FI$244,2+'Municipal Detail'!$E$3*2-2+2)</f>
        <v>6.2994669681796154</v>
      </c>
      <c r="H232" s="45">
        <f>VLOOKUP(B232,Data!$B$6:$FI$244,2+'Municipal Detail'!$H$3*2-2+1)</f>
        <v>117033</v>
      </c>
      <c r="I232" s="99">
        <f>VLOOKUP(B232,Data!$B$6:$FI$244,2+'Municipal Detail'!$H$3*2-2+2)</f>
        <v>5.1153000064251035</v>
      </c>
    </row>
    <row r="233" spans="2:9" x14ac:dyDescent="0.35">
      <c r="B233" s="35">
        <v>229</v>
      </c>
      <c r="D233" s="57" t="s">
        <v>385</v>
      </c>
      <c r="E233" s="45">
        <f>VLOOKUP(B233,Data!$B$6:$FI$244,2+'Municipal Detail'!$E$3*2-2+1)</f>
        <v>737</v>
      </c>
      <c r="F233" s="94">
        <f>VLOOKUP(B233,Data!$B$6:$FI$244,2+'Municipal Detail'!$E$3*2-2+2)</f>
        <v>1.1904377321918913</v>
      </c>
      <c r="H233" s="45">
        <f>VLOOKUP(B233,Data!$B$6:$FI$244,2+'Municipal Detail'!$H$3*2-2+1)</f>
        <v>43265</v>
      </c>
      <c r="I233" s="99">
        <f>VLOOKUP(B233,Data!$B$6:$FI$244,2+'Municipal Detail'!$H$3*2-2+2)</f>
        <v>1.8910346208161979</v>
      </c>
    </row>
    <row r="234" spans="2:9" x14ac:dyDescent="0.35">
      <c r="B234" s="35">
        <v>230</v>
      </c>
      <c r="D234" s="57" t="s">
        <v>386</v>
      </c>
      <c r="E234" s="45">
        <f>VLOOKUP(B234,Data!$B$6:$FI$244,2+'Municipal Detail'!$E$3*2-2+1)</f>
        <v>2142</v>
      </c>
      <c r="F234" s="94">
        <f>VLOOKUP(B234,Data!$B$6:$FI$244,2+'Municipal Detail'!$E$3*2-2+2)</f>
        <v>3.4598610886771115</v>
      </c>
      <c r="H234" s="45">
        <f>VLOOKUP(B234,Data!$B$6:$FI$244,2+'Municipal Detail'!$H$3*2-2+1)</f>
        <v>113658</v>
      </c>
      <c r="I234" s="99">
        <f>VLOOKUP(B234,Data!$B$6:$FI$244,2+'Municipal Detail'!$H$3*2-2+2)</f>
        <v>4.967784882300414</v>
      </c>
    </row>
    <row r="235" spans="2:9" x14ac:dyDescent="0.35">
      <c r="B235" s="35">
        <v>231</v>
      </c>
      <c r="D235" s="57" t="s">
        <v>387</v>
      </c>
      <c r="E235" s="45">
        <f>VLOOKUP(B235,Data!$B$6:$FI$244,2+'Municipal Detail'!$E$3*2-2+1)</f>
        <v>636</v>
      </c>
      <c r="F235" s="94">
        <f>VLOOKUP(B235,Data!$B$6:$FI$244,2+'Municipal Detail'!$E$3*2-2+2)</f>
        <v>1.0272976901954449</v>
      </c>
      <c r="H235" s="45">
        <f>VLOOKUP(B235,Data!$B$6:$FI$244,2+'Municipal Detail'!$H$3*2-2+1)</f>
        <v>38325</v>
      </c>
      <c r="I235" s="99">
        <f>VLOOKUP(B235,Data!$B$6:$FI$244,2+'Municipal Detail'!$H$3*2-2+2)</f>
        <v>1.675116187282579</v>
      </c>
    </row>
    <row r="236" spans="2:9" x14ac:dyDescent="0.35">
      <c r="B236" s="35">
        <v>232</v>
      </c>
      <c r="D236" s="57" t="s">
        <v>388</v>
      </c>
      <c r="E236" s="45">
        <f>VLOOKUP(B236,Data!$B$6:$FI$244,2+'Municipal Detail'!$E$3*2-2+1)</f>
        <v>3611</v>
      </c>
      <c r="F236" s="94">
        <f>VLOOKUP(B236,Data!$B$6:$FI$244,2+'Municipal Detail'!$E$3*2-2+2)</f>
        <v>5.8326603133581001</v>
      </c>
      <c r="H236" s="45">
        <f>VLOOKUP(B236,Data!$B$6:$FI$244,2+'Municipal Detail'!$H$3*2-2+1)</f>
        <v>232177</v>
      </c>
      <c r="I236" s="99">
        <f>VLOOKUP(B236,Data!$B$6:$FI$244,2+'Municipal Detail'!$H$3*2-2+2)</f>
        <v>10.148035251525306</v>
      </c>
    </row>
    <row r="237" spans="2:9" x14ac:dyDescent="0.35">
      <c r="B237" s="35">
        <v>233</v>
      </c>
      <c r="D237" s="57" t="s">
        <v>389</v>
      </c>
      <c r="E237" s="45">
        <f>VLOOKUP(B237,Data!$B$6:$FI$244,2+'Municipal Detail'!$E$3*2-2+1)</f>
        <v>2613</v>
      </c>
      <c r="F237" s="94">
        <f>VLOOKUP(B237,Data!$B$6:$FI$244,2+'Municipal Detail'!$E$3*2-2+2)</f>
        <v>4.2206428686803426</v>
      </c>
      <c r="H237" s="45">
        <f>VLOOKUP(B237,Data!$B$6:$FI$244,2+'Municipal Detail'!$H$3*2-2+1)</f>
        <v>78301</v>
      </c>
      <c r="I237" s="99">
        <f>VLOOKUP(B237,Data!$B$6:$FI$244,2+'Municipal Detail'!$H$3*2-2+2)</f>
        <v>3.4223945878777098</v>
      </c>
    </row>
    <row r="238" spans="2:9" x14ac:dyDescent="0.35">
      <c r="B238" s="35">
        <v>234</v>
      </c>
      <c r="D238" s="57" t="s">
        <v>390</v>
      </c>
      <c r="E238" s="45">
        <f>VLOOKUP(B238,Data!$B$6:$FI$244,2+'Municipal Detail'!$E$3*2-2+1)</f>
        <v>2037</v>
      </c>
      <c r="F238" s="94">
        <f>VLOOKUP(B238,Data!$B$6:$FI$244,2+'Municipal Detail'!$E$3*2-2+2)</f>
        <v>3.2902600549184298</v>
      </c>
      <c r="H238" s="45">
        <f>VLOOKUP(B238,Data!$B$6:$FI$244,2+'Municipal Detail'!$H$3*2-2+1)</f>
        <v>129808</v>
      </c>
      <c r="I238" s="99">
        <f>VLOOKUP(B238,Data!$B$6:$FI$244,2+'Municipal Detail'!$H$3*2-2+2)</f>
        <v>5.6736720688526292</v>
      </c>
    </row>
    <row r="239" spans="2:9" x14ac:dyDescent="0.35">
      <c r="B239" s="35">
        <v>235</v>
      </c>
      <c r="D239" s="57" t="s">
        <v>391</v>
      </c>
      <c r="E239" s="45">
        <f>VLOOKUP(B239,Data!$B$6:$FI$244,2+'Municipal Detail'!$E$3*2-2+1)</f>
        <v>3431</v>
      </c>
      <c r="F239" s="94">
        <f>VLOOKUP(B239,Data!$B$6:$FI$244,2+'Municipal Detail'!$E$3*2-2+2)</f>
        <v>5.5419156840575035</v>
      </c>
      <c r="H239" s="45">
        <f>VLOOKUP(B239,Data!$B$6:$FI$244,2+'Municipal Detail'!$H$3*2-2+1)</f>
        <v>210251</v>
      </c>
      <c r="I239" s="99">
        <f>VLOOKUP(B239,Data!$B$6:$FI$244,2+'Municipal Detail'!$H$3*2-2+2)</f>
        <v>9.1896895888414747</v>
      </c>
    </row>
    <row r="240" spans="2:9" x14ac:dyDescent="0.35">
      <c r="B240" s="35">
        <v>236</v>
      </c>
      <c r="D240" s="57" t="s">
        <v>392</v>
      </c>
      <c r="E240" s="45">
        <f>VLOOKUP(B240,Data!$B$6:$FI$244,2+'Municipal Detail'!$E$3*2-2+1)</f>
        <v>8523</v>
      </c>
      <c r="F240" s="94">
        <f>VLOOKUP(B240,Data!$B$6:$FI$244,2+'Municipal Detail'!$E$3*2-2+2)</f>
        <v>13.766758197383297</v>
      </c>
      <c r="H240" s="45">
        <f>VLOOKUP(B240,Data!$B$6:$FI$244,2+'Municipal Detail'!$H$3*2-2+1)</f>
        <v>325112</v>
      </c>
      <c r="I240" s="99">
        <f>VLOOKUP(B240,Data!$B$6:$FI$244,2+'Municipal Detail'!$H$3*2-2+2)</f>
        <v>14.210055417607666</v>
      </c>
    </row>
    <row r="241" spans="2:9" x14ac:dyDescent="0.35">
      <c r="B241" s="35">
        <v>237</v>
      </c>
      <c r="D241" s="57" t="s">
        <v>393</v>
      </c>
      <c r="E241" s="45">
        <f>VLOOKUP(B241,Data!$B$6:$FI$244,2+'Municipal Detail'!$E$3*2-2+1)</f>
        <v>577</v>
      </c>
      <c r="F241" s="94">
        <f>VLOOKUP(B241,Data!$B$6:$FI$244,2+'Municipal Detail'!$E$3*2-2+2)</f>
        <v>0.93199806170247124</v>
      </c>
      <c r="H241" s="45">
        <f>VLOOKUP(B241,Data!$B$6:$FI$244,2+'Municipal Detail'!$H$3*2-2+1)</f>
        <v>43352</v>
      </c>
      <c r="I241" s="99">
        <f>VLOOKUP(B241,Data!$B$6:$FI$244,2+'Municipal Detail'!$H$3*2-2+2)</f>
        <v>1.8948372329047454</v>
      </c>
    </row>
    <row r="242" spans="2:9" x14ac:dyDescent="0.35">
      <c r="B242" s="35">
        <v>238</v>
      </c>
      <c r="D242" s="57" t="s">
        <v>394</v>
      </c>
      <c r="E242" s="45">
        <f>VLOOKUP(B242,Data!$B$6:$FI$244,2+'Municipal Detail'!$E$3*2-2+1)</f>
        <v>2929</v>
      </c>
      <c r="F242" s="94">
        <f>VLOOKUP(B242,Data!$B$6:$FI$244,2+'Municipal Detail'!$E$3*2-2+2)</f>
        <v>4.7310612178969471</v>
      </c>
      <c r="H242" s="45">
        <f>VLOOKUP(B242,Data!$B$6:$FI$244,2+'Municipal Detail'!$H$3*2-2+1)</f>
        <v>82058</v>
      </c>
      <c r="I242" s="99">
        <f>VLOOKUP(B242,Data!$B$6:$FI$244,2+'Municipal Detail'!$H$3*2-2+2)</f>
        <v>3.5866062386440674</v>
      </c>
    </row>
    <row r="243" spans="2:9" x14ac:dyDescent="0.35">
      <c r="B243" s="35">
        <v>239</v>
      </c>
      <c r="D243" s="123" t="s">
        <v>64</v>
      </c>
      <c r="E243" s="124">
        <f>VLOOKUP(B243,Data!$B$6:$FI$244,2+'Municipal Detail'!$E$3*2-2+1)</f>
        <v>61910</v>
      </c>
      <c r="F243" s="125">
        <f>VLOOKUP(B243,Data!$B$6:$FI$244,2+'Municipal Detail'!$E$3*2-2+2)</f>
        <v>100</v>
      </c>
      <c r="G243" s="43"/>
      <c r="H243" s="124">
        <f>VLOOKUP(B243,Data!$B$6:$FI$244,2+'Municipal Detail'!$H$3*2-2+1)</f>
        <v>2287901</v>
      </c>
      <c r="I243" s="126">
        <f>VLOOKUP(B243,Data!$B$6:$FI$244,2+'Municipal Detail'!$H$3*2-2+2)</f>
        <v>100</v>
      </c>
    </row>
    <row r="244" spans="2:9" x14ac:dyDescent="0.35">
      <c r="B244" s="35">
        <v>240</v>
      </c>
    </row>
    <row r="245" spans="2:9" x14ac:dyDescent="0.35">
      <c r="B245" s="35">
        <v>241</v>
      </c>
    </row>
    <row r="246" spans="2:9" x14ac:dyDescent="0.35">
      <c r="B246" s="35">
        <v>242</v>
      </c>
    </row>
    <row r="247" spans="2:9" x14ac:dyDescent="0.35">
      <c r="B247" s="35">
        <v>243</v>
      </c>
    </row>
    <row r="248" spans="2:9" x14ac:dyDescent="0.35">
      <c r="B248" s="35">
        <v>244</v>
      </c>
    </row>
    <row r="249" spans="2:9" x14ac:dyDescent="0.35">
      <c r="B249" s="35">
        <v>245</v>
      </c>
    </row>
    <row r="250" spans="2:9" x14ac:dyDescent="0.35">
      <c r="B250" s="35">
        <v>246</v>
      </c>
    </row>
    <row r="251" spans="2:9" x14ac:dyDescent="0.35">
      <c r="B251" s="35">
        <v>247</v>
      </c>
    </row>
    <row r="252" spans="2:9" x14ac:dyDescent="0.35">
      <c r="B252" s="35">
        <v>248</v>
      </c>
    </row>
    <row r="253" spans="2:9" x14ac:dyDescent="0.35">
      <c r="B253" s="35">
        <v>249</v>
      </c>
    </row>
    <row r="254" spans="2:9" x14ac:dyDescent="0.35">
      <c r="B254" s="35">
        <v>250</v>
      </c>
    </row>
    <row r="255" spans="2:9" x14ac:dyDescent="0.35">
      <c r="B255" s="35">
        <v>251</v>
      </c>
    </row>
    <row r="256" spans="2:9" x14ac:dyDescent="0.35">
      <c r="B256" s="35">
        <v>252</v>
      </c>
    </row>
    <row r="257" spans="2:2" x14ac:dyDescent="0.35">
      <c r="B257" s="35">
        <v>253</v>
      </c>
    </row>
    <row r="258" spans="2:2" x14ac:dyDescent="0.35">
      <c r="B258" s="35">
        <v>254</v>
      </c>
    </row>
    <row r="259" spans="2:2" x14ac:dyDescent="0.35">
      <c r="B259" s="35">
        <v>255</v>
      </c>
    </row>
    <row r="260" spans="2:2" x14ac:dyDescent="0.35">
      <c r="B260" s="35">
        <v>256</v>
      </c>
    </row>
    <row r="261" spans="2:2" x14ac:dyDescent="0.35">
      <c r="B261" s="35">
        <v>257</v>
      </c>
    </row>
    <row r="262" spans="2:2" x14ac:dyDescent="0.35">
      <c r="B262" s="35">
        <v>258</v>
      </c>
    </row>
  </sheetData>
  <sheetProtection sheet="1" objects="1" scenarios="1"/>
  <mergeCells count="3">
    <mergeCell ref="E4:F4"/>
    <mergeCell ref="C1:N1"/>
    <mergeCell ref="D2:M2"/>
  </mergeCells>
  <pageMargins left="0.78740157480314965" right="0.78740157480314965" top="0.39370078740157483" bottom="0.39370078740157483" header="0.31496062992125984" footer="0.31496062992125984"/>
  <pageSetup paperSize="9" scale="65" fitToHeight="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Drop Down 1">
              <controlPr defaultSize="0" autoLine="0" autoPict="0">
                <anchor moveWithCells="1">
                  <from>
                    <xdr:col>4</xdr:col>
                    <xdr:colOff>12700</xdr:colOff>
                    <xdr:row>1</xdr:row>
                    <xdr:rowOff>158750</xdr:rowOff>
                  </from>
                  <to>
                    <xdr:col>5</xdr:col>
                    <xdr:colOff>698500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Drop Down 2">
              <controlPr defaultSize="0" autoLine="0" autoPict="0">
                <anchor moveWithCells="1">
                  <from>
                    <xdr:col>7</xdr:col>
                    <xdr:colOff>6350</xdr:colOff>
                    <xdr:row>1</xdr:row>
                    <xdr:rowOff>152400</xdr:rowOff>
                  </from>
                  <to>
                    <xdr:col>8</xdr:col>
                    <xdr:colOff>704850</xdr:colOff>
                    <xdr:row>3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3D5F9-35D9-415B-861A-AFA37795FB49}">
  <dimension ref="B3:FJ295"/>
  <sheetViews>
    <sheetView zoomScale="75" zoomScaleNormal="7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B14" sqref="BB14"/>
    </sheetView>
  </sheetViews>
  <sheetFormatPr defaultRowHeight="14.5" x14ac:dyDescent="0.35"/>
  <cols>
    <col min="1" max="1" width="5.6328125" customWidth="1"/>
    <col min="2" max="2" width="2.81640625" bestFit="1" customWidth="1"/>
    <col min="3" max="3" width="18.26953125" style="1" customWidth="1"/>
    <col min="4" max="4" width="14.26953125" style="1" customWidth="1"/>
    <col min="5" max="5" width="13.26953125" style="1" customWidth="1"/>
    <col min="6" max="6" width="14.26953125" style="1" customWidth="1"/>
    <col min="7" max="7" width="13.26953125" style="1" customWidth="1"/>
    <col min="8" max="8" width="14.26953125" style="1" customWidth="1"/>
    <col min="9" max="9" width="13.26953125" style="1" customWidth="1"/>
    <col min="10" max="10" width="14.26953125" style="1" customWidth="1"/>
    <col min="11" max="11" width="13.26953125" style="1" customWidth="1"/>
    <col min="12" max="12" width="14.26953125" style="1" customWidth="1"/>
    <col min="13" max="13" width="13.26953125" style="1" customWidth="1"/>
    <col min="14" max="14" width="14.26953125" style="1" customWidth="1"/>
    <col min="15" max="15" width="13.26953125" style="1" customWidth="1"/>
    <col min="16" max="16" width="14.26953125" style="1" customWidth="1"/>
    <col min="17" max="17" width="13.26953125" style="1" customWidth="1"/>
    <col min="18" max="18" width="14.26953125" style="1" customWidth="1"/>
    <col min="19" max="19" width="13.26953125" style="1" customWidth="1"/>
    <col min="20" max="20" width="14.26953125" style="1" customWidth="1"/>
    <col min="21" max="21" width="13.26953125" style="1" customWidth="1"/>
    <col min="22" max="22" width="14.26953125" style="1" customWidth="1"/>
    <col min="23" max="23" width="13.26953125" style="1" customWidth="1"/>
    <col min="24" max="24" width="14.26953125" style="1" customWidth="1"/>
    <col min="25" max="25" width="13.26953125" style="1" customWidth="1"/>
    <col min="26" max="26" width="14.26953125" style="1" customWidth="1"/>
    <col min="27" max="27" width="13.26953125" style="1" customWidth="1"/>
    <col min="28" max="28" width="14.26953125" style="1" customWidth="1"/>
    <col min="29" max="29" width="13.26953125" style="1" customWidth="1"/>
    <col min="30" max="30" width="14.26953125" style="1" customWidth="1"/>
    <col min="31" max="31" width="13.26953125" style="1" customWidth="1"/>
    <col min="32" max="32" width="14.26953125" style="1" customWidth="1"/>
    <col min="33" max="33" width="13.26953125" style="1" customWidth="1"/>
    <col min="34" max="34" width="14.26953125" style="1" customWidth="1"/>
    <col min="35" max="35" width="13.26953125" style="1" customWidth="1"/>
    <col min="36" max="36" width="14.26953125" style="1" customWidth="1"/>
    <col min="37" max="37" width="13.26953125" style="1" customWidth="1"/>
    <col min="38" max="38" width="14.26953125" style="1" customWidth="1"/>
    <col min="39" max="39" width="13.26953125" style="1" customWidth="1"/>
    <col min="40" max="40" width="14.26953125" style="1" customWidth="1"/>
    <col min="41" max="41" width="13.26953125" style="1" customWidth="1"/>
    <col min="42" max="42" width="14.26953125" style="1" customWidth="1"/>
    <col min="43" max="43" width="13.26953125" style="1" customWidth="1"/>
    <col min="44" max="44" width="14.26953125" style="1" customWidth="1"/>
    <col min="45" max="45" width="13.26953125" style="1" customWidth="1"/>
    <col min="46" max="46" width="14.26953125" style="1" customWidth="1"/>
    <col min="47" max="47" width="13.26953125" style="1" customWidth="1"/>
    <col min="48" max="48" width="14.26953125" style="1" customWidth="1"/>
    <col min="49" max="49" width="13.26953125" style="1" customWidth="1"/>
    <col min="50" max="50" width="14.26953125" style="1" customWidth="1"/>
    <col min="51" max="51" width="13.26953125" style="1" customWidth="1"/>
    <col min="52" max="52" width="14.26953125" style="1" customWidth="1"/>
    <col min="53" max="53" width="13.26953125" style="1" customWidth="1"/>
    <col min="54" max="54" width="14.26953125" style="1" customWidth="1"/>
    <col min="55" max="55" width="13.26953125" style="1" customWidth="1"/>
    <col min="56" max="56" width="14.26953125" style="1" customWidth="1"/>
    <col min="57" max="57" width="13.26953125" style="1" customWidth="1"/>
    <col min="58" max="58" width="14.26953125" style="1" customWidth="1"/>
    <col min="59" max="59" width="13.26953125" style="1" customWidth="1"/>
    <col min="60" max="60" width="14.26953125" style="1" customWidth="1"/>
    <col min="61" max="61" width="13.26953125" style="1" customWidth="1"/>
    <col min="62" max="62" width="14.26953125" style="1" customWidth="1"/>
    <col min="63" max="63" width="13.26953125" style="1" customWidth="1"/>
    <col min="64" max="64" width="14.26953125" style="1" customWidth="1"/>
    <col min="65" max="65" width="13.26953125" style="1" customWidth="1"/>
    <col min="66" max="66" width="14.26953125" style="1" customWidth="1"/>
    <col min="67" max="67" width="13.26953125" style="1" customWidth="1"/>
    <col min="68" max="68" width="14.26953125" style="1" customWidth="1"/>
    <col min="69" max="69" width="13.26953125" style="1" customWidth="1"/>
    <col min="70" max="70" width="14.26953125" style="1" customWidth="1"/>
    <col min="71" max="71" width="13.26953125" style="1" customWidth="1"/>
    <col min="72" max="72" width="14.26953125" style="1" customWidth="1"/>
    <col min="73" max="73" width="13.26953125" style="1" customWidth="1"/>
    <col min="74" max="74" width="14.26953125" style="1" customWidth="1"/>
    <col min="75" max="75" width="13.26953125" style="1" customWidth="1"/>
    <col min="76" max="76" width="14.26953125" style="1" customWidth="1"/>
    <col min="77" max="77" width="13.26953125" style="1" customWidth="1"/>
    <col min="78" max="78" width="14.26953125" style="1" customWidth="1"/>
    <col min="79" max="79" width="13.26953125" style="1" customWidth="1"/>
    <col min="80" max="80" width="14.26953125" style="1" customWidth="1"/>
    <col min="81" max="81" width="13.26953125" style="1" customWidth="1"/>
    <col min="82" max="82" width="14.26953125" style="1" customWidth="1"/>
    <col min="83" max="83" width="13.26953125" style="1" customWidth="1"/>
    <col min="84" max="84" width="14.26953125" style="1" customWidth="1"/>
    <col min="85" max="85" width="13.26953125" style="1" customWidth="1"/>
    <col min="86" max="86" width="14.26953125" style="1" customWidth="1"/>
    <col min="87" max="87" width="13.26953125" style="1" customWidth="1"/>
    <col min="88" max="88" width="14.26953125" style="1" customWidth="1"/>
    <col min="89" max="89" width="13.26953125" style="1" customWidth="1"/>
    <col min="90" max="90" width="14.26953125" style="1" customWidth="1"/>
    <col min="91" max="91" width="13.26953125" style="1" customWidth="1"/>
    <col min="92" max="92" width="14.26953125" style="1" customWidth="1"/>
    <col min="93" max="93" width="13.26953125" style="1" customWidth="1"/>
    <col min="94" max="94" width="14.26953125" style="1" customWidth="1"/>
    <col min="95" max="95" width="13.26953125" style="1" customWidth="1"/>
    <col min="96" max="96" width="14.26953125" style="1" customWidth="1"/>
    <col min="97" max="97" width="13.26953125" style="1" customWidth="1"/>
    <col min="98" max="98" width="14.26953125" style="1" customWidth="1"/>
    <col min="99" max="99" width="13.26953125" style="1" customWidth="1"/>
    <col min="100" max="100" width="14.26953125" style="1" customWidth="1"/>
    <col min="101" max="101" width="13.26953125" style="1" customWidth="1"/>
    <col min="102" max="102" width="14.26953125" style="1" customWidth="1"/>
    <col min="103" max="103" width="13.26953125" style="1" customWidth="1"/>
    <col min="104" max="104" width="14.26953125" style="1" customWidth="1"/>
    <col min="105" max="105" width="13.26953125" style="1" customWidth="1"/>
    <col min="106" max="106" width="14.26953125" style="1" customWidth="1"/>
    <col min="107" max="107" width="13.26953125" style="1" customWidth="1"/>
    <col min="108" max="108" width="14.26953125" style="1" customWidth="1"/>
    <col min="109" max="109" width="13.26953125" style="1" customWidth="1"/>
    <col min="110" max="110" width="14.26953125" style="1" customWidth="1"/>
    <col min="111" max="111" width="13.26953125" style="1" customWidth="1"/>
    <col min="112" max="112" width="14.26953125" style="1" customWidth="1"/>
    <col min="113" max="113" width="13.26953125" style="1" customWidth="1"/>
    <col min="114" max="114" width="14.26953125" style="1" customWidth="1"/>
    <col min="115" max="115" width="13.26953125" style="1" customWidth="1"/>
    <col min="116" max="116" width="14.26953125" style="1" customWidth="1"/>
    <col min="117" max="117" width="13.26953125" style="1" customWidth="1"/>
    <col min="118" max="118" width="14.26953125" style="1" customWidth="1"/>
    <col min="119" max="119" width="13.26953125" style="1" customWidth="1"/>
    <col min="120" max="120" width="14.26953125" style="1" customWidth="1"/>
    <col min="121" max="121" width="13.26953125" style="1" customWidth="1"/>
    <col min="122" max="122" width="14.26953125" style="1" customWidth="1"/>
    <col min="123" max="123" width="13.26953125" style="1" customWidth="1"/>
    <col min="124" max="124" width="14.26953125" style="1" customWidth="1"/>
    <col min="125" max="125" width="13.26953125" style="1" customWidth="1"/>
    <col min="126" max="126" width="14.26953125" style="1" customWidth="1"/>
    <col min="127" max="127" width="13.26953125" style="1" customWidth="1"/>
    <col min="128" max="128" width="14.26953125" style="1" customWidth="1"/>
    <col min="129" max="129" width="13.26953125" style="1" customWidth="1"/>
    <col min="130" max="130" width="14.26953125" style="1" customWidth="1"/>
    <col min="131" max="131" width="13.26953125" style="1" customWidth="1"/>
    <col min="132" max="132" width="14.26953125" style="1" customWidth="1"/>
    <col min="133" max="133" width="13.26953125" style="1" customWidth="1"/>
    <col min="134" max="134" width="14.26953125" style="1" customWidth="1"/>
    <col min="135" max="135" width="13.26953125" style="1" customWidth="1"/>
    <col min="136" max="136" width="14.26953125" style="1" customWidth="1"/>
    <col min="137" max="137" width="13.26953125" style="1" customWidth="1"/>
    <col min="138" max="138" width="14.26953125" style="1" customWidth="1"/>
    <col min="139" max="139" width="13.26953125" style="1" customWidth="1"/>
    <col min="140" max="140" width="14.26953125" style="1" customWidth="1"/>
    <col min="141" max="141" width="13.26953125" style="1" customWidth="1"/>
    <col min="142" max="142" width="14.26953125" style="1" customWidth="1"/>
    <col min="143" max="143" width="13.26953125" style="1" customWidth="1"/>
    <col min="144" max="144" width="14.26953125" style="1" customWidth="1"/>
    <col min="145" max="145" width="13.26953125" style="1" customWidth="1"/>
    <col min="146" max="146" width="14.26953125" style="1" customWidth="1"/>
    <col min="147" max="147" width="13.26953125" style="1" customWidth="1"/>
    <col min="148" max="148" width="14.26953125" style="1" customWidth="1"/>
    <col min="149" max="149" width="13.26953125" style="1" customWidth="1"/>
    <col min="150" max="150" width="14.26953125" style="1" customWidth="1"/>
    <col min="151" max="151" width="13.26953125" style="1" customWidth="1"/>
    <col min="152" max="152" width="14.26953125" style="1" customWidth="1"/>
    <col min="153" max="153" width="13.26953125" style="1" customWidth="1"/>
    <col min="154" max="154" width="14.26953125" style="1" customWidth="1"/>
    <col min="155" max="155" width="13.26953125" style="1" customWidth="1"/>
    <col min="156" max="156" width="14.26953125" style="1" customWidth="1"/>
    <col min="157" max="157" width="13.26953125" style="1" customWidth="1"/>
    <col min="158" max="158" width="14.26953125" style="1" customWidth="1"/>
    <col min="159" max="159" width="13.26953125" style="1" customWidth="1"/>
    <col min="160" max="160" width="14.26953125" style="1" customWidth="1"/>
    <col min="161" max="161" width="13.26953125" style="1" customWidth="1"/>
    <col min="162" max="162" width="14.26953125" style="1" customWidth="1"/>
    <col min="163" max="163" width="13.26953125" style="1" customWidth="1"/>
    <col min="164" max="164" width="14.26953125" style="1" customWidth="1"/>
    <col min="165" max="165" width="13.26953125" style="1" customWidth="1"/>
  </cols>
  <sheetData>
    <row r="3" spans="2:165" x14ac:dyDescent="0.35">
      <c r="B3" s="19">
        <v>1</v>
      </c>
      <c r="C3" s="19">
        <v>2</v>
      </c>
      <c r="D3" s="19">
        <v>3</v>
      </c>
      <c r="E3" s="19">
        <v>4</v>
      </c>
      <c r="F3" s="19">
        <v>5</v>
      </c>
      <c r="G3" s="19">
        <v>6</v>
      </c>
      <c r="H3" s="19">
        <v>7</v>
      </c>
      <c r="I3" s="19">
        <v>8</v>
      </c>
      <c r="J3" s="19">
        <v>9</v>
      </c>
      <c r="K3" s="19">
        <v>10</v>
      </c>
      <c r="L3" s="19">
        <v>11</v>
      </c>
      <c r="M3" s="19">
        <v>12</v>
      </c>
      <c r="N3" s="19">
        <v>13</v>
      </c>
      <c r="O3" s="19">
        <v>14</v>
      </c>
      <c r="P3" s="19">
        <v>15</v>
      </c>
      <c r="Q3" s="19">
        <v>16</v>
      </c>
      <c r="R3" s="19">
        <v>17</v>
      </c>
      <c r="S3" s="19">
        <v>18</v>
      </c>
      <c r="T3" s="19">
        <v>19</v>
      </c>
      <c r="U3" s="19">
        <v>20</v>
      </c>
      <c r="V3" s="19">
        <v>21</v>
      </c>
      <c r="W3" s="19">
        <v>22</v>
      </c>
      <c r="X3" s="19">
        <v>23</v>
      </c>
      <c r="Y3" s="19">
        <v>24</v>
      </c>
      <c r="Z3" s="19">
        <v>25</v>
      </c>
      <c r="AA3" s="19">
        <v>26</v>
      </c>
      <c r="AB3" s="19">
        <v>27</v>
      </c>
      <c r="AC3" s="19">
        <v>28</v>
      </c>
      <c r="AD3" s="19">
        <v>29</v>
      </c>
      <c r="AE3" s="19">
        <v>30</v>
      </c>
      <c r="AF3" s="19">
        <v>31</v>
      </c>
      <c r="AG3" s="19">
        <v>32</v>
      </c>
      <c r="AH3" s="19">
        <v>33</v>
      </c>
      <c r="AI3" s="19">
        <v>34</v>
      </c>
      <c r="AJ3" s="19">
        <v>35</v>
      </c>
      <c r="AK3" s="19">
        <v>36</v>
      </c>
      <c r="AL3" s="19">
        <v>37</v>
      </c>
      <c r="AM3" s="19">
        <v>38</v>
      </c>
      <c r="AN3" s="19">
        <v>39</v>
      </c>
      <c r="AO3" s="19">
        <v>40</v>
      </c>
      <c r="AP3" s="19">
        <v>41</v>
      </c>
      <c r="AQ3" s="19">
        <v>42</v>
      </c>
      <c r="AR3" s="19">
        <v>43</v>
      </c>
      <c r="AS3" s="19">
        <v>44</v>
      </c>
      <c r="AT3" s="19">
        <v>45</v>
      </c>
      <c r="AU3" s="19">
        <v>46</v>
      </c>
      <c r="AV3" s="19">
        <v>47</v>
      </c>
      <c r="AW3" s="19">
        <v>48</v>
      </c>
      <c r="AX3" s="19">
        <v>49</v>
      </c>
      <c r="AY3" s="19">
        <v>50</v>
      </c>
      <c r="AZ3" s="19">
        <v>51</v>
      </c>
      <c r="BA3" s="19">
        <v>52</v>
      </c>
      <c r="BB3" s="19">
        <v>53</v>
      </c>
      <c r="BC3" s="19">
        <v>54</v>
      </c>
      <c r="BD3" s="19">
        <v>55</v>
      </c>
      <c r="BE3" s="19">
        <v>56</v>
      </c>
      <c r="BF3" s="19">
        <v>57</v>
      </c>
      <c r="BG3" s="19">
        <v>58</v>
      </c>
      <c r="BH3" s="19">
        <v>59</v>
      </c>
      <c r="BI3" s="19">
        <v>60</v>
      </c>
      <c r="BJ3" s="19">
        <v>61</v>
      </c>
      <c r="BK3" s="19">
        <v>62</v>
      </c>
      <c r="BL3" s="19">
        <v>63</v>
      </c>
      <c r="BM3" s="19">
        <v>64</v>
      </c>
      <c r="BN3" s="19">
        <v>65</v>
      </c>
      <c r="BO3" s="19">
        <v>66</v>
      </c>
      <c r="BP3" s="19">
        <v>67</v>
      </c>
      <c r="BQ3" s="19">
        <v>68</v>
      </c>
      <c r="BR3" s="19">
        <v>69</v>
      </c>
      <c r="BS3" s="19">
        <v>70</v>
      </c>
      <c r="BT3" s="19">
        <v>71</v>
      </c>
      <c r="BU3" s="19">
        <v>72</v>
      </c>
      <c r="BV3" s="19">
        <v>73</v>
      </c>
      <c r="BW3" s="19">
        <v>74</v>
      </c>
      <c r="BX3" s="19">
        <v>75</v>
      </c>
      <c r="BY3" s="19">
        <v>76</v>
      </c>
      <c r="BZ3" s="19">
        <v>77</v>
      </c>
      <c r="CA3" s="19">
        <v>78</v>
      </c>
      <c r="CB3" s="19">
        <v>79</v>
      </c>
      <c r="CC3" s="19">
        <v>80</v>
      </c>
      <c r="CD3" s="19">
        <v>81</v>
      </c>
      <c r="CE3" s="19">
        <v>82</v>
      </c>
      <c r="CF3" s="19">
        <v>83</v>
      </c>
      <c r="CG3" s="19">
        <v>84</v>
      </c>
      <c r="CH3" s="19">
        <v>85</v>
      </c>
      <c r="CI3" s="19">
        <v>86</v>
      </c>
      <c r="CJ3" s="19">
        <v>87</v>
      </c>
      <c r="CK3" s="19">
        <v>88</v>
      </c>
      <c r="CL3" s="19">
        <v>89</v>
      </c>
      <c r="CM3" s="19">
        <v>90</v>
      </c>
      <c r="CN3" s="19">
        <v>91</v>
      </c>
      <c r="CO3" s="19">
        <v>92</v>
      </c>
      <c r="CP3" s="19">
        <v>93</v>
      </c>
      <c r="CQ3" s="19">
        <v>94</v>
      </c>
      <c r="CR3" s="19">
        <v>95</v>
      </c>
      <c r="CS3" s="19">
        <v>96</v>
      </c>
      <c r="CT3" s="19">
        <v>97</v>
      </c>
      <c r="CU3" s="19">
        <v>98</v>
      </c>
      <c r="CV3" s="19">
        <v>99</v>
      </c>
      <c r="CW3" s="19">
        <v>100</v>
      </c>
      <c r="CX3" s="19">
        <v>101</v>
      </c>
      <c r="CY3" s="19">
        <v>102</v>
      </c>
      <c r="CZ3" s="19">
        <v>103</v>
      </c>
      <c r="DA3" s="19">
        <v>104</v>
      </c>
      <c r="DB3" s="19">
        <v>105</v>
      </c>
      <c r="DC3" s="19">
        <v>106</v>
      </c>
      <c r="DD3" s="19">
        <v>107</v>
      </c>
      <c r="DE3" s="19">
        <v>108</v>
      </c>
      <c r="DF3" s="19">
        <v>109</v>
      </c>
      <c r="DG3" s="19">
        <v>110</v>
      </c>
      <c r="DH3" s="19">
        <v>111</v>
      </c>
      <c r="DI3" s="19">
        <v>112</v>
      </c>
      <c r="DJ3" s="19">
        <v>113</v>
      </c>
      <c r="DK3" s="19">
        <v>114</v>
      </c>
      <c r="DL3" s="19">
        <v>115</v>
      </c>
      <c r="DM3" s="19">
        <v>116</v>
      </c>
      <c r="DN3" s="19">
        <v>117</v>
      </c>
      <c r="DO3" s="19">
        <v>118</v>
      </c>
      <c r="DP3" s="19">
        <v>119</v>
      </c>
      <c r="DQ3" s="19">
        <v>120</v>
      </c>
      <c r="DR3" s="19">
        <v>121</v>
      </c>
      <c r="DS3" s="19">
        <v>122</v>
      </c>
      <c r="DT3" s="19">
        <v>123</v>
      </c>
      <c r="DU3" s="19">
        <v>124</v>
      </c>
      <c r="DV3" s="19">
        <v>125</v>
      </c>
      <c r="DW3" s="19">
        <v>126</v>
      </c>
      <c r="DX3" s="19">
        <v>127</v>
      </c>
      <c r="DY3" s="19">
        <v>128</v>
      </c>
      <c r="DZ3" s="19">
        <v>129</v>
      </c>
      <c r="EA3" s="19">
        <v>130</v>
      </c>
      <c r="EB3" s="19">
        <v>131</v>
      </c>
      <c r="EC3" s="19">
        <v>132</v>
      </c>
      <c r="ED3" s="19">
        <v>133</v>
      </c>
      <c r="EE3" s="19">
        <v>134</v>
      </c>
      <c r="EF3" s="19">
        <v>135</v>
      </c>
      <c r="EG3" s="19">
        <v>136</v>
      </c>
      <c r="EH3" s="19">
        <v>137</v>
      </c>
      <c r="EI3" s="19">
        <v>138</v>
      </c>
      <c r="EJ3" s="19">
        <v>139</v>
      </c>
      <c r="EK3" s="19">
        <v>140</v>
      </c>
      <c r="EL3" s="19">
        <v>141</v>
      </c>
      <c r="EM3" s="19">
        <v>142</v>
      </c>
      <c r="EN3" s="19">
        <v>143</v>
      </c>
      <c r="EO3" s="19">
        <v>144</v>
      </c>
      <c r="EP3" s="19">
        <v>145</v>
      </c>
      <c r="EQ3" s="19">
        <v>146</v>
      </c>
      <c r="ER3" s="19">
        <v>147</v>
      </c>
      <c r="ES3" s="19">
        <v>148</v>
      </c>
      <c r="ET3" s="19">
        <v>149</v>
      </c>
      <c r="EU3" s="19">
        <v>150</v>
      </c>
      <c r="EV3" s="19">
        <v>151</v>
      </c>
      <c r="EW3" s="19">
        <v>152</v>
      </c>
      <c r="EX3" s="19">
        <v>153</v>
      </c>
      <c r="EY3" s="19">
        <v>154</v>
      </c>
      <c r="EZ3" s="19">
        <v>155</v>
      </c>
      <c r="FA3" s="19">
        <v>156</v>
      </c>
      <c r="FB3" s="19">
        <v>157</v>
      </c>
      <c r="FC3" s="19">
        <v>158</v>
      </c>
      <c r="FD3" s="19">
        <v>159</v>
      </c>
      <c r="FE3" s="19">
        <v>160</v>
      </c>
      <c r="FF3" s="19">
        <v>161</v>
      </c>
      <c r="FG3" s="19">
        <v>162</v>
      </c>
      <c r="FH3" s="19">
        <v>163</v>
      </c>
      <c r="FI3" s="19">
        <v>164</v>
      </c>
    </row>
    <row r="4" spans="2:165" x14ac:dyDescent="0.35">
      <c r="D4" s="1" t="s">
        <v>155</v>
      </c>
      <c r="F4" s="1" t="s">
        <v>235</v>
      </c>
      <c r="H4" s="1" t="s">
        <v>156</v>
      </c>
      <c r="J4" s="1" t="s">
        <v>157</v>
      </c>
      <c r="L4" s="1" t="s">
        <v>158</v>
      </c>
      <c r="N4" s="1" t="s">
        <v>159</v>
      </c>
      <c r="P4" s="1" t="s">
        <v>160</v>
      </c>
      <c r="R4" s="1" t="s">
        <v>161</v>
      </c>
      <c r="T4" s="1" t="s">
        <v>162</v>
      </c>
      <c r="V4" s="1" t="s">
        <v>163</v>
      </c>
      <c r="X4" s="1" t="s">
        <v>164</v>
      </c>
      <c r="Z4" s="1" t="s">
        <v>165</v>
      </c>
      <c r="AB4" s="1" t="s">
        <v>166</v>
      </c>
      <c r="AD4" s="1" t="s">
        <v>167</v>
      </c>
      <c r="AF4" s="1" t="s">
        <v>168</v>
      </c>
      <c r="AH4" s="1" t="s">
        <v>169</v>
      </c>
      <c r="AJ4" s="1" t="s">
        <v>170</v>
      </c>
      <c r="AL4" s="1" t="s">
        <v>171</v>
      </c>
      <c r="AN4" s="1" t="s">
        <v>172</v>
      </c>
      <c r="AP4" s="1" t="s">
        <v>173</v>
      </c>
      <c r="AR4" s="1" t="s">
        <v>174</v>
      </c>
      <c r="AT4" s="1" t="s">
        <v>175</v>
      </c>
      <c r="AV4" s="1" t="s">
        <v>176</v>
      </c>
      <c r="AX4" s="1" t="s">
        <v>177</v>
      </c>
      <c r="AZ4" s="1" t="s">
        <v>178</v>
      </c>
      <c r="BB4" s="1" t="s">
        <v>179</v>
      </c>
      <c r="BD4" s="1" t="s">
        <v>180</v>
      </c>
      <c r="BF4" s="1" t="s">
        <v>181</v>
      </c>
      <c r="BH4" s="1" t="s">
        <v>182</v>
      </c>
      <c r="BJ4" s="1" t="s">
        <v>183</v>
      </c>
      <c r="BL4" s="1" t="s">
        <v>184</v>
      </c>
      <c r="BN4" s="1" t="s">
        <v>185</v>
      </c>
      <c r="BP4" s="1" t="s">
        <v>186</v>
      </c>
      <c r="BR4" s="1" t="s">
        <v>187</v>
      </c>
      <c r="BT4" s="1" t="s">
        <v>188</v>
      </c>
      <c r="BV4" s="1" t="s">
        <v>189</v>
      </c>
      <c r="BX4" s="1" t="s">
        <v>190</v>
      </c>
      <c r="BZ4" s="1" t="s">
        <v>191</v>
      </c>
      <c r="CB4" s="1" t="s">
        <v>192</v>
      </c>
      <c r="CD4" s="1" t="s">
        <v>193</v>
      </c>
      <c r="CF4" s="1" t="s">
        <v>194</v>
      </c>
      <c r="CH4" s="1" t="s">
        <v>195</v>
      </c>
      <c r="CJ4" s="1" t="s">
        <v>196</v>
      </c>
      <c r="CL4" s="1" t="s">
        <v>197</v>
      </c>
      <c r="CN4" s="1" t="s">
        <v>198</v>
      </c>
      <c r="CP4" s="1" t="s">
        <v>199</v>
      </c>
      <c r="CR4" s="1" t="s">
        <v>200</v>
      </c>
      <c r="CT4" s="1" t="s">
        <v>201</v>
      </c>
      <c r="CV4" s="1" t="s">
        <v>202</v>
      </c>
      <c r="CX4" s="1" t="s">
        <v>203</v>
      </c>
      <c r="CZ4" s="1" t="s">
        <v>204</v>
      </c>
      <c r="DB4" s="1" t="s">
        <v>205</v>
      </c>
      <c r="DD4" s="1" t="s">
        <v>206</v>
      </c>
      <c r="DF4" s="1" t="s">
        <v>207</v>
      </c>
      <c r="DH4" s="1" t="s">
        <v>208</v>
      </c>
      <c r="DJ4" s="1" t="s">
        <v>209</v>
      </c>
      <c r="DL4" s="1" t="s">
        <v>210</v>
      </c>
      <c r="DN4" s="1" t="s">
        <v>211</v>
      </c>
      <c r="DP4" s="1" t="s">
        <v>212</v>
      </c>
      <c r="DR4" s="1" t="s">
        <v>213</v>
      </c>
      <c r="DT4" s="1" t="s">
        <v>214</v>
      </c>
      <c r="DV4" s="1" t="s">
        <v>215</v>
      </c>
      <c r="DX4" s="1" t="s">
        <v>216</v>
      </c>
      <c r="DZ4" s="1" t="s">
        <v>217</v>
      </c>
      <c r="EB4" s="1" t="s">
        <v>218</v>
      </c>
      <c r="ED4" s="1" t="s">
        <v>219</v>
      </c>
      <c r="EF4" s="1" t="s">
        <v>220</v>
      </c>
      <c r="EH4" s="1" t="s">
        <v>221</v>
      </c>
      <c r="EJ4" s="1" t="s">
        <v>222</v>
      </c>
      <c r="EL4" s="1" t="s">
        <v>224</v>
      </c>
      <c r="EN4" s="1" t="s">
        <v>225</v>
      </c>
      <c r="EP4" s="1" t="s">
        <v>226</v>
      </c>
      <c r="ER4" s="1" t="s">
        <v>227</v>
      </c>
      <c r="ET4" s="1" t="s">
        <v>228</v>
      </c>
      <c r="EV4" s="1" t="s">
        <v>223</v>
      </c>
      <c r="EX4" s="1" t="s">
        <v>229</v>
      </c>
      <c r="EZ4" s="1" t="s">
        <v>230</v>
      </c>
      <c r="FB4" s="1" t="s">
        <v>231</v>
      </c>
      <c r="FD4" s="1" t="s">
        <v>232</v>
      </c>
      <c r="FF4" s="1" t="s">
        <v>233</v>
      </c>
      <c r="FH4" s="1" t="s">
        <v>234</v>
      </c>
    </row>
    <row r="5" spans="2:165" x14ac:dyDescent="0.35">
      <c r="D5" s="1" t="s">
        <v>0</v>
      </c>
      <c r="E5" s="1" t="s">
        <v>1</v>
      </c>
      <c r="F5" s="1" t="s">
        <v>0</v>
      </c>
      <c r="G5" s="1" t="s">
        <v>1</v>
      </c>
      <c r="H5" s="1" t="s">
        <v>0</v>
      </c>
      <c r="I5" s="1" t="s">
        <v>1</v>
      </c>
      <c r="J5" s="1" t="s">
        <v>0</v>
      </c>
      <c r="K5" s="1" t="s">
        <v>1</v>
      </c>
      <c r="L5" s="1" t="s">
        <v>0</v>
      </c>
      <c r="M5" s="1" t="s">
        <v>1</v>
      </c>
      <c r="N5" s="1" t="s">
        <v>0</v>
      </c>
      <c r="O5" s="1" t="s">
        <v>1</v>
      </c>
      <c r="P5" s="1" t="s">
        <v>0</v>
      </c>
      <c r="Q5" s="1" t="s">
        <v>1</v>
      </c>
      <c r="R5" s="1" t="s">
        <v>0</v>
      </c>
      <c r="S5" s="1" t="s">
        <v>1</v>
      </c>
      <c r="T5" s="1" t="s">
        <v>0</v>
      </c>
      <c r="U5" s="1" t="s">
        <v>1</v>
      </c>
      <c r="V5" s="1" t="s">
        <v>0</v>
      </c>
      <c r="W5" s="1" t="s">
        <v>1</v>
      </c>
      <c r="X5" s="1" t="s">
        <v>0</v>
      </c>
      <c r="Y5" s="1" t="s">
        <v>1</v>
      </c>
      <c r="Z5" s="1" t="s">
        <v>0</v>
      </c>
      <c r="AA5" s="1" t="s">
        <v>1</v>
      </c>
      <c r="AB5" s="1" t="s">
        <v>0</v>
      </c>
      <c r="AC5" s="1" t="s">
        <v>1</v>
      </c>
      <c r="AD5" s="1" t="s">
        <v>0</v>
      </c>
      <c r="AE5" s="1" t="s">
        <v>1</v>
      </c>
      <c r="AF5" s="1" t="s">
        <v>0</v>
      </c>
      <c r="AG5" s="1" t="s">
        <v>1</v>
      </c>
      <c r="AH5" s="1" t="s">
        <v>0</v>
      </c>
      <c r="AI5" s="1" t="s">
        <v>1</v>
      </c>
      <c r="AJ5" s="1" t="s">
        <v>0</v>
      </c>
      <c r="AK5" s="1" t="s">
        <v>1</v>
      </c>
      <c r="AL5" s="1" t="s">
        <v>0</v>
      </c>
      <c r="AM5" s="1" t="s">
        <v>1</v>
      </c>
      <c r="AN5" s="1" t="s">
        <v>0</v>
      </c>
      <c r="AO5" s="1" t="s">
        <v>1</v>
      </c>
      <c r="AP5" s="1" t="s">
        <v>0</v>
      </c>
      <c r="AQ5" s="1" t="s">
        <v>1</v>
      </c>
      <c r="AR5" s="1" t="s">
        <v>0</v>
      </c>
      <c r="AS5" s="1" t="s">
        <v>1</v>
      </c>
      <c r="AT5" s="1" t="s">
        <v>0</v>
      </c>
      <c r="AU5" s="1" t="s">
        <v>1</v>
      </c>
      <c r="AV5" s="1" t="s">
        <v>0</v>
      </c>
      <c r="AW5" s="1" t="s">
        <v>1</v>
      </c>
      <c r="AX5" s="1" t="s">
        <v>0</v>
      </c>
      <c r="AY5" s="1" t="s">
        <v>1</v>
      </c>
      <c r="AZ5" s="1" t="s">
        <v>0</v>
      </c>
      <c r="BA5" s="1" t="s">
        <v>1</v>
      </c>
      <c r="BB5" s="1" t="s">
        <v>0</v>
      </c>
      <c r="BC5" s="1" t="s">
        <v>1</v>
      </c>
      <c r="BD5" s="1" t="s">
        <v>0</v>
      </c>
      <c r="BE5" s="1" t="s">
        <v>1</v>
      </c>
      <c r="BF5" s="1" t="s">
        <v>0</v>
      </c>
      <c r="BG5" s="1" t="s">
        <v>1</v>
      </c>
      <c r="BH5" s="1" t="s">
        <v>0</v>
      </c>
      <c r="BI5" s="1" t="s">
        <v>1</v>
      </c>
      <c r="BJ5" s="1" t="s">
        <v>0</v>
      </c>
      <c r="BK5" s="1" t="s">
        <v>1</v>
      </c>
      <c r="BL5" s="1" t="s">
        <v>0</v>
      </c>
      <c r="BM5" s="1" t="s">
        <v>1</v>
      </c>
      <c r="BN5" s="1" t="s">
        <v>0</v>
      </c>
      <c r="BO5" s="1" t="s">
        <v>1</v>
      </c>
      <c r="BP5" s="1" t="s">
        <v>0</v>
      </c>
      <c r="BQ5" s="1" t="s">
        <v>1</v>
      </c>
      <c r="BR5" s="1" t="s">
        <v>0</v>
      </c>
      <c r="BS5" s="1" t="s">
        <v>1</v>
      </c>
      <c r="BT5" s="1" t="s">
        <v>0</v>
      </c>
      <c r="BU5" s="1" t="s">
        <v>1</v>
      </c>
      <c r="BV5" s="1" t="s">
        <v>0</v>
      </c>
      <c r="BW5" s="1" t="s">
        <v>1</v>
      </c>
      <c r="BX5" s="1" t="s">
        <v>0</v>
      </c>
      <c r="BY5" s="1" t="s">
        <v>1</v>
      </c>
      <c r="BZ5" s="1" t="s">
        <v>0</v>
      </c>
      <c r="CA5" s="1" t="s">
        <v>1</v>
      </c>
      <c r="CB5" s="1" t="s">
        <v>0</v>
      </c>
      <c r="CC5" s="1" t="s">
        <v>1</v>
      </c>
      <c r="CD5" s="1" t="s">
        <v>0</v>
      </c>
      <c r="CE5" s="1" t="s">
        <v>1</v>
      </c>
      <c r="CF5" s="1" t="s">
        <v>0</v>
      </c>
      <c r="CG5" s="1" t="s">
        <v>1</v>
      </c>
      <c r="CH5" s="1" t="s">
        <v>0</v>
      </c>
      <c r="CI5" s="1" t="s">
        <v>1</v>
      </c>
      <c r="CJ5" s="1" t="s">
        <v>0</v>
      </c>
      <c r="CK5" s="1" t="s">
        <v>1</v>
      </c>
      <c r="CL5" s="1" t="s">
        <v>0</v>
      </c>
      <c r="CM5" s="1" t="s">
        <v>1</v>
      </c>
      <c r="CN5" s="1" t="s">
        <v>0</v>
      </c>
      <c r="CO5" s="1" t="s">
        <v>1</v>
      </c>
      <c r="CP5" s="1" t="s">
        <v>0</v>
      </c>
      <c r="CQ5" s="1" t="s">
        <v>1</v>
      </c>
      <c r="CR5" s="1" t="s">
        <v>0</v>
      </c>
      <c r="CS5" s="1" t="s">
        <v>1</v>
      </c>
      <c r="CT5" s="1" t="s">
        <v>0</v>
      </c>
      <c r="CU5" s="1" t="s">
        <v>1</v>
      </c>
      <c r="CV5" s="1" t="s">
        <v>0</v>
      </c>
      <c r="CW5" s="1" t="s">
        <v>1</v>
      </c>
      <c r="CX5" s="1" t="s">
        <v>0</v>
      </c>
      <c r="CY5" s="1" t="s">
        <v>1</v>
      </c>
      <c r="CZ5" s="1" t="s">
        <v>0</v>
      </c>
      <c r="DA5" s="1" t="s">
        <v>1</v>
      </c>
      <c r="DB5" s="1" t="s">
        <v>0</v>
      </c>
      <c r="DC5" s="1" t="s">
        <v>1</v>
      </c>
      <c r="DD5" s="1" t="s">
        <v>0</v>
      </c>
      <c r="DE5" s="1" t="s">
        <v>1</v>
      </c>
      <c r="DF5" s="1" t="s">
        <v>0</v>
      </c>
      <c r="DG5" s="1" t="s">
        <v>1</v>
      </c>
      <c r="DH5" s="1" t="s">
        <v>0</v>
      </c>
      <c r="DI5" s="1" t="s">
        <v>1</v>
      </c>
      <c r="DJ5" s="1" t="s">
        <v>0</v>
      </c>
      <c r="DK5" s="1" t="s">
        <v>1</v>
      </c>
      <c r="DL5" s="1" t="s">
        <v>0</v>
      </c>
      <c r="DM5" s="1" t="s">
        <v>1</v>
      </c>
      <c r="DN5" s="1" t="s">
        <v>0</v>
      </c>
      <c r="DO5" s="1" t="s">
        <v>1</v>
      </c>
      <c r="DP5" s="1" t="s">
        <v>0</v>
      </c>
      <c r="DQ5" s="1" t="s">
        <v>1</v>
      </c>
      <c r="DR5" s="1" t="s">
        <v>0</v>
      </c>
      <c r="DS5" s="1" t="s">
        <v>1</v>
      </c>
      <c r="DT5" s="1" t="s">
        <v>0</v>
      </c>
      <c r="DU5" s="1" t="s">
        <v>1</v>
      </c>
      <c r="DV5" s="1" t="s">
        <v>0</v>
      </c>
      <c r="DW5" s="1" t="s">
        <v>1</v>
      </c>
      <c r="DX5" s="1" t="s">
        <v>0</v>
      </c>
      <c r="DY5" s="1" t="s">
        <v>1</v>
      </c>
      <c r="DZ5" s="1" t="s">
        <v>0</v>
      </c>
      <c r="EA5" s="1" t="s">
        <v>1</v>
      </c>
      <c r="EB5" s="1" t="s">
        <v>0</v>
      </c>
      <c r="EC5" s="1" t="s">
        <v>1</v>
      </c>
      <c r="ED5" s="1" t="s">
        <v>0</v>
      </c>
      <c r="EE5" s="1" t="s">
        <v>1</v>
      </c>
      <c r="EF5" s="1" t="s">
        <v>0</v>
      </c>
      <c r="EG5" s="1" t="s">
        <v>1</v>
      </c>
      <c r="EH5" s="1" t="s">
        <v>0</v>
      </c>
      <c r="EI5" s="1" t="s">
        <v>1</v>
      </c>
      <c r="EJ5" s="1" t="s">
        <v>0</v>
      </c>
      <c r="EK5" s="1" t="s">
        <v>1</v>
      </c>
      <c r="EL5" s="1" t="s">
        <v>0</v>
      </c>
      <c r="EM5" s="1" t="s">
        <v>1</v>
      </c>
      <c r="EN5" s="1" t="s">
        <v>0</v>
      </c>
      <c r="EO5" s="1" t="s">
        <v>1</v>
      </c>
      <c r="EP5" s="1" t="s">
        <v>0</v>
      </c>
      <c r="EQ5" s="1" t="s">
        <v>1</v>
      </c>
      <c r="ER5" s="1" t="s">
        <v>0</v>
      </c>
      <c r="ES5" s="1" t="s">
        <v>1</v>
      </c>
      <c r="ET5" s="1" t="s">
        <v>0</v>
      </c>
      <c r="EU5" s="1" t="s">
        <v>1</v>
      </c>
      <c r="EV5" s="1" t="s">
        <v>0</v>
      </c>
      <c r="EW5" s="1" t="s">
        <v>1</v>
      </c>
      <c r="EX5" s="1" t="s">
        <v>0</v>
      </c>
      <c r="EY5" s="1" t="s">
        <v>1</v>
      </c>
      <c r="EZ5" s="1" t="s">
        <v>0</v>
      </c>
      <c r="FA5" s="1" t="s">
        <v>1</v>
      </c>
      <c r="FB5" s="1" t="s">
        <v>0</v>
      </c>
      <c r="FC5" s="1" t="s">
        <v>1</v>
      </c>
      <c r="FD5" s="1" t="s">
        <v>0</v>
      </c>
      <c r="FE5" s="1" t="s">
        <v>1</v>
      </c>
      <c r="FF5" s="1" t="s">
        <v>0</v>
      </c>
      <c r="FG5" s="1" t="s">
        <v>1</v>
      </c>
      <c r="FH5" s="1" t="s">
        <v>0</v>
      </c>
      <c r="FI5" s="1" t="s">
        <v>1</v>
      </c>
    </row>
    <row r="6" spans="2:165" x14ac:dyDescent="0.35">
      <c r="B6" s="18">
        <v>1</v>
      </c>
      <c r="C6" s="2" t="s">
        <v>2</v>
      </c>
      <c r="D6" s="3">
        <v>13234</v>
      </c>
      <c r="F6" s="3">
        <v>11880</v>
      </c>
      <c r="H6" s="3">
        <v>113765</v>
      </c>
      <c r="J6" s="3">
        <v>126242</v>
      </c>
      <c r="L6" s="3">
        <v>40795</v>
      </c>
      <c r="N6" s="3">
        <v>57635</v>
      </c>
      <c r="P6" s="3">
        <v>101308</v>
      </c>
      <c r="R6" s="3">
        <v>14531</v>
      </c>
      <c r="T6" s="3">
        <v>167902</v>
      </c>
      <c r="V6" s="3">
        <v>194623</v>
      </c>
      <c r="X6" s="3">
        <v>6179</v>
      </c>
      <c r="Z6" s="3">
        <v>38734</v>
      </c>
      <c r="AB6" s="3">
        <v>118197</v>
      </c>
      <c r="AD6" s="3">
        <v>365245</v>
      </c>
      <c r="AF6" s="3">
        <v>13474</v>
      </c>
      <c r="AH6" s="3">
        <v>22425</v>
      </c>
      <c r="AJ6" s="3">
        <v>16109</v>
      </c>
      <c r="AL6" s="3">
        <v>148575</v>
      </c>
      <c r="AN6" s="3">
        <v>48721</v>
      </c>
      <c r="AP6" s="3">
        <v>139281</v>
      </c>
      <c r="AR6" s="3">
        <v>10684</v>
      </c>
      <c r="AT6" s="3">
        <v>148907</v>
      </c>
      <c r="AV6" s="3">
        <v>20148</v>
      </c>
      <c r="AX6" s="3">
        <v>24986</v>
      </c>
      <c r="AZ6" s="3">
        <v>121472</v>
      </c>
      <c r="BB6" s="3">
        <v>158207</v>
      </c>
      <c r="BD6" s="3">
        <v>271056</v>
      </c>
      <c r="BF6" s="3">
        <v>68404</v>
      </c>
      <c r="BH6" s="3">
        <v>16607</v>
      </c>
      <c r="BJ6" s="3">
        <v>5686</v>
      </c>
      <c r="BL6" s="3">
        <v>91320</v>
      </c>
      <c r="BN6" s="3">
        <v>20433</v>
      </c>
      <c r="BP6" s="3">
        <v>243895</v>
      </c>
      <c r="BR6" s="3">
        <v>17363</v>
      </c>
      <c r="BT6" s="3">
        <v>158131</v>
      </c>
      <c r="BV6" s="3">
        <v>159108</v>
      </c>
      <c r="BX6" s="3">
        <v>77323</v>
      </c>
      <c r="BZ6" s="3">
        <v>7757</v>
      </c>
      <c r="CB6" s="3">
        <v>51459</v>
      </c>
      <c r="CD6" s="3">
        <v>124696</v>
      </c>
      <c r="CF6" s="3">
        <v>10177</v>
      </c>
      <c r="CH6" s="3">
        <v>85207</v>
      </c>
      <c r="CJ6" s="3">
        <v>115047</v>
      </c>
      <c r="CL6" s="3">
        <v>149608</v>
      </c>
      <c r="CN6" s="3">
        <v>178951</v>
      </c>
      <c r="CP6" s="3">
        <v>56977</v>
      </c>
      <c r="CR6" s="3">
        <v>49464</v>
      </c>
      <c r="CT6" s="3">
        <v>30517</v>
      </c>
      <c r="CV6" s="3">
        <v>190407</v>
      </c>
      <c r="CX6" s="3">
        <v>121848</v>
      </c>
      <c r="CZ6" s="3">
        <v>37636</v>
      </c>
      <c r="DB6" s="3">
        <v>171347</v>
      </c>
      <c r="DD6" s="3">
        <v>168947</v>
      </c>
      <c r="DF6" s="3">
        <v>20255</v>
      </c>
      <c r="DH6" s="3">
        <v>17366</v>
      </c>
      <c r="DJ6" s="3">
        <v>15200</v>
      </c>
      <c r="DL6" s="3">
        <v>62893</v>
      </c>
      <c r="DN6" s="3">
        <v>11947</v>
      </c>
      <c r="DP6" s="3">
        <v>101945</v>
      </c>
      <c r="DR6" s="3">
        <v>7666</v>
      </c>
      <c r="DT6" s="3">
        <v>3274</v>
      </c>
      <c r="DV6" s="3">
        <v>30577</v>
      </c>
      <c r="DX6" s="3">
        <v>16590</v>
      </c>
      <c r="DZ6" s="3">
        <v>104694</v>
      </c>
      <c r="EB6" s="3">
        <v>11456</v>
      </c>
      <c r="ED6" s="3">
        <v>37692</v>
      </c>
      <c r="EF6" s="3">
        <v>21396</v>
      </c>
      <c r="EH6" s="3">
        <v>6220</v>
      </c>
      <c r="EJ6" s="3">
        <v>29807</v>
      </c>
      <c r="EL6" s="3">
        <v>35404</v>
      </c>
      <c r="EN6" s="3">
        <v>45638</v>
      </c>
      <c r="EP6" s="3">
        <v>3991</v>
      </c>
      <c r="ER6" s="3">
        <v>169346</v>
      </c>
      <c r="ET6" s="3">
        <v>229393</v>
      </c>
      <c r="EV6" s="3">
        <v>43242</v>
      </c>
      <c r="EX6" s="3">
        <v>292007</v>
      </c>
      <c r="EZ6" s="3">
        <v>90112</v>
      </c>
      <c r="FB6" s="3">
        <v>156063</v>
      </c>
      <c r="FD6" s="3">
        <v>6557</v>
      </c>
      <c r="FF6" s="3">
        <v>4833452</v>
      </c>
      <c r="FH6" s="3">
        <v>6503488</v>
      </c>
    </row>
    <row r="7" spans="2:165" x14ac:dyDescent="0.35">
      <c r="B7" s="18">
        <v>2</v>
      </c>
    </row>
    <row r="8" spans="2:165" x14ac:dyDescent="0.35">
      <c r="B8" s="18">
        <v>3</v>
      </c>
      <c r="C8" s="2" t="s">
        <v>3</v>
      </c>
    </row>
    <row r="9" spans="2:165" x14ac:dyDescent="0.35">
      <c r="B9" s="18">
        <v>4</v>
      </c>
      <c r="C9" s="1" t="s">
        <v>4</v>
      </c>
      <c r="D9" s="3">
        <v>539</v>
      </c>
      <c r="E9" s="4">
        <v>4.0728426779507334</v>
      </c>
      <c r="F9" s="3">
        <v>578</v>
      </c>
      <c r="G9" s="4">
        <v>4.8653198653198659</v>
      </c>
      <c r="H9" s="1">
        <v>6608</v>
      </c>
      <c r="I9" s="4">
        <v>5.8084648178262208</v>
      </c>
      <c r="J9" s="3">
        <v>7052</v>
      </c>
      <c r="K9" s="4">
        <v>5.5860965447315474</v>
      </c>
      <c r="L9" s="3">
        <v>1841</v>
      </c>
      <c r="M9" s="4">
        <v>4.5128079421497738</v>
      </c>
      <c r="N9" s="3">
        <v>3507</v>
      </c>
      <c r="O9" s="4">
        <v>6.0848442786501256</v>
      </c>
      <c r="P9" s="3">
        <v>4450</v>
      </c>
      <c r="Q9" s="4">
        <v>4.3925455047972513</v>
      </c>
      <c r="R9" s="3">
        <v>649</v>
      </c>
      <c r="S9" s="4">
        <v>4.4663133989401969</v>
      </c>
      <c r="T9" s="3">
        <v>6653</v>
      </c>
      <c r="U9" s="4">
        <v>3.9624304653905256</v>
      </c>
      <c r="V9" s="3">
        <v>10994</v>
      </c>
      <c r="W9" s="4">
        <v>5.6488698663570087</v>
      </c>
      <c r="X9" s="3">
        <v>289</v>
      </c>
      <c r="Y9" s="4">
        <v>4.6771322220424016</v>
      </c>
      <c r="Z9" s="3">
        <v>1939</v>
      </c>
      <c r="AA9" s="4">
        <v>5.0059379356637583</v>
      </c>
      <c r="AB9" s="3">
        <v>9096</v>
      </c>
      <c r="AC9" s="4">
        <v>7.6956267925581869</v>
      </c>
      <c r="AD9" s="3">
        <v>27841</v>
      </c>
      <c r="AE9" s="4">
        <v>7.6225547235417332</v>
      </c>
      <c r="AF9" s="3">
        <v>521</v>
      </c>
      <c r="AG9" s="4">
        <v>3.8667062490722874</v>
      </c>
      <c r="AH9" s="3">
        <v>1123</v>
      </c>
      <c r="AI9" s="4">
        <v>5.0078037904124866</v>
      </c>
      <c r="AJ9" s="3">
        <v>748</v>
      </c>
      <c r="AK9" s="4">
        <v>4.6433670618908689</v>
      </c>
      <c r="AL9" s="3">
        <v>7896</v>
      </c>
      <c r="AM9" s="4">
        <v>5.3144876325088335</v>
      </c>
      <c r="AN9" s="3">
        <v>2173</v>
      </c>
      <c r="AO9" s="4">
        <v>4.4600890786313911</v>
      </c>
      <c r="AP9" s="3">
        <v>8599</v>
      </c>
      <c r="AQ9" s="4">
        <v>6.1738499867174994</v>
      </c>
      <c r="AR9" s="3">
        <v>486</v>
      </c>
      <c r="AS9" s="4">
        <v>4.548858105578435</v>
      </c>
      <c r="AT9" s="3">
        <v>7772</v>
      </c>
      <c r="AU9" s="4">
        <v>5.2193651070802582</v>
      </c>
      <c r="AV9" s="3">
        <v>904</v>
      </c>
      <c r="AW9" s="4">
        <v>4.4867976970418901</v>
      </c>
      <c r="AX9" s="3">
        <v>1541</v>
      </c>
      <c r="AY9" s="4">
        <v>6.167453774113504</v>
      </c>
      <c r="AZ9" s="3">
        <v>7147</v>
      </c>
      <c r="BA9" s="4">
        <v>5.8836604320337198</v>
      </c>
      <c r="BB9" s="3">
        <v>9620</v>
      </c>
      <c r="BC9" s="4">
        <v>6.0806411852825732</v>
      </c>
      <c r="BD9" s="3">
        <v>15470</v>
      </c>
      <c r="BE9" s="4">
        <v>5.7073077150109199</v>
      </c>
      <c r="BF9" s="3">
        <v>4084</v>
      </c>
      <c r="BG9" s="4">
        <v>5.9704110870709313</v>
      </c>
      <c r="BH9" s="3">
        <v>677</v>
      </c>
      <c r="BI9" s="4">
        <v>4.0765942072619978</v>
      </c>
      <c r="BJ9" s="3">
        <v>285</v>
      </c>
      <c r="BK9" s="4">
        <v>5.0123109391487866</v>
      </c>
      <c r="BL9" s="3">
        <v>5775</v>
      </c>
      <c r="BM9" s="4">
        <v>6.3239159001314063</v>
      </c>
      <c r="BN9" s="3">
        <v>1166</v>
      </c>
      <c r="BO9" s="4">
        <v>5.7064552439680911</v>
      </c>
      <c r="BP9" s="3">
        <v>18851</v>
      </c>
      <c r="BQ9" s="4">
        <v>7.7291457389450384</v>
      </c>
      <c r="BR9" s="3">
        <v>849</v>
      </c>
      <c r="BS9" s="4">
        <v>4.8897079997696249</v>
      </c>
      <c r="BT9" s="3">
        <v>8611</v>
      </c>
      <c r="BU9" s="4">
        <v>5.4454850725031774</v>
      </c>
      <c r="BV9" s="3">
        <v>8428</v>
      </c>
      <c r="BW9" s="4">
        <v>5.2970309475324937</v>
      </c>
      <c r="BX9" s="3">
        <v>4295</v>
      </c>
      <c r="BY9" s="4">
        <v>5.5546215227034645</v>
      </c>
      <c r="BZ9" s="3">
        <v>317</v>
      </c>
      <c r="CA9" s="4">
        <v>4.0866314296764212</v>
      </c>
      <c r="CB9" s="3">
        <v>2854</v>
      </c>
      <c r="CC9" s="4">
        <v>5.5461629646903363</v>
      </c>
      <c r="CD9" s="3">
        <v>5556</v>
      </c>
      <c r="CE9" s="4">
        <v>4.4556361070122534</v>
      </c>
      <c r="CF9" s="3">
        <v>397</v>
      </c>
      <c r="CG9" s="4">
        <v>3.9009531296059738</v>
      </c>
      <c r="CH9" s="3">
        <v>4942</v>
      </c>
      <c r="CI9" s="4">
        <v>5.7999929583250207</v>
      </c>
      <c r="CJ9" s="3">
        <v>6862</v>
      </c>
      <c r="CK9" s="4">
        <v>5.964518848818309</v>
      </c>
      <c r="CL9" s="3">
        <v>4354</v>
      </c>
      <c r="CM9" s="4">
        <v>2.9102721779583978</v>
      </c>
      <c r="CN9" s="3">
        <v>14460</v>
      </c>
      <c r="CO9" s="4">
        <v>8.0804242502137456</v>
      </c>
      <c r="CP9" s="3">
        <v>3260</v>
      </c>
      <c r="CQ9" s="4">
        <v>5.7216069642136302</v>
      </c>
      <c r="CR9" s="3">
        <v>3505</v>
      </c>
      <c r="CS9" s="4">
        <v>7.0859615073588875</v>
      </c>
      <c r="CT9" s="3">
        <v>1478</v>
      </c>
      <c r="CU9" s="4">
        <v>4.843202149621523</v>
      </c>
      <c r="CV9" s="3">
        <v>8458</v>
      </c>
      <c r="CW9" s="4">
        <v>4.4420635795952883</v>
      </c>
      <c r="CX9" s="3">
        <v>6133</v>
      </c>
      <c r="CY9" s="4">
        <v>5.0333202022191585</v>
      </c>
      <c r="CZ9" s="3">
        <v>2370</v>
      </c>
      <c r="DA9" s="4">
        <v>6.2971622914231054</v>
      </c>
      <c r="DB9" s="3">
        <v>9731</v>
      </c>
      <c r="DC9" s="4">
        <v>5.6791189807816886</v>
      </c>
      <c r="DD9" s="3">
        <v>7922</v>
      </c>
      <c r="DE9" s="4">
        <v>4.6890444932434434</v>
      </c>
      <c r="DF9" s="3">
        <v>808</v>
      </c>
      <c r="DG9" s="4">
        <v>3.9891384843248585</v>
      </c>
      <c r="DH9" s="3">
        <v>963</v>
      </c>
      <c r="DI9" s="4">
        <v>5.5453184383277669</v>
      </c>
      <c r="DJ9" s="3">
        <v>651</v>
      </c>
      <c r="DK9" s="4">
        <v>4.2828947368421053</v>
      </c>
      <c r="DL9" s="3">
        <v>3221</v>
      </c>
      <c r="DM9" s="4">
        <v>5.1213966578156551</v>
      </c>
      <c r="DN9" s="3">
        <v>582</v>
      </c>
      <c r="DO9" s="4">
        <v>4.8715158617226084</v>
      </c>
      <c r="DP9" s="3">
        <v>4177</v>
      </c>
      <c r="DQ9" s="4">
        <v>4.0973073716219526</v>
      </c>
      <c r="DR9" s="3">
        <v>311</v>
      </c>
      <c r="DS9" s="4">
        <v>4.0568745108270283</v>
      </c>
      <c r="DT9" s="3">
        <v>86</v>
      </c>
      <c r="DU9" s="4">
        <v>2.6267562614538789</v>
      </c>
      <c r="DV9" s="3">
        <v>1437</v>
      </c>
      <c r="DW9" s="4">
        <v>4.6996108185891359</v>
      </c>
      <c r="DX9" s="3">
        <v>868</v>
      </c>
      <c r="DY9" s="4">
        <v>5.2320675105485233</v>
      </c>
      <c r="DZ9" s="3">
        <v>3950</v>
      </c>
      <c r="EA9" s="4">
        <v>3.7729000706821787</v>
      </c>
      <c r="EB9" s="3">
        <v>532</v>
      </c>
      <c r="EC9" s="4">
        <v>4.6438547486033519</v>
      </c>
      <c r="ED9" s="3">
        <v>2301</v>
      </c>
      <c r="EE9" s="4">
        <v>6.104743712193569</v>
      </c>
      <c r="EF9" s="3">
        <v>1298</v>
      </c>
      <c r="EG9" s="4">
        <v>6.066554496167508</v>
      </c>
      <c r="EH9" s="3">
        <v>278</v>
      </c>
      <c r="EI9" s="4">
        <v>4.469453376205788</v>
      </c>
      <c r="EJ9" s="3">
        <v>1535</v>
      </c>
      <c r="EK9" s="4">
        <v>5.1497970275438654</v>
      </c>
      <c r="EL9" s="3">
        <v>1828</v>
      </c>
      <c r="EM9" s="4">
        <v>5.1632583888826122</v>
      </c>
      <c r="EN9" s="3">
        <v>2397</v>
      </c>
      <c r="EO9" s="4">
        <v>5.2522021122748583</v>
      </c>
      <c r="EP9" s="3">
        <v>238</v>
      </c>
      <c r="EQ9" s="4">
        <v>5.9634176898020543</v>
      </c>
      <c r="ER9" s="3">
        <v>7787</v>
      </c>
      <c r="ES9" s="4">
        <v>4.598278081560828</v>
      </c>
      <c r="ET9" s="3">
        <v>16508</v>
      </c>
      <c r="EU9" s="4">
        <v>7.1963834990605644</v>
      </c>
      <c r="EV9" s="3">
        <v>2702</v>
      </c>
      <c r="EW9" s="4">
        <v>6.2485546459460712</v>
      </c>
      <c r="EX9" s="3">
        <v>26099</v>
      </c>
      <c r="EY9" s="4">
        <v>8.9377994363148829</v>
      </c>
      <c r="EZ9" s="3">
        <v>3636</v>
      </c>
      <c r="FA9" s="4">
        <v>4.0349786931818183</v>
      </c>
      <c r="FB9" s="3">
        <v>9298</v>
      </c>
      <c r="FC9" s="4">
        <v>5.9578503553052293</v>
      </c>
      <c r="FD9" s="3">
        <v>284</v>
      </c>
      <c r="FE9" s="4">
        <v>4.3312490468201927</v>
      </c>
      <c r="FF9" s="3">
        <v>284732</v>
      </c>
      <c r="FG9" s="4">
        <v>5.890862265726442</v>
      </c>
      <c r="FH9" s="3">
        <v>375900</v>
      </c>
      <c r="FI9" s="4">
        <v>5.779975299408564</v>
      </c>
    </row>
    <row r="10" spans="2:165" x14ac:dyDescent="0.35">
      <c r="B10" s="18">
        <v>5</v>
      </c>
      <c r="C10" s="1" t="s">
        <v>5</v>
      </c>
      <c r="D10" s="3">
        <v>1488</v>
      </c>
      <c r="E10" s="4">
        <v>11.243766057125585</v>
      </c>
      <c r="F10" s="3">
        <v>1225</v>
      </c>
      <c r="G10" s="4">
        <v>10.311447811447811</v>
      </c>
      <c r="H10" s="3">
        <v>14719</v>
      </c>
      <c r="I10" s="4">
        <v>12.938074100118666</v>
      </c>
      <c r="J10" s="3">
        <v>15381</v>
      </c>
      <c r="K10" s="4">
        <v>12.183742336148033</v>
      </c>
      <c r="L10" s="3">
        <v>4328</v>
      </c>
      <c r="M10" s="4">
        <v>10.609143277362422</v>
      </c>
      <c r="N10" s="3">
        <v>7454</v>
      </c>
      <c r="O10" s="4">
        <v>12.933113559469072</v>
      </c>
      <c r="P10" s="3">
        <v>13225</v>
      </c>
      <c r="Q10" s="4">
        <v>13.054250404706439</v>
      </c>
      <c r="R10" s="3">
        <v>1418</v>
      </c>
      <c r="S10" s="4">
        <v>9.7584474571605533</v>
      </c>
      <c r="T10" s="3">
        <v>20281</v>
      </c>
      <c r="U10" s="4">
        <v>12.079069933651773</v>
      </c>
      <c r="V10" s="3">
        <v>22773</v>
      </c>
      <c r="W10" s="4">
        <v>11.701083633486279</v>
      </c>
      <c r="X10" s="3">
        <v>643</v>
      </c>
      <c r="Y10" s="4">
        <v>10.406214597831365</v>
      </c>
      <c r="Z10" s="3">
        <v>4674</v>
      </c>
      <c r="AA10" s="4">
        <v>12.066917953219395</v>
      </c>
      <c r="AB10" s="3">
        <v>17675</v>
      </c>
      <c r="AC10" s="4">
        <v>14.95384823641886</v>
      </c>
      <c r="AD10" s="3">
        <v>55208</v>
      </c>
      <c r="AE10" s="4">
        <v>15.1153335432381</v>
      </c>
      <c r="AF10" s="3">
        <v>1440</v>
      </c>
      <c r="AG10" s="4">
        <v>10.68724951758943</v>
      </c>
      <c r="AH10" s="3">
        <v>2611</v>
      </c>
      <c r="AI10" s="4">
        <v>11.643255295429208</v>
      </c>
      <c r="AJ10" s="3">
        <v>1929</v>
      </c>
      <c r="AK10" s="4">
        <v>11.974672543298777</v>
      </c>
      <c r="AL10" s="3">
        <v>14465</v>
      </c>
      <c r="AM10" s="4">
        <v>9.7358236580851418</v>
      </c>
      <c r="AN10" s="3">
        <v>5126</v>
      </c>
      <c r="AO10" s="4">
        <v>10.521130518667515</v>
      </c>
      <c r="AP10" s="3">
        <v>17235</v>
      </c>
      <c r="AQ10" s="4">
        <v>12.374264975122234</v>
      </c>
      <c r="AR10" s="3">
        <v>1187</v>
      </c>
      <c r="AS10" s="4">
        <v>11.110071134406589</v>
      </c>
      <c r="AT10" s="3">
        <v>18302</v>
      </c>
      <c r="AU10" s="4">
        <v>12.290892973466661</v>
      </c>
      <c r="AV10" s="3">
        <v>2181</v>
      </c>
      <c r="AW10" s="4">
        <v>10.824895771292436</v>
      </c>
      <c r="AX10" s="3">
        <v>3967</v>
      </c>
      <c r="AY10" s="4">
        <v>15.876891058993037</v>
      </c>
      <c r="AZ10" s="3">
        <v>15590</v>
      </c>
      <c r="BA10" s="4">
        <v>12.834233403582719</v>
      </c>
      <c r="BB10" s="3">
        <v>17788</v>
      </c>
      <c r="BC10" s="4">
        <v>11.243497443223118</v>
      </c>
      <c r="BD10" s="3">
        <v>32304</v>
      </c>
      <c r="BE10" s="4">
        <v>11.917832477421641</v>
      </c>
      <c r="BF10" s="3">
        <v>9136</v>
      </c>
      <c r="BG10" s="4">
        <v>13.355944096836442</v>
      </c>
      <c r="BH10" s="3">
        <v>1677</v>
      </c>
      <c r="BI10" s="4">
        <v>10.098151381947371</v>
      </c>
      <c r="BJ10" s="3">
        <v>560</v>
      </c>
      <c r="BK10" s="4">
        <v>9.8487513190291942</v>
      </c>
      <c r="BL10" s="3">
        <v>11159</v>
      </c>
      <c r="BM10" s="4">
        <v>12.219667104686815</v>
      </c>
      <c r="BN10" s="3">
        <v>2572</v>
      </c>
      <c r="BO10" s="4">
        <v>12.587481035579701</v>
      </c>
      <c r="BP10" s="3">
        <v>35900</v>
      </c>
      <c r="BQ10" s="4">
        <v>14.719448943192766</v>
      </c>
      <c r="BR10" s="3">
        <v>2192</v>
      </c>
      <c r="BS10" s="4">
        <v>12.62454644934631</v>
      </c>
      <c r="BT10" s="3">
        <v>18597</v>
      </c>
      <c r="BU10" s="4">
        <v>11.760502368289583</v>
      </c>
      <c r="BV10" s="3">
        <v>18684</v>
      </c>
      <c r="BW10" s="4">
        <v>11.742967041254996</v>
      </c>
      <c r="BX10" s="3">
        <v>9404</v>
      </c>
      <c r="BY10" s="4">
        <v>12.161969918394268</v>
      </c>
      <c r="BZ10" s="3">
        <v>842</v>
      </c>
      <c r="CA10" s="4">
        <v>10.854711873146835</v>
      </c>
      <c r="CB10" s="3">
        <v>7371</v>
      </c>
      <c r="CC10" s="4">
        <v>14.324024951903457</v>
      </c>
      <c r="CD10" s="3">
        <v>14586</v>
      </c>
      <c r="CE10" s="4">
        <v>11.697247706422019</v>
      </c>
      <c r="CF10" s="3">
        <v>1344</v>
      </c>
      <c r="CG10" s="4">
        <v>13.2062493858701</v>
      </c>
      <c r="CH10" s="3">
        <v>8321</v>
      </c>
      <c r="CI10" s="4">
        <v>9.7656295844238148</v>
      </c>
      <c r="CJ10" s="3">
        <v>14162</v>
      </c>
      <c r="CK10" s="4">
        <v>12.309751666710127</v>
      </c>
      <c r="CL10" s="3">
        <v>5742</v>
      </c>
      <c r="CM10" s="4">
        <v>3.8380300518688841</v>
      </c>
      <c r="CN10" s="3">
        <v>29126</v>
      </c>
      <c r="CO10" s="4">
        <v>16.275963811322651</v>
      </c>
      <c r="CP10" s="3">
        <v>7288</v>
      </c>
      <c r="CQ10" s="4">
        <v>12.791126243922987</v>
      </c>
      <c r="CR10" s="3">
        <v>6821</v>
      </c>
      <c r="CS10" s="4">
        <v>13.789826944848778</v>
      </c>
      <c r="CT10" s="3">
        <v>3570</v>
      </c>
      <c r="CU10" s="4">
        <v>11.698397614444408</v>
      </c>
      <c r="CV10" s="3">
        <v>21130</v>
      </c>
      <c r="CW10" s="4">
        <v>11.097281087354983</v>
      </c>
      <c r="CX10" s="3">
        <v>13433</v>
      </c>
      <c r="CY10" s="4">
        <v>11.024391044580133</v>
      </c>
      <c r="CZ10" s="3">
        <v>5215</v>
      </c>
      <c r="DA10" s="4">
        <v>13.856414071633541</v>
      </c>
      <c r="DB10" s="3">
        <v>16772</v>
      </c>
      <c r="DC10" s="4">
        <v>9.7883242776354429</v>
      </c>
      <c r="DD10" s="3">
        <v>19591</v>
      </c>
      <c r="DE10" s="4">
        <v>11.595944290221194</v>
      </c>
      <c r="DF10" s="3">
        <v>2046</v>
      </c>
      <c r="DG10" s="4">
        <v>10.101209577882004</v>
      </c>
      <c r="DH10" s="3">
        <v>2333</v>
      </c>
      <c r="DI10" s="4">
        <v>13.434296901992399</v>
      </c>
      <c r="DJ10" s="3">
        <v>1555</v>
      </c>
      <c r="DK10" s="4">
        <v>10.230263157894736</v>
      </c>
      <c r="DL10" s="3">
        <v>8447</v>
      </c>
      <c r="DM10" s="4">
        <v>13.430747459971698</v>
      </c>
      <c r="DN10" s="3">
        <v>1214</v>
      </c>
      <c r="DO10" s="4">
        <v>10.161546831840628</v>
      </c>
      <c r="DP10" s="3">
        <v>7452</v>
      </c>
      <c r="DQ10" s="4">
        <v>7.3098239246652614</v>
      </c>
      <c r="DR10" s="3">
        <v>810</v>
      </c>
      <c r="DS10" s="4">
        <v>10.566136185755283</v>
      </c>
      <c r="DT10" s="3">
        <v>226</v>
      </c>
      <c r="DU10" s="4">
        <v>6.9028711056811245</v>
      </c>
      <c r="DV10" s="3">
        <v>3697</v>
      </c>
      <c r="DW10" s="4">
        <v>12.090787192988193</v>
      </c>
      <c r="DX10" s="3">
        <v>1953</v>
      </c>
      <c r="DY10" s="4">
        <v>11.772151898734178</v>
      </c>
      <c r="DZ10" s="3">
        <v>8061</v>
      </c>
      <c r="EA10" s="4">
        <v>7.6995816379162125</v>
      </c>
      <c r="EB10" s="3">
        <v>1088</v>
      </c>
      <c r="EC10" s="4">
        <v>9.4972067039106136</v>
      </c>
      <c r="ED10" s="3">
        <v>5133</v>
      </c>
      <c r="EE10" s="4">
        <v>13.618274434893346</v>
      </c>
      <c r="EF10" s="3">
        <v>2704</v>
      </c>
      <c r="EG10" s="4">
        <v>12.637876238549261</v>
      </c>
      <c r="EH10" s="3">
        <v>684</v>
      </c>
      <c r="EI10" s="4">
        <v>10.996784565916398</v>
      </c>
      <c r="EJ10" s="3">
        <v>3670</v>
      </c>
      <c r="EK10" s="4">
        <v>12.312544033280773</v>
      </c>
      <c r="EL10" s="3">
        <v>4352</v>
      </c>
      <c r="EM10" s="4">
        <v>12.292396339396678</v>
      </c>
      <c r="EN10" s="3">
        <v>5358</v>
      </c>
      <c r="EO10" s="4">
        <v>11.740216486261449</v>
      </c>
      <c r="EP10" s="3">
        <v>428</v>
      </c>
      <c r="EQ10" s="4">
        <v>10.724129290904536</v>
      </c>
      <c r="ER10" s="3">
        <v>19164</v>
      </c>
      <c r="ES10" s="4">
        <v>11.316476326573996</v>
      </c>
      <c r="ET10" s="3">
        <v>32198</v>
      </c>
      <c r="EU10" s="4">
        <v>14.036173728056218</v>
      </c>
      <c r="EV10" s="3">
        <v>5982</v>
      </c>
      <c r="EW10" s="4">
        <v>13.833772720965728</v>
      </c>
      <c r="EX10" s="3">
        <v>48025</v>
      </c>
      <c r="EY10" s="4">
        <v>16.446523542243852</v>
      </c>
      <c r="EZ10" s="3">
        <v>5894</v>
      </c>
      <c r="FA10" s="4">
        <v>6.5407492897727275</v>
      </c>
      <c r="FB10" s="3">
        <v>19732</v>
      </c>
      <c r="FC10" s="4">
        <v>12.643611874691633</v>
      </c>
      <c r="FD10" s="3">
        <v>736</v>
      </c>
      <c r="FE10" s="4">
        <v>11.224645417111484</v>
      </c>
      <c r="FF10" s="3">
        <v>588509</v>
      </c>
      <c r="FG10" s="4">
        <v>12.175749340223096</v>
      </c>
      <c r="FH10" s="3">
        <v>793556</v>
      </c>
      <c r="FI10" s="4">
        <v>12.202006061977819</v>
      </c>
    </row>
    <row r="11" spans="2:165" x14ac:dyDescent="0.35">
      <c r="B11" s="18">
        <v>6</v>
      </c>
      <c r="C11" s="1" t="s">
        <v>6</v>
      </c>
      <c r="D11" s="3">
        <v>1182</v>
      </c>
      <c r="E11" s="4">
        <v>8.9315399727973404</v>
      </c>
      <c r="F11" s="3">
        <v>1121</v>
      </c>
      <c r="G11" s="4">
        <v>9.436026936026936</v>
      </c>
      <c r="H11" s="3">
        <v>14126</v>
      </c>
      <c r="I11" s="4">
        <v>12.416824155056476</v>
      </c>
      <c r="J11" s="3">
        <v>13841</v>
      </c>
      <c r="K11" s="4">
        <v>10.963863056668938</v>
      </c>
      <c r="L11" s="3">
        <v>3273</v>
      </c>
      <c r="M11" s="4">
        <v>8.0230420394656203</v>
      </c>
      <c r="N11" s="3">
        <v>6098</v>
      </c>
      <c r="O11" s="4">
        <v>10.580376507330614</v>
      </c>
      <c r="P11" s="3">
        <v>12177</v>
      </c>
      <c r="Q11" s="4">
        <v>12.01978126110475</v>
      </c>
      <c r="R11" s="3">
        <v>1347</v>
      </c>
      <c r="S11" s="4">
        <v>9.2698369004197918</v>
      </c>
      <c r="T11" s="3">
        <v>24255</v>
      </c>
      <c r="U11" s="4">
        <v>14.445926790627867</v>
      </c>
      <c r="V11" s="3">
        <v>24536</v>
      </c>
      <c r="W11" s="4">
        <v>12.606937515093284</v>
      </c>
      <c r="X11" s="3">
        <v>568</v>
      </c>
      <c r="Y11" s="4">
        <v>9.1924259588930255</v>
      </c>
      <c r="Z11" s="3">
        <v>4085</v>
      </c>
      <c r="AA11" s="4">
        <v>10.546290081065731</v>
      </c>
      <c r="AB11" s="3">
        <v>14348</v>
      </c>
      <c r="AC11" s="4">
        <v>12.139055982808362</v>
      </c>
      <c r="AD11" s="3">
        <v>47470</v>
      </c>
      <c r="AE11" s="4">
        <v>12.996755602403868</v>
      </c>
      <c r="AF11" s="3">
        <v>1238</v>
      </c>
      <c r="AG11" s="4">
        <v>9.1880659047053594</v>
      </c>
      <c r="AH11" s="3">
        <v>2237</v>
      </c>
      <c r="AI11" s="4">
        <v>9.9754738015607582</v>
      </c>
      <c r="AJ11" s="3">
        <v>1679</v>
      </c>
      <c r="AK11" s="4">
        <v>10.422745049351294</v>
      </c>
      <c r="AL11" s="3">
        <v>16148</v>
      </c>
      <c r="AM11" s="4">
        <v>10.868584889786304</v>
      </c>
      <c r="AN11" s="3">
        <v>4125</v>
      </c>
      <c r="AO11" s="4">
        <v>8.4665749881981078</v>
      </c>
      <c r="AP11" s="3">
        <v>15585</v>
      </c>
      <c r="AQ11" s="4">
        <v>11.189609494475198</v>
      </c>
      <c r="AR11" s="3">
        <v>932</v>
      </c>
      <c r="AS11" s="4">
        <v>8.7233245975290163</v>
      </c>
      <c r="AT11" s="3">
        <v>17799</v>
      </c>
      <c r="AU11" s="4">
        <v>11.953098242527215</v>
      </c>
      <c r="AV11" s="3">
        <v>1949</v>
      </c>
      <c r="AW11" s="4">
        <v>9.6734167162993856</v>
      </c>
      <c r="AX11" s="3">
        <v>2813</v>
      </c>
      <c r="AY11" s="4">
        <v>11.258304650604337</v>
      </c>
      <c r="AZ11" s="3">
        <v>14265</v>
      </c>
      <c r="BA11" s="4">
        <v>11.743447049525816</v>
      </c>
      <c r="BB11" s="3">
        <v>19987</v>
      </c>
      <c r="BC11" s="4">
        <v>12.63344858318532</v>
      </c>
      <c r="BD11" s="3">
        <v>32292</v>
      </c>
      <c r="BE11" s="4">
        <v>11.913405347972375</v>
      </c>
      <c r="BF11" s="3">
        <v>7966</v>
      </c>
      <c r="BG11" s="4">
        <v>11.64551780597626</v>
      </c>
      <c r="BH11" s="3">
        <v>1192</v>
      </c>
      <c r="BI11" s="4">
        <v>7.177696152224966</v>
      </c>
      <c r="BJ11" s="3">
        <v>520</v>
      </c>
      <c r="BK11" s="4">
        <v>9.1452690819556803</v>
      </c>
      <c r="BL11" s="3">
        <v>9032</v>
      </c>
      <c r="BM11" s="4">
        <v>9.8904949627682868</v>
      </c>
      <c r="BN11" s="3">
        <v>2346</v>
      </c>
      <c r="BO11" s="4">
        <v>11.481427103215387</v>
      </c>
      <c r="BP11" s="3">
        <v>31810</v>
      </c>
      <c r="BQ11" s="4">
        <v>13.042497796182783</v>
      </c>
      <c r="BR11" s="3">
        <v>1572</v>
      </c>
      <c r="BS11" s="4">
        <v>9.0537349536370435</v>
      </c>
      <c r="BT11" s="3">
        <v>16935</v>
      </c>
      <c r="BU11" s="4">
        <v>10.709475055491966</v>
      </c>
      <c r="BV11" s="3">
        <v>18981</v>
      </c>
      <c r="BW11" s="4">
        <v>11.929632702315409</v>
      </c>
      <c r="BX11" s="3">
        <v>8639</v>
      </c>
      <c r="BY11" s="4">
        <v>11.172613581987248</v>
      </c>
      <c r="BZ11" s="3">
        <v>655</v>
      </c>
      <c r="CA11" s="4">
        <v>8.4439860770916582</v>
      </c>
      <c r="CB11" s="3">
        <v>5410</v>
      </c>
      <c r="CC11" s="4">
        <v>10.513224120173343</v>
      </c>
      <c r="CD11" s="3">
        <v>14700</v>
      </c>
      <c r="CE11" s="4">
        <v>11.788670045550779</v>
      </c>
      <c r="CF11" s="3">
        <v>868</v>
      </c>
      <c r="CG11" s="4">
        <v>8.529036061707771</v>
      </c>
      <c r="CH11" s="3">
        <v>9001</v>
      </c>
      <c r="CI11" s="4">
        <v>10.563686082129403</v>
      </c>
      <c r="CJ11" s="3">
        <v>12920</v>
      </c>
      <c r="CK11" s="4">
        <v>11.230192877693465</v>
      </c>
      <c r="CL11" s="3">
        <v>31487</v>
      </c>
      <c r="CM11" s="4">
        <v>21.046334420619218</v>
      </c>
      <c r="CN11" s="3">
        <v>22684</v>
      </c>
      <c r="CO11" s="4">
        <v>12.676095690999212</v>
      </c>
      <c r="CP11" s="3">
        <v>6455</v>
      </c>
      <c r="CQ11" s="4">
        <v>11.329132807975148</v>
      </c>
      <c r="CR11" s="3">
        <v>5890</v>
      </c>
      <c r="CS11" s="4">
        <v>11.907650008086691</v>
      </c>
      <c r="CT11" s="3">
        <v>2947</v>
      </c>
      <c r="CU11" s="4">
        <v>9.6569125405511684</v>
      </c>
      <c r="CV11" s="3">
        <v>27264</v>
      </c>
      <c r="CW11" s="4">
        <v>14.318801304573887</v>
      </c>
      <c r="CX11" s="3">
        <v>14211</v>
      </c>
      <c r="CY11" s="4">
        <v>11.662891471341345</v>
      </c>
      <c r="CZ11" s="3">
        <v>4071</v>
      </c>
      <c r="DA11" s="4">
        <v>10.816771176533106</v>
      </c>
      <c r="DB11" s="3">
        <v>19639</v>
      </c>
      <c r="DC11" s="4">
        <v>11.461537114743765</v>
      </c>
      <c r="DD11" s="3">
        <v>17256</v>
      </c>
      <c r="DE11" s="4">
        <v>10.213854048902911</v>
      </c>
      <c r="DF11" s="3">
        <v>1550</v>
      </c>
      <c r="DG11" s="4">
        <v>7.6524314983954582</v>
      </c>
      <c r="DH11" s="3">
        <v>1770</v>
      </c>
      <c r="DI11" s="4">
        <v>10.192329839917079</v>
      </c>
      <c r="DJ11" s="3">
        <v>1375</v>
      </c>
      <c r="DK11" s="4">
        <v>9.0460526315789469</v>
      </c>
      <c r="DL11" s="3">
        <v>8400</v>
      </c>
      <c r="DM11" s="4">
        <v>13.356017362822573</v>
      </c>
      <c r="DN11" s="3">
        <v>1120</v>
      </c>
      <c r="DO11" s="4">
        <v>9.3747384280572525</v>
      </c>
      <c r="DP11" s="3">
        <v>8838</v>
      </c>
      <c r="DQ11" s="4">
        <v>8.6693805483348854</v>
      </c>
      <c r="DR11" s="3">
        <v>683</v>
      </c>
      <c r="DS11" s="4">
        <v>8.9094703887294546</v>
      </c>
      <c r="DT11" s="3">
        <v>217</v>
      </c>
      <c r="DU11" s="4">
        <v>6.6279780085522297</v>
      </c>
      <c r="DV11" s="3">
        <v>2815</v>
      </c>
      <c r="DW11" s="4">
        <v>9.206266147758118</v>
      </c>
      <c r="DX11" s="3">
        <v>1721</v>
      </c>
      <c r="DY11" s="4">
        <v>10.373719107896322</v>
      </c>
      <c r="DZ11" s="3">
        <v>12798</v>
      </c>
      <c r="EA11" s="4">
        <v>12.224196229010259</v>
      </c>
      <c r="EB11" s="3">
        <v>925</v>
      </c>
      <c r="EC11" s="4">
        <v>8.0743715083798886</v>
      </c>
      <c r="ED11" s="3">
        <v>3651</v>
      </c>
      <c r="EE11" s="4">
        <v>9.6864056033110479</v>
      </c>
      <c r="EF11" s="3">
        <v>2293</v>
      </c>
      <c r="EG11" s="4">
        <v>10.71695644045616</v>
      </c>
      <c r="EH11" s="3">
        <v>491</v>
      </c>
      <c r="EI11" s="4">
        <v>7.893890675241158</v>
      </c>
      <c r="EJ11" s="3">
        <v>3069</v>
      </c>
      <c r="EK11" s="4">
        <v>10.296239138457409</v>
      </c>
      <c r="EL11" s="3">
        <v>3945</v>
      </c>
      <c r="EM11" s="4">
        <v>11.142808722178286</v>
      </c>
      <c r="EN11" s="3">
        <v>4695</v>
      </c>
      <c r="EO11" s="4">
        <v>10.287479731802446</v>
      </c>
      <c r="EP11" s="3">
        <v>301</v>
      </c>
      <c r="EQ11" s="4">
        <v>7.5419694312202452</v>
      </c>
      <c r="ER11" s="3">
        <v>22723</v>
      </c>
      <c r="ES11" s="4">
        <v>13.418090772737473</v>
      </c>
      <c r="ET11" s="3">
        <v>27570</v>
      </c>
      <c r="EU11" s="4">
        <v>12.018675373703644</v>
      </c>
      <c r="EV11" s="3">
        <v>5372</v>
      </c>
      <c r="EW11" s="4">
        <v>12.423107164330975</v>
      </c>
      <c r="EX11" s="3">
        <v>34051</v>
      </c>
      <c r="EY11" s="4">
        <v>11.661021824819267</v>
      </c>
      <c r="EZ11" s="3">
        <v>9149</v>
      </c>
      <c r="FA11" s="4">
        <v>10.152920809659092</v>
      </c>
      <c r="FB11" s="3">
        <v>18154</v>
      </c>
      <c r="FC11" s="4">
        <v>11.632481754163383</v>
      </c>
      <c r="FD11" s="3">
        <v>589</v>
      </c>
      <c r="FE11" s="4">
        <v>8.9827665090742723</v>
      </c>
      <c r="FF11" s="3">
        <v>593749</v>
      </c>
      <c r="FG11" s="4">
        <v>12.28416047164635</v>
      </c>
      <c r="FH11" s="3">
        <v>773536</v>
      </c>
      <c r="FI11" s="4">
        <v>11.894171250873377</v>
      </c>
    </row>
    <row r="12" spans="2:165" x14ac:dyDescent="0.35">
      <c r="B12" s="18">
        <v>7</v>
      </c>
      <c r="C12" s="1" t="s">
        <v>7</v>
      </c>
      <c r="D12" s="3">
        <v>6573</v>
      </c>
      <c r="E12" s="4">
        <v>49.667523046697895</v>
      </c>
      <c r="F12" s="3">
        <v>6022</v>
      </c>
      <c r="G12" s="4">
        <v>50.690235690235689</v>
      </c>
      <c r="H12" s="3">
        <v>56763</v>
      </c>
      <c r="I12" s="4">
        <v>49.894958906517822</v>
      </c>
      <c r="J12" s="3">
        <v>66200</v>
      </c>
      <c r="K12" s="4">
        <v>52.438966429555933</v>
      </c>
      <c r="L12" s="3">
        <v>19311</v>
      </c>
      <c r="M12" s="4">
        <v>47.336683417085432</v>
      </c>
      <c r="N12" s="3">
        <v>28202</v>
      </c>
      <c r="O12" s="4">
        <v>48.932072525375212</v>
      </c>
      <c r="P12" s="3">
        <v>50016</v>
      </c>
      <c r="Q12" s="4">
        <v>49.370237296166145</v>
      </c>
      <c r="R12" s="3">
        <v>6822</v>
      </c>
      <c r="S12" s="4">
        <v>46.947904480077071</v>
      </c>
      <c r="T12" s="3">
        <v>86006</v>
      </c>
      <c r="U12" s="4">
        <v>51.223928243856534</v>
      </c>
      <c r="V12" s="3">
        <v>104636</v>
      </c>
      <c r="W12" s="4">
        <v>53.763429810454056</v>
      </c>
      <c r="X12" s="3">
        <v>2895</v>
      </c>
      <c r="Y12" s="4">
        <v>46.852241463019908</v>
      </c>
      <c r="Z12" s="3">
        <v>18415</v>
      </c>
      <c r="AA12" s="4">
        <v>47.542210977435843</v>
      </c>
      <c r="AB12" s="3">
        <v>62233</v>
      </c>
      <c r="AC12" s="4">
        <v>52.651928559946526</v>
      </c>
      <c r="AD12" s="3">
        <v>195143</v>
      </c>
      <c r="AE12" s="4">
        <v>53.427973004421695</v>
      </c>
      <c r="AF12" s="3">
        <v>6080</v>
      </c>
      <c r="AG12" s="4">
        <v>45.12394240759982</v>
      </c>
      <c r="AH12" s="3">
        <v>11078</v>
      </c>
      <c r="AI12" s="4">
        <v>49.400222965440356</v>
      </c>
      <c r="AJ12" s="3">
        <v>7759</v>
      </c>
      <c r="AK12" s="4">
        <v>48.165621702154077</v>
      </c>
      <c r="AL12" s="3">
        <v>88191</v>
      </c>
      <c r="AM12" s="4">
        <v>59.35790005047955</v>
      </c>
      <c r="AN12" s="3">
        <v>22242</v>
      </c>
      <c r="AO12" s="4">
        <v>45.651772336364196</v>
      </c>
      <c r="AP12" s="3">
        <v>74688</v>
      </c>
      <c r="AQ12" s="4">
        <v>53.623968811252077</v>
      </c>
      <c r="AR12" s="3">
        <v>4853</v>
      </c>
      <c r="AS12" s="4">
        <v>45.42306252339948</v>
      </c>
      <c r="AT12" s="3">
        <v>80808</v>
      </c>
      <c r="AU12" s="4">
        <v>54.267428663528236</v>
      </c>
      <c r="AV12" s="3">
        <v>9913</v>
      </c>
      <c r="AW12" s="4">
        <v>49.200913242009129</v>
      </c>
      <c r="AX12" s="3">
        <v>12831</v>
      </c>
      <c r="AY12" s="4">
        <v>51.352757544224772</v>
      </c>
      <c r="AZ12" s="3">
        <v>60333</v>
      </c>
      <c r="BA12" s="4">
        <v>49.668236301369859</v>
      </c>
      <c r="BB12" s="3">
        <v>85942</v>
      </c>
      <c r="BC12" s="4">
        <v>54.322501532801958</v>
      </c>
      <c r="BD12" s="3">
        <v>137755</v>
      </c>
      <c r="BE12" s="4">
        <v>50.821601440292788</v>
      </c>
      <c r="BF12" s="3">
        <v>34098</v>
      </c>
      <c r="BG12" s="4">
        <v>49.847962107479091</v>
      </c>
      <c r="BH12" s="3">
        <v>8405</v>
      </c>
      <c r="BI12" s="4">
        <v>50.611188053230563</v>
      </c>
      <c r="BJ12" s="3">
        <v>2719</v>
      </c>
      <c r="BK12" s="4">
        <v>47.819205065072104</v>
      </c>
      <c r="BL12" s="3">
        <v>50638</v>
      </c>
      <c r="BM12" s="4">
        <v>55.45116075339466</v>
      </c>
      <c r="BN12" s="3">
        <v>10000</v>
      </c>
      <c r="BO12" s="4">
        <v>48.940439485146577</v>
      </c>
      <c r="BP12" s="3">
        <v>130714</v>
      </c>
      <c r="BQ12" s="4">
        <v>53.594374628426166</v>
      </c>
      <c r="BR12" s="3">
        <v>8653</v>
      </c>
      <c r="BS12" s="4">
        <v>49.83585785866498</v>
      </c>
      <c r="BT12" s="3">
        <v>84661</v>
      </c>
      <c r="BU12" s="4">
        <v>53.53852185845912</v>
      </c>
      <c r="BV12" s="3">
        <v>84581</v>
      </c>
      <c r="BW12" s="4">
        <v>53.159489152022523</v>
      </c>
      <c r="BX12" s="3">
        <v>38653</v>
      </c>
      <c r="BY12" s="4">
        <v>49.989007151817702</v>
      </c>
      <c r="BZ12" s="3">
        <v>3687</v>
      </c>
      <c r="CA12" s="4">
        <v>47.531262085857932</v>
      </c>
      <c r="CB12" s="3">
        <v>25993</v>
      </c>
      <c r="CC12" s="4">
        <v>50.512058143376279</v>
      </c>
      <c r="CD12" s="3">
        <v>62080</v>
      </c>
      <c r="CE12" s="4">
        <v>49.785077308013086</v>
      </c>
      <c r="CF12" s="3">
        <v>4928</v>
      </c>
      <c r="CG12" s="4">
        <v>48.422914414857033</v>
      </c>
      <c r="CH12" s="3">
        <v>53669</v>
      </c>
      <c r="CI12" s="4">
        <v>62.986609081413505</v>
      </c>
      <c r="CJ12" s="3">
        <v>60878</v>
      </c>
      <c r="CK12" s="4">
        <v>52.915764861317548</v>
      </c>
      <c r="CL12" s="3">
        <v>97111</v>
      </c>
      <c r="CM12" s="4">
        <v>64.910298914496551</v>
      </c>
      <c r="CN12" s="3">
        <v>96458</v>
      </c>
      <c r="CO12" s="4">
        <v>53.901906108376039</v>
      </c>
      <c r="CP12" s="3">
        <v>28807</v>
      </c>
      <c r="CQ12" s="4">
        <v>50.558997490215354</v>
      </c>
      <c r="CR12" s="3">
        <v>25841</v>
      </c>
      <c r="CS12" s="4">
        <v>52.242034611030242</v>
      </c>
      <c r="CT12" s="3">
        <v>14158</v>
      </c>
      <c r="CU12" s="4">
        <v>46.39381328439886</v>
      </c>
      <c r="CV12" s="3">
        <v>98810</v>
      </c>
      <c r="CW12" s="4">
        <v>51.89410053201825</v>
      </c>
      <c r="CX12" s="3">
        <v>67007</v>
      </c>
      <c r="CY12" s="4">
        <v>54.992285470422161</v>
      </c>
      <c r="CZ12" s="3">
        <v>19596</v>
      </c>
      <c r="DA12" s="4">
        <v>52.067169731108507</v>
      </c>
      <c r="DB12" s="3">
        <v>102352</v>
      </c>
      <c r="DC12" s="4">
        <v>59.733756645870663</v>
      </c>
      <c r="DD12" s="3">
        <v>78205</v>
      </c>
      <c r="DE12" s="4">
        <v>46.28966480612263</v>
      </c>
      <c r="DF12" s="3">
        <v>10094</v>
      </c>
      <c r="DG12" s="4">
        <v>49.834608738583064</v>
      </c>
      <c r="DH12" s="3">
        <v>8484</v>
      </c>
      <c r="DI12" s="4">
        <v>48.854082690314407</v>
      </c>
      <c r="DJ12" s="3">
        <v>7661</v>
      </c>
      <c r="DK12" s="4">
        <v>50.401315789473685</v>
      </c>
      <c r="DL12" s="3">
        <v>32398</v>
      </c>
      <c r="DM12" s="4">
        <v>51.512886966753058</v>
      </c>
      <c r="DN12" s="3">
        <v>5818</v>
      </c>
      <c r="DO12" s="4">
        <v>48.698418012890265</v>
      </c>
      <c r="DP12" s="3">
        <v>67684</v>
      </c>
      <c r="DQ12" s="4">
        <v>66.392662710284952</v>
      </c>
      <c r="DR12" s="3">
        <v>3771</v>
      </c>
      <c r="DS12" s="4">
        <v>49.191234020349597</v>
      </c>
      <c r="DT12" s="3">
        <v>1265</v>
      </c>
      <c r="DU12" s="4">
        <v>38.637751985339037</v>
      </c>
      <c r="DV12" s="3">
        <v>14505</v>
      </c>
      <c r="DW12" s="4">
        <v>47.437616509140859</v>
      </c>
      <c r="DX12" s="3">
        <v>7766</v>
      </c>
      <c r="DY12" s="4">
        <v>46.811332127787821</v>
      </c>
      <c r="DZ12" s="3">
        <v>62093</v>
      </c>
      <c r="EA12" s="4">
        <v>59.309033946548993</v>
      </c>
      <c r="EB12" s="3">
        <v>5323</v>
      </c>
      <c r="EC12" s="4">
        <v>46.464734636871505</v>
      </c>
      <c r="ED12" s="3">
        <v>19148</v>
      </c>
      <c r="EE12" s="4">
        <v>50.801231030457394</v>
      </c>
      <c r="EF12" s="3">
        <v>10932</v>
      </c>
      <c r="EG12" s="4">
        <v>51.093662366797531</v>
      </c>
      <c r="EH12" s="3">
        <v>2988</v>
      </c>
      <c r="EI12" s="4">
        <v>48.038585209003216</v>
      </c>
      <c r="EJ12" s="3">
        <v>14342</v>
      </c>
      <c r="EK12" s="4">
        <v>48.116214312074348</v>
      </c>
      <c r="EL12" s="3">
        <v>17774</v>
      </c>
      <c r="EM12" s="4">
        <v>50.203366851203256</v>
      </c>
      <c r="EN12" s="3">
        <v>22612</v>
      </c>
      <c r="EO12" s="4">
        <v>49.546430606073891</v>
      </c>
      <c r="EP12" s="3">
        <v>1947</v>
      </c>
      <c r="EQ12" s="4">
        <v>48.784765722876472</v>
      </c>
      <c r="ER12" s="3">
        <v>88318</v>
      </c>
      <c r="ES12" s="4">
        <v>52.152398048964841</v>
      </c>
      <c r="ET12" s="3">
        <v>123590</v>
      </c>
      <c r="EU12" s="4">
        <v>53.876970962496671</v>
      </c>
      <c r="EV12" s="3">
        <v>21515</v>
      </c>
      <c r="EW12" s="4">
        <v>49.754867952453637</v>
      </c>
      <c r="EX12" s="3">
        <v>161502</v>
      </c>
      <c r="EY12" s="4">
        <v>55.307578242987319</v>
      </c>
      <c r="EZ12" s="3">
        <v>60765</v>
      </c>
      <c r="FA12" s="4">
        <v>67.43275035511364</v>
      </c>
      <c r="FB12" s="3">
        <v>81292</v>
      </c>
      <c r="FC12" s="4">
        <v>52.089220378949527</v>
      </c>
      <c r="FD12" s="3">
        <v>3036</v>
      </c>
      <c r="FE12" s="4">
        <v>46.301662345584873</v>
      </c>
      <c r="FF12" s="3">
        <v>2638669</v>
      </c>
      <c r="FG12" s="4">
        <v>54.591811401044218</v>
      </c>
      <c r="FH12" s="3">
        <v>3467658</v>
      </c>
      <c r="FI12" s="4">
        <v>53.319972297942272</v>
      </c>
    </row>
    <row r="13" spans="2:165" x14ac:dyDescent="0.35">
      <c r="B13" s="18">
        <v>8</v>
      </c>
      <c r="C13" s="1" t="s">
        <v>8</v>
      </c>
      <c r="D13" s="3">
        <v>3452</v>
      </c>
      <c r="E13" s="4">
        <v>26.084328245428441</v>
      </c>
      <c r="F13" s="3">
        <v>2934</v>
      </c>
      <c r="G13" s="4">
        <v>24.696969696969699</v>
      </c>
      <c r="H13" s="3">
        <v>21549</v>
      </c>
      <c r="I13" s="4">
        <v>18.941678020480815</v>
      </c>
      <c r="J13" s="3">
        <v>23768</v>
      </c>
      <c r="K13" s="4">
        <v>18.82733163289555</v>
      </c>
      <c r="L13" s="3">
        <v>12042</v>
      </c>
      <c r="M13" s="4">
        <v>29.518323323936755</v>
      </c>
      <c r="N13" s="3">
        <v>12374</v>
      </c>
      <c r="O13" s="4">
        <v>21.469593129174982</v>
      </c>
      <c r="P13" s="3">
        <v>21440</v>
      </c>
      <c r="Q13" s="4">
        <v>21.163185533225413</v>
      </c>
      <c r="R13" s="3">
        <v>4295</v>
      </c>
      <c r="S13" s="4">
        <v>29.557497763402381</v>
      </c>
      <c r="T13" s="3">
        <v>30707</v>
      </c>
      <c r="U13" s="4">
        <v>18.288644566473302</v>
      </c>
      <c r="V13" s="3">
        <v>31684</v>
      </c>
      <c r="W13" s="4">
        <v>16.279679174609374</v>
      </c>
      <c r="X13" s="3">
        <v>1784</v>
      </c>
      <c r="Y13" s="4">
        <v>28.871985758213302</v>
      </c>
      <c r="Z13" s="3">
        <v>9621</v>
      </c>
      <c r="AA13" s="4">
        <v>24.838643052615272</v>
      </c>
      <c r="AB13" s="3">
        <v>14845</v>
      </c>
      <c r="AC13" s="4">
        <v>12.559540428268063</v>
      </c>
      <c r="AD13" s="3">
        <v>39583</v>
      </c>
      <c r="AE13" s="4">
        <v>10.837383126394611</v>
      </c>
      <c r="AF13" s="3">
        <v>4195</v>
      </c>
      <c r="AG13" s="4">
        <v>31.134035921033099</v>
      </c>
      <c r="AH13" s="3">
        <v>5376</v>
      </c>
      <c r="AI13" s="4">
        <v>23.973244147157192</v>
      </c>
      <c r="AJ13" s="3">
        <v>3994</v>
      </c>
      <c r="AK13" s="4">
        <v>24.793593643304984</v>
      </c>
      <c r="AL13" s="3">
        <v>21875</v>
      </c>
      <c r="AM13" s="4">
        <v>14.723203769140165</v>
      </c>
      <c r="AN13" s="3">
        <v>15055</v>
      </c>
      <c r="AO13" s="4">
        <v>30.900433078138789</v>
      </c>
      <c r="AP13" s="3">
        <v>23174</v>
      </c>
      <c r="AQ13" s="4">
        <v>16.638306732432994</v>
      </c>
      <c r="AR13" s="3">
        <v>3226</v>
      </c>
      <c r="AS13" s="4">
        <v>30.194683639086485</v>
      </c>
      <c r="AT13" s="3">
        <v>24226</v>
      </c>
      <c r="AU13" s="4">
        <v>16.269215013397623</v>
      </c>
      <c r="AV13" s="3">
        <v>5201</v>
      </c>
      <c r="AW13" s="4">
        <v>25.813976573357156</v>
      </c>
      <c r="AX13" s="3">
        <v>3834</v>
      </c>
      <c r="AY13" s="4">
        <v>15.344592972064355</v>
      </c>
      <c r="AZ13" s="3">
        <v>24137</v>
      </c>
      <c r="BA13" s="4">
        <v>19.870422813487881</v>
      </c>
      <c r="BB13" s="3">
        <v>24870</v>
      </c>
      <c r="BC13" s="4">
        <v>15.719911255507027</v>
      </c>
      <c r="BD13" s="3">
        <v>53235</v>
      </c>
      <c r="BE13" s="4">
        <v>19.639853019302283</v>
      </c>
      <c r="BF13" s="3">
        <v>13120</v>
      </c>
      <c r="BG13" s="4">
        <v>19.180164902637273</v>
      </c>
      <c r="BH13" s="3">
        <v>4656</v>
      </c>
      <c r="BI13" s="4">
        <v>28.0363702053351</v>
      </c>
      <c r="BJ13" s="3">
        <v>1602</v>
      </c>
      <c r="BK13" s="4">
        <v>28.174463594794229</v>
      </c>
      <c r="BL13" s="3">
        <v>14716</v>
      </c>
      <c r="BM13" s="4">
        <v>16.114761279018836</v>
      </c>
      <c r="BN13" s="3">
        <v>4349</v>
      </c>
      <c r="BO13" s="4">
        <v>21.284197132090245</v>
      </c>
      <c r="BP13" s="3">
        <v>26620</v>
      </c>
      <c r="BQ13" s="4">
        <v>10.914532893253243</v>
      </c>
      <c r="BR13" s="3">
        <v>4097</v>
      </c>
      <c r="BS13" s="4">
        <v>23.596152738582042</v>
      </c>
      <c r="BT13" s="3">
        <v>29327</v>
      </c>
      <c r="BU13" s="4">
        <v>18.546015645256148</v>
      </c>
      <c r="BV13" s="3">
        <v>28434</v>
      </c>
      <c r="BW13" s="4">
        <v>17.870880156874573</v>
      </c>
      <c r="BX13" s="3">
        <v>16332</v>
      </c>
      <c r="BY13" s="4">
        <v>21.121787825097318</v>
      </c>
      <c r="BZ13" s="3">
        <v>2256</v>
      </c>
      <c r="CA13" s="4">
        <v>29.08340853422715</v>
      </c>
      <c r="CB13" s="3">
        <v>9831</v>
      </c>
      <c r="CC13" s="4">
        <v>19.104529819856587</v>
      </c>
      <c r="CD13" s="3">
        <v>27774</v>
      </c>
      <c r="CE13" s="4">
        <v>22.273368833001861</v>
      </c>
      <c r="CF13" s="3">
        <v>2640</v>
      </c>
      <c r="CG13" s="4">
        <v>25.940847007959121</v>
      </c>
      <c r="CH13" s="3">
        <v>9274</v>
      </c>
      <c r="CI13" s="4">
        <v>10.884082293708264</v>
      </c>
      <c r="CJ13" s="3">
        <v>20225</v>
      </c>
      <c r="CK13" s="4">
        <v>17.579771745460551</v>
      </c>
      <c r="CL13" s="3">
        <v>10914</v>
      </c>
      <c r="CM13" s="4">
        <v>7.2950644350569487</v>
      </c>
      <c r="CN13" s="3">
        <v>16223</v>
      </c>
      <c r="CO13" s="4">
        <v>9.0656101390883528</v>
      </c>
      <c r="CP13" s="3">
        <v>11167</v>
      </c>
      <c r="CQ13" s="4">
        <v>19.599136493672887</v>
      </c>
      <c r="CR13" s="3">
        <v>7407</v>
      </c>
      <c r="CS13" s="4">
        <v>14.974526928675399</v>
      </c>
      <c r="CT13" s="3">
        <v>8364</v>
      </c>
      <c r="CU13" s="4">
        <v>27.40767441098404</v>
      </c>
      <c r="CV13" s="3">
        <v>34745</v>
      </c>
      <c r="CW13" s="4">
        <v>18.247753496457587</v>
      </c>
      <c r="CX13" s="3">
        <v>21064</v>
      </c>
      <c r="CY13" s="4">
        <v>17.2871118114372</v>
      </c>
      <c r="CZ13" s="3">
        <v>6384</v>
      </c>
      <c r="DA13" s="4">
        <v>16.96248272930173</v>
      </c>
      <c r="DB13" s="3">
        <v>22853</v>
      </c>
      <c r="DC13" s="4">
        <v>13.337262980968445</v>
      </c>
      <c r="DD13" s="3">
        <v>45973</v>
      </c>
      <c r="DE13" s="4">
        <v>27.211492361509819</v>
      </c>
      <c r="DF13" s="3">
        <v>5757</v>
      </c>
      <c r="DG13" s="4">
        <v>28.422611700814613</v>
      </c>
      <c r="DH13" s="3">
        <v>3816</v>
      </c>
      <c r="DI13" s="4">
        <v>21.973972129448345</v>
      </c>
      <c r="DJ13" s="3">
        <v>3958</v>
      </c>
      <c r="DK13" s="4">
        <v>26.039473684210527</v>
      </c>
      <c r="DL13" s="3">
        <v>10427</v>
      </c>
      <c r="DM13" s="4">
        <v>16.578951552637019</v>
      </c>
      <c r="DN13" s="3">
        <v>3213</v>
      </c>
      <c r="DO13" s="4">
        <v>26.893780865489241</v>
      </c>
      <c r="DP13" s="3">
        <v>13794</v>
      </c>
      <c r="DQ13" s="4">
        <v>13.530825445092942</v>
      </c>
      <c r="DR13" s="3">
        <v>2091</v>
      </c>
      <c r="DS13" s="4">
        <v>27.276284894338637</v>
      </c>
      <c r="DT13" s="3">
        <v>1480</v>
      </c>
      <c r="DU13" s="4">
        <v>45.204642638973731</v>
      </c>
      <c r="DV13" s="3">
        <v>8123</v>
      </c>
      <c r="DW13" s="4">
        <v>26.565719331523695</v>
      </c>
      <c r="DX13" s="3">
        <v>4282</v>
      </c>
      <c r="DY13" s="4">
        <v>25.810729355033153</v>
      </c>
      <c r="DZ13" s="3">
        <v>17792</v>
      </c>
      <c r="EA13" s="4">
        <v>16.994288115842359</v>
      </c>
      <c r="EB13" s="3">
        <v>3588</v>
      </c>
      <c r="EC13" s="4">
        <v>31.319832402234638</v>
      </c>
      <c r="ED13" s="3">
        <v>7459</v>
      </c>
      <c r="EE13" s="4">
        <v>19.789345219144646</v>
      </c>
      <c r="EF13" s="3">
        <v>4169</v>
      </c>
      <c r="EG13" s="4">
        <v>19.484950458029537</v>
      </c>
      <c r="EH13" s="3">
        <v>1779</v>
      </c>
      <c r="EI13" s="4">
        <v>28.60128617363344</v>
      </c>
      <c r="EJ13" s="3">
        <v>7191</v>
      </c>
      <c r="EK13" s="4">
        <v>24.125205488643608</v>
      </c>
      <c r="EL13" s="3">
        <v>7505</v>
      </c>
      <c r="EM13" s="4">
        <v>21.198169698339171</v>
      </c>
      <c r="EN13" s="3">
        <v>10576</v>
      </c>
      <c r="EO13" s="4">
        <v>23.17367106358736</v>
      </c>
      <c r="EP13" s="3">
        <v>1077</v>
      </c>
      <c r="EQ13" s="4">
        <v>26.98571786519669</v>
      </c>
      <c r="ER13" s="3">
        <v>31354</v>
      </c>
      <c r="ES13" s="4">
        <v>18.514756770162862</v>
      </c>
      <c r="ET13" s="3">
        <v>29527</v>
      </c>
      <c r="EU13" s="4">
        <v>12.871796436682898</v>
      </c>
      <c r="EV13" s="3">
        <v>7671</v>
      </c>
      <c r="EW13" s="4">
        <v>17.739697516303593</v>
      </c>
      <c r="EX13" s="3">
        <v>22330</v>
      </c>
      <c r="EY13" s="4">
        <v>7.6470769536346728</v>
      </c>
      <c r="EZ13" s="3">
        <v>10668</v>
      </c>
      <c r="FA13" s="4">
        <v>11.838600852272728</v>
      </c>
      <c r="FB13" s="3">
        <v>27587</v>
      </c>
      <c r="FC13" s="4">
        <v>17.676835636890232</v>
      </c>
      <c r="FD13" s="3">
        <v>1912</v>
      </c>
      <c r="FE13" s="4">
        <v>29.159676681409181</v>
      </c>
      <c r="FF13" s="3">
        <v>727793</v>
      </c>
      <c r="FG13" s="4">
        <v>15.05741652135989</v>
      </c>
      <c r="FH13" s="3">
        <v>1092838</v>
      </c>
      <c r="FI13" s="4">
        <v>16.803875089797966</v>
      </c>
    </row>
    <row r="14" spans="2:165" x14ac:dyDescent="0.35">
      <c r="B14" s="18">
        <v>9</v>
      </c>
      <c r="D14" s="3"/>
      <c r="E14" s="3"/>
      <c r="F14" s="3"/>
      <c r="BB14" s="3"/>
    </row>
    <row r="15" spans="2:165" x14ac:dyDescent="0.35">
      <c r="B15" s="18">
        <v>10</v>
      </c>
      <c r="C15" s="2" t="s">
        <v>9</v>
      </c>
      <c r="D15" s="3">
        <v>137</v>
      </c>
      <c r="E15" s="3">
        <v>1.1072496565101431</v>
      </c>
      <c r="F15" s="3">
        <v>225</v>
      </c>
      <c r="G15" s="3">
        <v>2.0168519182502691</v>
      </c>
      <c r="H15" s="3">
        <v>2094</v>
      </c>
      <c r="I15" s="3">
        <v>1.9258182888359558</v>
      </c>
      <c r="J15" s="3">
        <v>866</v>
      </c>
      <c r="K15" s="3">
        <v>1</v>
      </c>
      <c r="L15" s="3">
        <v>465</v>
      </c>
      <c r="M15" s="3">
        <v>1.2167041708095663</v>
      </c>
      <c r="N15" s="3">
        <v>724</v>
      </c>
      <c r="O15" s="3">
        <v>1.3273443945366212</v>
      </c>
      <c r="P15" s="3">
        <v>269</v>
      </c>
      <c r="Q15" s="3">
        <v>0.27397539313941172</v>
      </c>
      <c r="R15" s="3">
        <v>284</v>
      </c>
      <c r="S15" s="3">
        <v>2.1167175970783334</v>
      </c>
      <c r="T15" s="3">
        <v>436</v>
      </c>
      <c r="U15" s="3">
        <v>0.26701124999234488</v>
      </c>
      <c r="V15" s="3">
        <v>853</v>
      </c>
      <c r="W15" s="3">
        <v>0.4631590378454688</v>
      </c>
      <c r="X15" s="3">
        <v>92</v>
      </c>
      <c r="Y15" s="3">
        <v>1.6257289273723274</v>
      </c>
      <c r="Z15" s="3">
        <v>1169</v>
      </c>
      <c r="AA15" s="3">
        <v>3.223582616368851</v>
      </c>
      <c r="AB15" s="3">
        <v>1145</v>
      </c>
      <c r="AC15" s="3">
        <v>1.0147470665390477</v>
      </c>
      <c r="AD15" s="3">
        <v>2395</v>
      </c>
      <c r="AE15" s="3">
        <v>0.68318870841677071</v>
      </c>
      <c r="AF15" s="3">
        <v>304</v>
      </c>
      <c r="AG15" s="3">
        <v>2.4180719058224627</v>
      </c>
      <c r="AH15" s="3">
        <v>309</v>
      </c>
      <c r="AI15" s="3">
        <v>1.4704482725801846</v>
      </c>
      <c r="AJ15" s="3">
        <v>200</v>
      </c>
      <c r="AK15" s="3">
        <v>1.3304949441192122</v>
      </c>
      <c r="AL15" s="3">
        <v>1441</v>
      </c>
      <c r="AM15" s="3">
        <v>1.0079037560327342</v>
      </c>
      <c r="AN15" s="3">
        <v>1683</v>
      </c>
      <c r="AO15" s="3">
        <v>3.7194192136842803</v>
      </c>
      <c r="AP15" s="3">
        <v>1800</v>
      </c>
      <c r="AQ15" s="3">
        <v>1.3554012740771975</v>
      </c>
      <c r="AR15" s="3">
        <v>268</v>
      </c>
      <c r="AS15" s="3">
        <v>2.7054310518877451</v>
      </c>
      <c r="AT15" s="3">
        <v>411</v>
      </c>
      <c r="AU15" s="3">
        <v>0.2844743453975373</v>
      </c>
      <c r="AV15" s="3">
        <v>588</v>
      </c>
      <c r="AW15" s="3">
        <v>3.1177094379639447</v>
      </c>
      <c r="AX15" s="3">
        <v>376</v>
      </c>
      <c r="AY15" s="3">
        <v>1.577578249559453</v>
      </c>
      <c r="AZ15" s="3">
        <v>2743</v>
      </c>
      <c r="BA15" s="3">
        <v>2.3816345844946301</v>
      </c>
      <c r="BB15" s="3">
        <v>615</v>
      </c>
      <c r="BC15" s="3">
        <v>0.40759248704319817</v>
      </c>
      <c r="BD15" s="3">
        <v>3562</v>
      </c>
      <c r="BE15" s="3">
        <v>1.3711021551939828</v>
      </c>
      <c r="BF15" s="3">
        <v>2686</v>
      </c>
      <c r="BG15" s="3">
        <v>4.2080526398245341</v>
      </c>
      <c r="BH15" s="3">
        <v>180</v>
      </c>
      <c r="BI15" s="3">
        <v>1.1672394786330329</v>
      </c>
      <c r="BJ15" s="3">
        <v>91</v>
      </c>
      <c r="BK15" s="3">
        <v>1.6851851851851851</v>
      </c>
      <c r="BL15" s="3">
        <v>629</v>
      </c>
      <c r="BM15" s="3">
        <v>0.71820050239780775</v>
      </c>
      <c r="BN15" s="3">
        <v>361</v>
      </c>
      <c r="BO15" s="3">
        <v>1.8612084965972366</v>
      </c>
      <c r="BP15" s="3">
        <v>1870</v>
      </c>
      <c r="BQ15" s="3">
        <v>0.80359943791012589</v>
      </c>
      <c r="BR15" s="3">
        <v>278</v>
      </c>
      <c r="BS15" s="3">
        <v>1.691614944626993</v>
      </c>
      <c r="BT15" s="3">
        <v>722</v>
      </c>
      <c r="BU15" s="3">
        <v>0.47047784127563358</v>
      </c>
      <c r="BV15" s="3">
        <v>1022</v>
      </c>
      <c r="BW15" s="3">
        <v>0.66009158609286489</v>
      </c>
      <c r="BX15" s="3">
        <v>1659</v>
      </c>
      <c r="BY15" s="3">
        <v>2.3036867319308478</v>
      </c>
      <c r="BZ15" s="3">
        <v>170</v>
      </c>
      <c r="CA15" s="3">
        <v>2.4513338139870222</v>
      </c>
      <c r="CB15" s="3">
        <v>481</v>
      </c>
      <c r="CC15" s="3">
        <v>0.98071198466745513</v>
      </c>
      <c r="CD15" s="3">
        <v>297</v>
      </c>
      <c r="CE15" s="3">
        <v>0.24431173189872168</v>
      </c>
      <c r="CF15" s="3">
        <v>111</v>
      </c>
      <c r="CG15" s="3">
        <v>1.1757229107086113</v>
      </c>
      <c r="CH15" s="3">
        <v>639</v>
      </c>
      <c r="CI15" s="3">
        <v>0.78601653217870493</v>
      </c>
      <c r="CJ15" s="3">
        <v>734</v>
      </c>
      <c r="CK15" s="3">
        <v>0.65501793713969558</v>
      </c>
      <c r="CL15" s="3">
        <v>772</v>
      </c>
      <c r="CM15" s="3">
        <v>0.55462559180418547</v>
      </c>
      <c r="CN15" s="3">
        <v>2123</v>
      </c>
      <c r="CO15" s="3">
        <v>1.2429160226687275</v>
      </c>
      <c r="CP15" s="3">
        <v>2621</v>
      </c>
      <c r="CQ15" s="3">
        <v>4.9612902004580812</v>
      </c>
      <c r="CR15" s="3">
        <v>1073</v>
      </c>
      <c r="CS15" s="3">
        <v>2.297103465993021</v>
      </c>
      <c r="CT15" s="3">
        <v>647</v>
      </c>
      <c r="CU15" s="3">
        <v>2.277447287831321</v>
      </c>
      <c r="CV15" s="3">
        <v>522</v>
      </c>
      <c r="CW15" s="3">
        <v>0.28397345229028398</v>
      </c>
      <c r="CX15" s="3">
        <v>571</v>
      </c>
      <c r="CY15" s="3">
        <v>0.48537912274736483</v>
      </c>
      <c r="CZ15" s="3">
        <v>558</v>
      </c>
      <c r="DA15" s="3">
        <v>1.5532791448613741</v>
      </c>
      <c r="DB15" s="3">
        <v>1086</v>
      </c>
      <c r="DC15" s="3">
        <v>0.65894059826466844</v>
      </c>
      <c r="DD15" s="3">
        <v>1724</v>
      </c>
      <c r="DE15" s="3">
        <v>1.0731537274040137</v>
      </c>
      <c r="DF15" s="3">
        <v>267</v>
      </c>
      <c r="DG15" s="3">
        <v>1.4043023194656288</v>
      </c>
      <c r="DH15" s="3">
        <v>300</v>
      </c>
      <c r="DI15" s="3">
        <v>1.8375597206909222</v>
      </c>
      <c r="DJ15" s="3">
        <v>259</v>
      </c>
      <c r="DK15" s="3">
        <v>1.8575629348059959</v>
      </c>
      <c r="DL15" s="3">
        <v>380</v>
      </c>
      <c r="DM15" s="3">
        <v>0.61968982893299196</v>
      </c>
      <c r="DN15" s="3">
        <v>229</v>
      </c>
      <c r="DO15" s="3">
        <v>2.0863702623906706</v>
      </c>
      <c r="DP15" s="3">
        <v>514</v>
      </c>
      <c r="DQ15" s="3">
        <v>0.53625456442357855</v>
      </c>
      <c r="DR15" s="3">
        <v>144</v>
      </c>
      <c r="DS15" s="3">
        <v>2.0474904023887386</v>
      </c>
      <c r="DT15" s="3">
        <v>11</v>
      </c>
      <c r="DU15" s="3">
        <v>0.3587736464448793</v>
      </c>
      <c r="DV15" s="3">
        <v>358</v>
      </c>
      <c r="DW15" s="3">
        <v>1.2515294528928509</v>
      </c>
      <c r="DX15" s="3">
        <v>389</v>
      </c>
      <c r="DY15" s="3">
        <v>2.4818170218195741</v>
      </c>
      <c r="DZ15" s="3">
        <v>363</v>
      </c>
      <c r="EA15" s="3">
        <v>0.36276057801850781</v>
      </c>
      <c r="EB15" s="3">
        <v>207</v>
      </c>
      <c r="EC15" s="3">
        <v>1.9704902427415516</v>
      </c>
      <c r="ED15" s="3">
        <v>239</v>
      </c>
      <c r="EE15" s="3">
        <v>0.66648075850529831</v>
      </c>
      <c r="EF15" s="3">
        <v>967</v>
      </c>
      <c r="EG15" s="3">
        <v>4.916615822656091</v>
      </c>
      <c r="EH15" s="3">
        <v>112</v>
      </c>
      <c r="EI15" s="3">
        <v>1.9666374012291483</v>
      </c>
      <c r="EJ15" s="3">
        <v>559</v>
      </c>
      <c r="EK15" s="3">
        <v>1.9845214427719398</v>
      </c>
      <c r="EL15" s="3">
        <v>699</v>
      </c>
      <c r="EM15" s="3">
        <v>2.0765871483318974</v>
      </c>
      <c r="EN15" s="3">
        <v>923</v>
      </c>
      <c r="EO15" s="3">
        <v>2.1669718739728601</v>
      </c>
      <c r="EP15" s="3">
        <v>46</v>
      </c>
      <c r="EQ15" s="3">
        <v>1.2489818083084443</v>
      </c>
      <c r="ER15" s="3">
        <v>523</v>
      </c>
      <c r="ES15" s="3">
        <v>0.31829689858318322</v>
      </c>
      <c r="ET15" s="3">
        <v>2270</v>
      </c>
      <c r="EU15" s="3">
        <v>1.0281728417429115</v>
      </c>
      <c r="EV15" s="3">
        <v>1479</v>
      </c>
      <c r="EW15" s="3">
        <v>3.5810270937749689</v>
      </c>
      <c r="EX15" s="3">
        <v>2511</v>
      </c>
      <c r="EY15" s="3">
        <v>0.90322441403720799</v>
      </c>
      <c r="EZ15" s="3">
        <v>1713</v>
      </c>
      <c r="FA15" s="3">
        <v>1.1363184079601991</v>
      </c>
      <c r="FB15" s="3">
        <v>513</v>
      </c>
      <c r="FC15" s="3">
        <v>0.59794391216168963</v>
      </c>
      <c r="FD15" s="3">
        <v>111</v>
      </c>
      <c r="FE15" s="3">
        <v>1.8214637348211355</v>
      </c>
      <c r="FF15" s="3">
        <v>32952</v>
      </c>
      <c r="FG15" s="3">
        <v>0.69803990851254072</v>
      </c>
      <c r="FH15" s="3">
        <v>65646</v>
      </c>
      <c r="FI15" s="3">
        <v>1.0564492067216471</v>
      </c>
    </row>
    <row r="16" spans="2:165" x14ac:dyDescent="0.35">
      <c r="B16" s="18">
        <v>11</v>
      </c>
    </row>
    <row r="17" spans="2:165" x14ac:dyDescent="0.35">
      <c r="B17" s="18">
        <v>12</v>
      </c>
      <c r="C17" s="2" t="s">
        <v>10</v>
      </c>
    </row>
    <row r="18" spans="2:165" x14ac:dyDescent="0.35">
      <c r="B18" s="18">
        <v>13</v>
      </c>
      <c r="C18" s="5" t="s">
        <v>11</v>
      </c>
      <c r="D18" s="3">
        <v>0</v>
      </c>
      <c r="E18" s="4">
        <v>0</v>
      </c>
      <c r="F18" s="3">
        <v>10</v>
      </c>
      <c r="G18" s="4">
        <v>9.0236419418877459E-2</v>
      </c>
      <c r="H18" s="3">
        <v>18</v>
      </c>
      <c r="I18" s="4">
        <v>1.665725840034795E-2</v>
      </c>
      <c r="J18" s="3">
        <v>30</v>
      </c>
      <c r="K18" s="129">
        <v>0</v>
      </c>
      <c r="L18" s="3">
        <v>3</v>
      </c>
      <c r="M18" s="4">
        <v>7.9590374870665646E-3</v>
      </c>
      <c r="N18" s="3">
        <v>5</v>
      </c>
      <c r="O18" s="4">
        <v>9.2361688371663427E-3</v>
      </c>
      <c r="P18" s="3">
        <v>29</v>
      </c>
      <c r="Q18" s="4">
        <v>2.9587006203068884E-2</v>
      </c>
      <c r="R18" s="3">
        <v>3</v>
      </c>
      <c r="S18" s="4">
        <v>2.2672309552599759E-2</v>
      </c>
      <c r="T18" s="3">
        <v>23</v>
      </c>
      <c r="U18" s="4">
        <v>1.4111468328956734E-2</v>
      </c>
      <c r="V18" s="3">
        <v>618</v>
      </c>
      <c r="W18" s="4">
        <v>0.33769384610340647</v>
      </c>
      <c r="X18" s="3">
        <v>0</v>
      </c>
      <c r="Y18" s="4">
        <v>0</v>
      </c>
      <c r="Z18" s="3">
        <v>0</v>
      </c>
      <c r="AA18" s="4">
        <v>0</v>
      </c>
      <c r="AB18" s="3">
        <v>362</v>
      </c>
      <c r="AC18" s="4">
        <v>0.32227336259314321</v>
      </c>
      <c r="AD18" s="3">
        <v>14679</v>
      </c>
      <c r="AE18" s="4">
        <v>4.2031027196041713</v>
      </c>
      <c r="AF18" s="3">
        <v>0</v>
      </c>
      <c r="AG18" s="4">
        <v>0</v>
      </c>
      <c r="AH18" s="3">
        <v>25</v>
      </c>
      <c r="AI18" s="4">
        <v>0.12023855328972682</v>
      </c>
      <c r="AJ18" s="3">
        <v>0</v>
      </c>
      <c r="AK18" s="4">
        <v>0</v>
      </c>
      <c r="AL18" s="3">
        <v>71</v>
      </c>
      <c r="AM18" s="4">
        <v>4.9883721747194923E-2</v>
      </c>
      <c r="AN18" s="3">
        <v>0</v>
      </c>
      <c r="AO18" s="4">
        <v>0</v>
      </c>
      <c r="AP18" s="3">
        <v>146</v>
      </c>
      <c r="AQ18" s="4">
        <v>0.1102494204354097</v>
      </c>
      <c r="AR18" s="3">
        <v>0</v>
      </c>
      <c r="AS18" s="4">
        <v>0</v>
      </c>
      <c r="AT18" s="3">
        <v>35</v>
      </c>
      <c r="AU18" s="4">
        <v>2.4264272591770945E-2</v>
      </c>
      <c r="AV18" s="3">
        <v>0</v>
      </c>
      <c r="AW18" s="4">
        <v>0</v>
      </c>
      <c r="AX18" s="3">
        <v>0</v>
      </c>
      <c r="AY18" s="4">
        <v>0</v>
      </c>
      <c r="AZ18" s="3">
        <v>87</v>
      </c>
      <c r="BA18" s="4">
        <v>7.5940085890855769E-2</v>
      </c>
      <c r="BB18" s="3">
        <v>4820</v>
      </c>
      <c r="BC18" s="4">
        <v>3.2139332675432746</v>
      </c>
      <c r="BD18" s="3">
        <v>611</v>
      </c>
      <c r="BE18" s="4">
        <v>0.23653932514672407</v>
      </c>
      <c r="BF18" s="3">
        <v>745</v>
      </c>
      <c r="BG18" s="4">
        <v>1.1791146352658151</v>
      </c>
      <c r="BH18" s="3">
        <v>0</v>
      </c>
      <c r="BI18" s="4">
        <v>0</v>
      </c>
      <c r="BJ18" s="3">
        <v>0</v>
      </c>
      <c r="BK18" s="4">
        <v>0</v>
      </c>
      <c r="BL18" s="3">
        <v>20</v>
      </c>
      <c r="BM18" s="4">
        <v>2.2913969501506593E-2</v>
      </c>
      <c r="BN18" s="3">
        <v>0</v>
      </c>
      <c r="BO18" s="4">
        <v>0</v>
      </c>
      <c r="BP18" s="3">
        <v>435</v>
      </c>
      <c r="BQ18" s="4">
        <v>0.1878684488976225</v>
      </c>
      <c r="BR18" s="3">
        <v>0</v>
      </c>
      <c r="BS18" s="4">
        <v>0</v>
      </c>
      <c r="BT18" s="3">
        <v>74</v>
      </c>
      <c r="BU18" s="4">
        <v>4.8341368452684254E-2</v>
      </c>
      <c r="BV18" s="3">
        <v>248</v>
      </c>
      <c r="BW18" s="4">
        <v>0.16059471850595106</v>
      </c>
      <c r="BX18" s="3">
        <v>4</v>
      </c>
      <c r="BY18" s="4">
        <v>5.6144290827426493E-3</v>
      </c>
      <c r="BZ18" s="3">
        <v>0</v>
      </c>
      <c r="CA18" s="4">
        <v>0</v>
      </c>
      <c r="CB18" s="3">
        <v>0</v>
      </c>
      <c r="CC18" s="4">
        <v>0</v>
      </c>
      <c r="CD18" s="3">
        <v>30</v>
      </c>
      <c r="CE18" s="4">
        <v>2.4786423649553017E-2</v>
      </c>
      <c r="CF18" s="3">
        <v>0</v>
      </c>
      <c r="CG18" s="4">
        <v>0</v>
      </c>
      <c r="CH18" s="3">
        <v>74</v>
      </c>
      <c r="CI18" s="4">
        <v>9.1359152582130648E-2</v>
      </c>
      <c r="CJ18" s="3">
        <v>35</v>
      </c>
      <c r="CK18" s="4">
        <v>3.1330564308221141E-2</v>
      </c>
      <c r="CL18" s="3">
        <v>123</v>
      </c>
      <c r="CM18" s="4">
        <v>8.8641621204805385E-2</v>
      </c>
      <c r="CN18" s="3">
        <v>329</v>
      </c>
      <c r="CO18" s="4">
        <v>0.19312271804083164</v>
      </c>
      <c r="CP18" s="3">
        <v>275</v>
      </c>
      <c r="CQ18" s="4">
        <v>0.52657781862745101</v>
      </c>
      <c r="CR18" s="3">
        <v>6</v>
      </c>
      <c r="CS18" s="4">
        <v>1.2932706815536491E-2</v>
      </c>
      <c r="CT18" s="3">
        <v>3</v>
      </c>
      <c r="CU18" s="4">
        <v>1.0706256022269012E-2</v>
      </c>
      <c r="CV18" s="3">
        <v>287</v>
      </c>
      <c r="CW18" s="4">
        <v>0.15684002863560104</v>
      </c>
      <c r="CX18" s="3">
        <v>28</v>
      </c>
      <c r="CY18" s="4">
        <v>2.3871842309430232E-2</v>
      </c>
      <c r="CZ18" s="3">
        <v>0</v>
      </c>
      <c r="DA18" s="4">
        <v>0</v>
      </c>
      <c r="DB18" s="3">
        <v>101</v>
      </c>
      <c r="DC18" s="4">
        <v>6.1523842011646887E-2</v>
      </c>
      <c r="DD18" s="3">
        <v>17</v>
      </c>
      <c r="DE18" s="4">
        <v>1.0680136203148755E-2</v>
      </c>
      <c r="DF18" s="3">
        <v>3</v>
      </c>
      <c r="DG18" s="4">
        <v>1.5937948254794665E-2</v>
      </c>
      <c r="DH18" s="3">
        <v>0</v>
      </c>
      <c r="DI18" s="4">
        <v>0</v>
      </c>
      <c r="DJ18" s="3">
        <v>3</v>
      </c>
      <c r="DK18" s="4">
        <v>2.1864295605276585E-2</v>
      </c>
      <c r="DL18" s="3">
        <v>4</v>
      </c>
      <c r="DM18" s="4">
        <v>6.5330654776487489E-3</v>
      </c>
      <c r="DN18" s="3">
        <v>0</v>
      </c>
      <c r="DO18" s="4">
        <v>0</v>
      </c>
      <c r="DP18" s="3">
        <v>28</v>
      </c>
      <c r="DQ18" s="4">
        <v>2.9292686243945307E-2</v>
      </c>
      <c r="DR18" s="3">
        <v>0</v>
      </c>
      <c r="DS18" s="4">
        <v>0</v>
      </c>
      <c r="DT18" s="3">
        <v>0</v>
      </c>
      <c r="DU18" s="4">
        <v>0</v>
      </c>
      <c r="DV18" s="3">
        <v>0</v>
      </c>
      <c r="DW18" s="4">
        <v>0</v>
      </c>
      <c r="DX18" s="3">
        <v>0</v>
      </c>
      <c r="DY18" s="4">
        <v>0</v>
      </c>
      <c r="DZ18" s="3">
        <v>47</v>
      </c>
      <c r="EA18" s="4">
        <v>4.7049872865237152E-2</v>
      </c>
      <c r="EB18" s="3">
        <v>0</v>
      </c>
      <c r="EC18" s="4">
        <v>0</v>
      </c>
      <c r="ED18" s="3">
        <v>0</v>
      </c>
      <c r="EE18" s="4">
        <v>0</v>
      </c>
      <c r="EF18" s="3">
        <v>84</v>
      </c>
      <c r="EG18" s="4">
        <v>0.43123363622362548</v>
      </c>
      <c r="EH18" s="3">
        <v>0</v>
      </c>
      <c r="EI18" s="4">
        <v>0</v>
      </c>
      <c r="EJ18" s="3">
        <v>0</v>
      </c>
      <c r="EK18" s="4">
        <v>0</v>
      </c>
      <c r="EL18" s="3">
        <v>11</v>
      </c>
      <c r="EM18" s="4">
        <v>3.2911468150674687E-2</v>
      </c>
      <c r="EN18" s="3">
        <v>0</v>
      </c>
      <c r="EO18" s="4">
        <v>0</v>
      </c>
      <c r="EP18" s="3">
        <v>0</v>
      </c>
      <c r="EQ18" s="4">
        <v>0</v>
      </c>
      <c r="ER18" s="3">
        <v>76</v>
      </c>
      <c r="ES18" s="4">
        <v>4.6425538933312159E-2</v>
      </c>
      <c r="ET18" s="3">
        <v>325</v>
      </c>
      <c r="EU18" s="4">
        <v>0.14787649355258489</v>
      </c>
      <c r="EV18" s="3">
        <v>6</v>
      </c>
      <c r="EW18" s="4">
        <v>1.4610271020527432E-2</v>
      </c>
      <c r="EX18" s="3">
        <v>361</v>
      </c>
      <c r="EY18" s="4">
        <v>0.13033432016752111</v>
      </c>
      <c r="EZ18" s="3">
        <v>14</v>
      </c>
      <c r="FA18" s="4">
        <v>9.3157576039871442E-3</v>
      </c>
      <c r="FB18" s="3">
        <v>52</v>
      </c>
      <c r="FC18" s="4">
        <v>6.083009686023115E-2</v>
      </c>
      <c r="FD18" s="3">
        <v>0</v>
      </c>
      <c r="FE18" s="4">
        <v>0</v>
      </c>
      <c r="FF18" s="3">
        <v>23525</v>
      </c>
      <c r="FG18" s="4">
        <v>0.50023613697347891</v>
      </c>
      <c r="FH18" s="3">
        <v>25432</v>
      </c>
      <c r="FI18" s="4">
        <v>0.41148687819279728</v>
      </c>
    </row>
    <row r="19" spans="2:165" x14ac:dyDescent="0.35">
      <c r="B19" s="18">
        <v>14</v>
      </c>
      <c r="C19" s="5" t="s">
        <v>12</v>
      </c>
      <c r="D19" s="3">
        <v>10335</v>
      </c>
      <c r="E19" s="4">
        <v>84.740898655296817</v>
      </c>
      <c r="F19" s="3">
        <v>9720</v>
      </c>
      <c r="G19" s="4">
        <v>87.709799675148886</v>
      </c>
      <c r="H19" s="3">
        <v>95207</v>
      </c>
      <c r="I19" s="4">
        <v>88.104866695662636</v>
      </c>
      <c r="J19" s="3">
        <v>91428</v>
      </c>
      <c r="K19" s="4">
        <v>74.7</v>
      </c>
      <c r="L19" s="3">
        <v>31517</v>
      </c>
      <c r="M19" s="4">
        <v>83.614994826625633</v>
      </c>
      <c r="N19" s="3">
        <v>47188</v>
      </c>
      <c r="O19" s="4">
        <v>87.16726701764108</v>
      </c>
      <c r="P19" s="3">
        <v>70582</v>
      </c>
      <c r="Q19" s="4">
        <v>72.010692131896832</v>
      </c>
      <c r="R19" s="3">
        <v>11878</v>
      </c>
      <c r="S19" s="4">
        <v>89.767230955259976</v>
      </c>
      <c r="T19" s="3">
        <v>108493</v>
      </c>
      <c r="U19" s="4">
        <v>66.565023191891427</v>
      </c>
      <c r="V19" s="3">
        <v>89271</v>
      </c>
      <c r="W19" s="4">
        <v>48.780367856791578</v>
      </c>
      <c r="X19" s="3">
        <v>5172</v>
      </c>
      <c r="Y19" s="4">
        <v>92.738031199569662</v>
      </c>
      <c r="Z19" s="3">
        <v>32855</v>
      </c>
      <c r="AA19" s="4">
        <v>91.832741705565027</v>
      </c>
      <c r="AB19" s="3">
        <v>84558</v>
      </c>
      <c r="AC19" s="4">
        <v>75.278428160638128</v>
      </c>
      <c r="AD19" s="3">
        <v>195450</v>
      </c>
      <c r="AE19" s="4">
        <v>55.964059305581806</v>
      </c>
      <c r="AF19" s="3">
        <v>11100</v>
      </c>
      <c r="AG19" s="4">
        <v>89.965958826390008</v>
      </c>
      <c r="AH19" s="3">
        <v>18536</v>
      </c>
      <c r="AI19" s="4">
        <v>89.149672951135045</v>
      </c>
      <c r="AJ19" s="3">
        <v>13656</v>
      </c>
      <c r="AK19" s="4">
        <v>92.102245902744997</v>
      </c>
      <c r="AL19" s="3">
        <v>95646</v>
      </c>
      <c r="AM19" s="4">
        <v>67.199696482143736</v>
      </c>
      <c r="AN19" s="3">
        <v>38772</v>
      </c>
      <c r="AO19" s="4">
        <v>87.045934174487002</v>
      </c>
      <c r="AP19" s="3">
        <v>102622</v>
      </c>
      <c r="AQ19" s="4">
        <v>77.493260437826123</v>
      </c>
      <c r="AR19" s="3">
        <v>9157</v>
      </c>
      <c r="AS19" s="4">
        <v>93.744881244881242</v>
      </c>
      <c r="AT19" s="3">
        <v>89214</v>
      </c>
      <c r="AU19" s="4">
        <v>61.848937571492947</v>
      </c>
      <c r="AV19" s="3">
        <v>16881</v>
      </c>
      <c r="AW19" s="4">
        <v>90.621644835731146</v>
      </c>
      <c r="AX19" s="3">
        <v>21396</v>
      </c>
      <c r="AY19" s="4">
        <v>90.282290391999666</v>
      </c>
      <c r="AZ19" s="3">
        <v>102810</v>
      </c>
      <c r="BA19" s="4">
        <v>89.740232533780244</v>
      </c>
      <c r="BB19" s="3">
        <v>57952</v>
      </c>
      <c r="BC19" s="4">
        <v>38.641879817565943</v>
      </c>
      <c r="BD19" s="3">
        <v>210464</v>
      </c>
      <c r="BE19" s="4">
        <v>81.477925577217889</v>
      </c>
      <c r="BF19" s="3">
        <v>51278</v>
      </c>
      <c r="BG19" s="4">
        <v>81.157906398873109</v>
      </c>
      <c r="BH19" s="3">
        <v>12896</v>
      </c>
      <c r="BI19" s="4">
        <v>84.719484955984754</v>
      </c>
      <c r="BJ19" s="3">
        <v>4704</v>
      </c>
      <c r="BK19" s="4">
        <v>88.620949510173318</v>
      </c>
      <c r="BL19" s="3">
        <v>59758</v>
      </c>
      <c r="BM19" s="4">
        <v>68.46464947355156</v>
      </c>
      <c r="BN19" s="3">
        <v>17772</v>
      </c>
      <c r="BO19" s="4">
        <v>92.370062370062371</v>
      </c>
      <c r="BP19" s="3">
        <v>134334</v>
      </c>
      <c r="BQ19" s="4">
        <v>58.016368308536137</v>
      </c>
      <c r="BR19" s="3">
        <v>14792</v>
      </c>
      <c r="BS19" s="4">
        <v>90.910208346137296</v>
      </c>
      <c r="BT19" s="3">
        <v>102579</v>
      </c>
      <c r="BU19" s="4">
        <v>67.010935601458073</v>
      </c>
      <c r="BV19" s="3">
        <v>101819</v>
      </c>
      <c r="BW19" s="4">
        <v>65.933845336925131</v>
      </c>
      <c r="BX19" s="3">
        <v>61386</v>
      </c>
      <c r="BY19" s="4">
        <v>86.161835918310061</v>
      </c>
      <c r="BZ19" s="3">
        <v>6187</v>
      </c>
      <c r="CA19" s="4">
        <v>90.018914593336234</v>
      </c>
      <c r="CB19" s="3">
        <v>42003</v>
      </c>
      <c r="CC19" s="4">
        <v>86.152931041555576</v>
      </c>
      <c r="CD19" s="3">
        <v>66760</v>
      </c>
      <c r="CE19" s="4">
        <v>55.158054761471988</v>
      </c>
      <c r="CF19" s="3">
        <v>8201</v>
      </c>
      <c r="CG19" s="4">
        <v>87.692472198460223</v>
      </c>
      <c r="CH19" s="3">
        <v>48593</v>
      </c>
      <c r="CI19" s="4">
        <v>59.992098667884783</v>
      </c>
      <c r="CJ19" s="3">
        <v>82633</v>
      </c>
      <c r="CK19" s="4">
        <v>73.969672013749644</v>
      </c>
      <c r="CL19" s="3">
        <v>56842</v>
      </c>
      <c r="CM19" s="4">
        <v>40.963959614012587</v>
      </c>
      <c r="CN19" s="3">
        <v>106510</v>
      </c>
      <c r="CO19" s="4">
        <v>62.521278718933068</v>
      </c>
      <c r="CP19" s="3">
        <v>44464</v>
      </c>
      <c r="CQ19" s="4">
        <v>85.140931372549019</v>
      </c>
      <c r="CR19" s="3">
        <v>39145</v>
      </c>
      <c r="CS19" s="4">
        <v>84.375134715695992</v>
      </c>
      <c r="CT19" s="3">
        <v>25003</v>
      </c>
      <c r="CU19" s="4">
        <v>89.22950644159738</v>
      </c>
      <c r="CV19" s="3">
        <v>86968</v>
      </c>
      <c r="CW19" s="4">
        <v>47.526354043139207</v>
      </c>
      <c r="CX19" s="3">
        <v>83422</v>
      </c>
      <c r="CY19" s="4">
        <v>71.122743897760316</v>
      </c>
      <c r="CZ19" s="3">
        <v>30266</v>
      </c>
      <c r="DA19" s="4">
        <v>84.93573553347926</v>
      </c>
      <c r="DB19" s="3">
        <v>107728</v>
      </c>
      <c r="DC19" s="4">
        <v>65.62218269535343</v>
      </c>
      <c r="DD19" s="3">
        <v>129352</v>
      </c>
      <c r="DE19" s="4">
        <v>81.264528126452817</v>
      </c>
      <c r="DF19" s="3">
        <v>16303</v>
      </c>
      <c r="DG19" s="4">
        <v>86.612123465972473</v>
      </c>
      <c r="DH19" s="3">
        <v>14784</v>
      </c>
      <c r="DI19" s="4">
        <v>91.871737509321406</v>
      </c>
      <c r="DJ19" s="3">
        <v>12020</v>
      </c>
      <c r="DK19" s="4">
        <v>87.60294439180818</v>
      </c>
      <c r="DL19" s="3">
        <v>50919</v>
      </c>
      <c r="DM19" s="4">
        <v>83.164290264099179</v>
      </c>
      <c r="DN19" s="3">
        <v>9702</v>
      </c>
      <c r="DO19" s="4">
        <v>89.949935101056923</v>
      </c>
      <c r="DP19" s="3">
        <v>61848</v>
      </c>
      <c r="DQ19" s="4">
        <v>64.703359243411768</v>
      </c>
      <c r="DR19" s="3">
        <v>6223</v>
      </c>
      <c r="DS19" s="4">
        <v>89.707366296670031</v>
      </c>
      <c r="DT19" s="3">
        <v>2673</v>
      </c>
      <c r="DU19" s="4">
        <v>88.568588469184888</v>
      </c>
      <c r="DV19" s="3">
        <v>24736</v>
      </c>
      <c r="DW19" s="4">
        <v>87.536272913865105</v>
      </c>
      <c r="DX19" s="3">
        <v>14204</v>
      </c>
      <c r="DY19" s="4">
        <v>91.840165524376047</v>
      </c>
      <c r="DZ19" s="3">
        <v>66886</v>
      </c>
      <c r="EA19" s="4">
        <v>66.956974392856424</v>
      </c>
      <c r="EB19" s="3">
        <v>9209</v>
      </c>
      <c r="EC19" s="4">
        <v>89.251792983136269</v>
      </c>
      <c r="ED19" s="3">
        <v>31262</v>
      </c>
      <c r="EE19" s="4">
        <v>87.575986777600363</v>
      </c>
      <c r="EF19" s="3">
        <v>15912</v>
      </c>
      <c r="EG19" s="4">
        <v>81.687971661789618</v>
      </c>
      <c r="EH19" s="3">
        <v>5126</v>
      </c>
      <c r="EI19" s="4">
        <v>90.967169476486248</v>
      </c>
      <c r="EJ19" s="3">
        <v>25218</v>
      </c>
      <c r="EK19" s="4">
        <v>90.322349570200572</v>
      </c>
      <c r="EL19" s="3">
        <v>30025</v>
      </c>
      <c r="EM19" s="4">
        <v>89.833348293091589</v>
      </c>
      <c r="EN19" s="3">
        <v>37082</v>
      </c>
      <c r="EO19" s="4">
        <v>88.02430745127829</v>
      </c>
      <c r="EP19" s="3">
        <v>3365</v>
      </c>
      <c r="EQ19" s="4">
        <v>93.05862831858407</v>
      </c>
      <c r="ER19" s="3">
        <v>93383</v>
      </c>
      <c r="ES19" s="4">
        <v>57.04415923959855</v>
      </c>
      <c r="ET19" s="3">
        <v>133440</v>
      </c>
      <c r="EU19" s="4">
        <v>60.715813229713625</v>
      </c>
      <c r="EV19" s="3">
        <v>36174</v>
      </c>
      <c r="EW19" s="4">
        <v>88.085323982759874</v>
      </c>
      <c r="EX19" s="3">
        <v>136855</v>
      </c>
      <c r="EY19" s="4">
        <v>49.409704671817458</v>
      </c>
      <c r="EZ19" s="3">
        <v>123985</v>
      </c>
      <c r="FA19" s="4">
        <v>82.501014752167578</v>
      </c>
      <c r="FB19" s="3">
        <v>59676</v>
      </c>
      <c r="FC19" s="4">
        <v>69.809555004445272</v>
      </c>
      <c r="FD19" s="3">
        <v>5560</v>
      </c>
      <c r="FE19" s="4">
        <v>92.774904054730527</v>
      </c>
      <c r="FF19" s="3">
        <v>2947151</v>
      </c>
      <c r="FG19" s="4">
        <v>62.668286134645065</v>
      </c>
      <c r="FH19" s="3">
        <v>4228686</v>
      </c>
      <c r="FI19" s="4">
        <v>68.419660309750981</v>
      </c>
    </row>
    <row r="20" spans="2:165" x14ac:dyDescent="0.35">
      <c r="B20" s="18">
        <v>15</v>
      </c>
      <c r="C20" s="5" t="s">
        <v>13</v>
      </c>
      <c r="D20" s="3">
        <v>0</v>
      </c>
      <c r="E20" s="4">
        <v>0</v>
      </c>
      <c r="F20" s="3">
        <v>3</v>
      </c>
      <c r="G20" s="4">
        <v>2.7070925825663238E-2</v>
      </c>
      <c r="H20" s="3">
        <v>93</v>
      </c>
      <c r="I20" s="4">
        <v>8.6062501735131094E-2</v>
      </c>
      <c r="J20" s="3">
        <v>64</v>
      </c>
      <c r="K20" s="4">
        <v>0.1</v>
      </c>
      <c r="L20" s="3">
        <v>6</v>
      </c>
      <c r="M20" s="4">
        <v>1.5918074974133129E-2</v>
      </c>
      <c r="N20" s="3">
        <v>3</v>
      </c>
      <c r="O20" s="4">
        <v>5.5417013022998063E-3</v>
      </c>
      <c r="P20" s="3">
        <v>25</v>
      </c>
      <c r="Q20" s="4">
        <v>2.5506039830231798E-2</v>
      </c>
      <c r="R20" s="3">
        <v>6</v>
      </c>
      <c r="S20" s="4">
        <v>4.5344619105199518E-2</v>
      </c>
      <c r="T20" s="3">
        <v>126</v>
      </c>
      <c r="U20" s="4">
        <v>7.7306304758632538E-2</v>
      </c>
      <c r="V20" s="3">
        <v>415</v>
      </c>
      <c r="W20" s="4">
        <v>0.22676852125066937</v>
      </c>
      <c r="X20" s="3">
        <v>3</v>
      </c>
      <c r="Y20" s="4">
        <v>5.379236148466917E-2</v>
      </c>
      <c r="Z20" s="3">
        <v>12</v>
      </c>
      <c r="AA20" s="4">
        <v>3.3541101825194958E-2</v>
      </c>
      <c r="AB20" s="3">
        <v>220</v>
      </c>
      <c r="AC20" s="4">
        <v>0.19585673969749035</v>
      </c>
      <c r="AD20" s="3">
        <v>771</v>
      </c>
      <c r="AE20" s="4">
        <v>0.22076382565670796</v>
      </c>
      <c r="AF20" s="3">
        <v>0</v>
      </c>
      <c r="AG20" s="4">
        <v>0</v>
      </c>
      <c r="AH20" s="3">
        <v>4</v>
      </c>
      <c r="AI20" s="4">
        <v>1.9238168526356292E-2</v>
      </c>
      <c r="AJ20" s="3">
        <v>0</v>
      </c>
      <c r="AK20" s="4">
        <v>0</v>
      </c>
      <c r="AL20" s="3">
        <v>241</v>
      </c>
      <c r="AM20" s="4">
        <v>0.16932361888836586</v>
      </c>
      <c r="AN20" s="3">
        <v>4</v>
      </c>
      <c r="AO20" s="4">
        <v>8.9802882672533786E-3</v>
      </c>
      <c r="AP20" s="3">
        <v>42</v>
      </c>
      <c r="AQ20" s="4">
        <v>3.1715586700597313E-2</v>
      </c>
      <c r="AR20" s="3">
        <v>0</v>
      </c>
      <c r="AS20" s="4">
        <v>0</v>
      </c>
      <c r="AT20" s="3">
        <v>113</v>
      </c>
      <c r="AU20" s="4">
        <v>7.8338937224860475E-2</v>
      </c>
      <c r="AV20" s="3">
        <v>0</v>
      </c>
      <c r="AW20" s="4">
        <v>0</v>
      </c>
      <c r="AX20" s="3">
        <v>0</v>
      </c>
      <c r="AY20" s="4">
        <v>0</v>
      </c>
      <c r="AZ20" s="3">
        <v>71</v>
      </c>
      <c r="BA20" s="4">
        <v>6.1974093083342056E-2</v>
      </c>
      <c r="BB20" s="3">
        <v>541</v>
      </c>
      <c r="BC20" s="4">
        <v>0.36073400368068709</v>
      </c>
      <c r="BD20" s="3">
        <v>169</v>
      </c>
      <c r="BE20" s="4">
        <v>6.5425770785264112E-2</v>
      </c>
      <c r="BF20" s="3">
        <v>40</v>
      </c>
      <c r="BG20" s="4">
        <v>6.3308168336419599E-2</v>
      </c>
      <c r="BH20" s="3">
        <v>4</v>
      </c>
      <c r="BI20" s="4">
        <v>2.6277755879647875E-2</v>
      </c>
      <c r="BJ20" s="3">
        <v>0</v>
      </c>
      <c r="BK20" s="4">
        <v>0</v>
      </c>
      <c r="BL20" s="3">
        <v>83</v>
      </c>
      <c r="BM20" s="4">
        <v>9.5092973431252364E-2</v>
      </c>
      <c r="BN20" s="3">
        <v>12</v>
      </c>
      <c r="BO20" s="4">
        <v>6.2370062370062374E-2</v>
      </c>
      <c r="BP20" s="3">
        <v>499</v>
      </c>
      <c r="BQ20" s="4">
        <v>0.21550886436761751</v>
      </c>
      <c r="BR20" s="3">
        <v>0</v>
      </c>
      <c r="BS20" s="4">
        <v>0</v>
      </c>
      <c r="BT20" s="3">
        <v>170</v>
      </c>
      <c r="BU20" s="4">
        <v>0.11105449509400438</v>
      </c>
      <c r="BV20" s="3">
        <v>106</v>
      </c>
      <c r="BW20" s="4">
        <v>6.8641290974317801E-2</v>
      </c>
      <c r="BX20" s="3">
        <v>41</v>
      </c>
      <c r="BY20" s="4">
        <v>5.7547898098112144E-2</v>
      </c>
      <c r="BZ20" s="3">
        <v>0</v>
      </c>
      <c r="CA20" s="4">
        <v>0</v>
      </c>
      <c r="CB20" s="3">
        <v>9</v>
      </c>
      <c r="CC20" s="4">
        <v>1.8460023792919555E-2</v>
      </c>
      <c r="CD20" s="3">
        <v>71</v>
      </c>
      <c r="CE20" s="4">
        <v>5.8661202637275478E-2</v>
      </c>
      <c r="CF20" s="3">
        <v>0</v>
      </c>
      <c r="CG20" s="4">
        <v>0</v>
      </c>
      <c r="CH20" s="3">
        <v>382</v>
      </c>
      <c r="CI20" s="4">
        <v>0.4716107606266744</v>
      </c>
      <c r="CJ20" s="3">
        <v>60</v>
      </c>
      <c r="CK20" s="4">
        <v>5.3709538814093377E-2</v>
      </c>
      <c r="CL20" s="3">
        <v>288</v>
      </c>
      <c r="CM20" s="4">
        <v>0.20755111306491017</v>
      </c>
      <c r="CN20" s="3">
        <v>661</v>
      </c>
      <c r="CO20" s="4">
        <v>0.3880064335106071</v>
      </c>
      <c r="CP20" s="3">
        <v>23</v>
      </c>
      <c r="CQ20" s="4">
        <v>4.4041053921568631E-2</v>
      </c>
      <c r="CR20" s="3">
        <v>16</v>
      </c>
      <c r="CS20" s="4">
        <v>3.4487218174763981E-2</v>
      </c>
      <c r="CT20" s="3">
        <v>5</v>
      </c>
      <c r="CU20" s="4">
        <v>1.7843760037115023E-2</v>
      </c>
      <c r="CV20" s="3">
        <v>680</v>
      </c>
      <c r="CW20" s="4">
        <v>0.37160703648853211</v>
      </c>
      <c r="CX20" s="3">
        <v>93</v>
      </c>
      <c r="CY20" s="4">
        <v>7.9288619099178975E-2</v>
      </c>
      <c r="CZ20" s="3">
        <v>20</v>
      </c>
      <c r="DA20" s="4">
        <v>5.6126171633832857E-2</v>
      </c>
      <c r="DB20" s="3">
        <v>549</v>
      </c>
      <c r="DC20" s="4">
        <v>0.33442167588509053</v>
      </c>
      <c r="DD20" s="3">
        <v>5</v>
      </c>
      <c r="DE20" s="4">
        <v>3.1412165303378696E-3</v>
      </c>
      <c r="DF20" s="3">
        <v>0</v>
      </c>
      <c r="DG20" s="4">
        <v>0</v>
      </c>
      <c r="DH20" s="3">
        <v>0</v>
      </c>
      <c r="DI20" s="4">
        <v>0</v>
      </c>
      <c r="DJ20" s="3">
        <v>0</v>
      </c>
      <c r="DK20" s="4">
        <v>0</v>
      </c>
      <c r="DL20" s="3">
        <v>3</v>
      </c>
      <c r="DM20" s="4">
        <v>4.8997991082365619E-3</v>
      </c>
      <c r="DN20" s="3">
        <v>13</v>
      </c>
      <c r="DO20" s="4">
        <v>0.12052660856666049</v>
      </c>
      <c r="DP20" s="3">
        <v>42</v>
      </c>
      <c r="DQ20" s="4">
        <v>4.393902936591796E-2</v>
      </c>
      <c r="DR20" s="3">
        <v>0</v>
      </c>
      <c r="DS20" s="4">
        <v>0</v>
      </c>
      <c r="DT20" s="3">
        <v>0</v>
      </c>
      <c r="DU20" s="4">
        <v>0</v>
      </c>
      <c r="DV20" s="3">
        <v>0</v>
      </c>
      <c r="DW20" s="4">
        <v>0</v>
      </c>
      <c r="DX20" s="3">
        <v>8</v>
      </c>
      <c r="DY20" s="4">
        <v>5.1726367515841205E-2</v>
      </c>
      <c r="DZ20" s="3">
        <v>77</v>
      </c>
      <c r="EA20" s="4">
        <v>7.708170660900554E-2</v>
      </c>
      <c r="EB20" s="3">
        <v>0</v>
      </c>
      <c r="EC20" s="4">
        <v>0</v>
      </c>
      <c r="ED20" s="3">
        <v>0</v>
      </c>
      <c r="EE20" s="4">
        <v>0</v>
      </c>
      <c r="EF20" s="3">
        <v>4</v>
      </c>
      <c r="EG20" s="4">
        <v>2.0534935058267877E-2</v>
      </c>
      <c r="EH20" s="3">
        <v>0</v>
      </c>
      <c r="EI20" s="4">
        <v>0</v>
      </c>
      <c r="EJ20" s="3">
        <v>0</v>
      </c>
      <c r="EK20" s="4">
        <v>0</v>
      </c>
      <c r="EL20" s="3">
        <v>5</v>
      </c>
      <c r="EM20" s="4">
        <v>1.4959758250306677E-2</v>
      </c>
      <c r="EN20" s="3">
        <v>8</v>
      </c>
      <c r="EO20" s="4">
        <v>1.8990196311154367E-2</v>
      </c>
      <c r="EP20" s="3">
        <v>4</v>
      </c>
      <c r="EQ20" s="4">
        <v>0.11061946902654868</v>
      </c>
      <c r="ER20" s="3">
        <v>205</v>
      </c>
      <c r="ES20" s="4">
        <v>0.12522678264906567</v>
      </c>
      <c r="ET20" s="3">
        <v>442</v>
      </c>
      <c r="EU20" s="4">
        <v>0.20111203123151544</v>
      </c>
      <c r="EV20" s="3">
        <v>23</v>
      </c>
      <c r="EW20" s="4">
        <v>5.600603891202182E-2</v>
      </c>
      <c r="EX20" s="3">
        <v>2621</v>
      </c>
      <c r="EY20" s="4">
        <v>0.94627770958191937</v>
      </c>
      <c r="EZ20" s="3">
        <v>25</v>
      </c>
      <c r="FA20" s="4">
        <v>1.6635281435691329E-2</v>
      </c>
      <c r="FB20" s="3">
        <v>29</v>
      </c>
      <c r="FC20" s="4">
        <v>3.3924477095128913E-2</v>
      </c>
      <c r="FD20" s="3">
        <v>0</v>
      </c>
      <c r="FE20" s="4">
        <v>0</v>
      </c>
      <c r="FF20" s="3">
        <v>9693</v>
      </c>
      <c r="FG20" s="4">
        <v>0.20611217324905126</v>
      </c>
      <c r="FH20" s="3">
        <v>10295</v>
      </c>
      <c r="FI20" s="4">
        <v>0.16657193343012142</v>
      </c>
    </row>
    <row r="21" spans="2:165" x14ac:dyDescent="0.35">
      <c r="B21" s="18">
        <v>16</v>
      </c>
      <c r="C21" s="5" t="s">
        <v>14</v>
      </c>
      <c r="D21" s="3">
        <v>0</v>
      </c>
      <c r="E21" s="4">
        <v>0</v>
      </c>
      <c r="F21" s="3">
        <v>3</v>
      </c>
      <c r="G21" s="4">
        <v>2.7070925825663238E-2</v>
      </c>
      <c r="H21" s="3">
        <v>15</v>
      </c>
      <c r="I21" s="4">
        <v>1.3881048666956625E-2</v>
      </c>
      <c r="J21" s="3">
        <v>110</v>
      </c>
      <c r="K21" s="4">
        <v>0.1</v>
      </c>
      <c r="L21" s="3">
        <v>3</v>
      </c>
      <c r="M21" s="4">
        <v>7.9590374870665646E-3</v>
      </c>
      <c r="N21" s="3">
        <v>23</v>
      </c>
      <c r="O21" s="4">
        <v>4.2486376650965177E-2</v>
      </c>
      <c r="P21" s="3">
        <v>89</v>
      </c>
      <c r="Q21" s="4">
        <v>9.0801501795625197E-2</v>
      </c>
      <c r="R21" s="3">
        <v>0</v>
      </c>
      <c r="S21" s="4">
        <v>0</v>
      </c>
      <c r="T21" s="3">
        <v>67</v>
      </c>
      <c r="U21" s="4">
        <v>4.1107320784352218E-2</v>
      </c>
      <c r="V21" s="3">
        <v>1202</v>
      </c>
      <c r="W21" s="4">
        <v>0.65680906636940861</v>
      </c>
      <c r="X21" s="3">
        <v>0</v>
      </c>
      <c r="Y21" s="4">
        <v>0</v>
      </c>
      <c r="Z21" s="3">
        <v>0</v>
      </c>
      <c r="AA21" s="4">
        <v>0</v>
      </c>
      <c r="AB21" s="3">
        <v>97</v>
      </c>
      <c r="AC21" s="4">
        <v>8.635501704843894E-2</v>
      </c>
      <c r="AD21" s="3">
        <v>1235</v>
      </c>
      <c r="AE21" s="4">
        <v>0.35362298921664631</v>
      </c>
      <c r="AF21" s="3">
        <v>6</v>
      </c>
      <c r="AG21" s="4">
        <v>4.8630248014264868E-2</v>
      </c>
      <c r="AH21" s="3">
        <v>0</v>
      </c>
      <c r="AI21" s="4">
        <v>0</v>
      </c>
      <c r="AJ21" s="3">
        <v>0</v>
      </c>
      <c r="AK21" s="4">
        <v>0</v>
      </c>
      <c r="AL21" s="3">
        <v>166</v>
      </c>
      <c r="AM21" s="4">
        <v>0.1166295466202022</v>
      </c>
      <c r="AN21" s="3">
        <v>3</v>
      </c>
      <c r="AO21" s="4">
        <v>6.7352162004400348E-3</v>
      </c>
      <c r="AP21" s="3">
        <v>223</v>
      </c>
      <c r="AQ21" s="4">
        <v>0.16839466271983811</v>
      </c>
      <c r="AR21" s="3">
        <v>0</v>
      </c>
      <c r="AS21" s="4">
        <v>0</v>
      </c>
      <c r="AT21" s="3">
        <v>122</v>
      </c>
      <c r="AU21" s="4">
        <v>8.4578321605601581E-2</v>
      </c>
      <c r="AV21" s="3">
        <v>0</v>
      </c>
      <c r="AW21" s="4">
        <v>0</v>
      </c>
      <c r="AX21" s="3">
        <v>16</v>
      </c>
      <c r="AY21" s="4">
        <v>6.751339718975484E-2</v>
      </c>
      <c r="AZ21" s="3">
        <v>8</v>
      </c>
      <c r="BA21" s="4">
        <v>6.9829964037568526E-3</v>
      </c>
      <c r="BB21" s="3">
        <v>1474</v>
      </c>
      <c r="BC21" s="4">
        <v>0.98285013202464455</v>
      </c>
      <c r="BD21" s="3">
        <v>475</v>
      </c>
      <c r="BE21" s="4">
        <v>0.18388900072781331</v>
      </c>
      <c r="BF21" s="3">
        <v>4</v>
      </c>
      <c r="BG21" s="4">
        <v>6.3308168336419605E-3</v>
      </c>
      <c r="BH21" s="3">
        <v>9</v>
      </c>
      <c r="BI21" s="4">
        <v>5.9124950729207724E-2</v>
      </c>
      <c r="BJ21" s="3">
        <v>0</v>
      </c>
      <c r="BK21" s="4">
        <v>0</v>
      </c>
      <c r="BL21" s="3">
        <v>146</v>
      </c>
      <c r="BM21" s="4">
        <v>0.16727197736099814</v>
      </c>
      <c r="BN21" s="3">
        <v>0</v>
      </c>
      <c r="BO21" s="4">
        <v>0</v>
      </c>
      <c r="BP21" s="3">
        <v>339</v>
      </c>
      <c r="BQ21" s="4">
        <v>0.14640782569262994</v>
      </c>
      <c r="BR21" s="3">
        <v>0</v>
      </c>
      <c r="BS21" s="4">
        <v>0</v>
      </c>
      <c r="BT21" s="3">
        <v>225</v>
      </c>
      <c r="BU21" s="4">
        <v>0.14698389056559399</v>
      </c>
      <c r="BV21" s="3">
        <v>106</v>
      </c>
      <c r="BW21" s="4">
        <v>6.8641290974317801E-2</v>
      </c>
      <c r="BX21" s="3">
        <v>37</v>
      </c>
      <c r="BY21" s="4">
        <v>5.19334690153695E-2</v>
      </c>
      <c r="BZ21" s="3">
        <v>0</v>
      </c>
      <c r="CA21" s="4">
        <v>0</v>
      </c>
      <c r="CB21" s="3">
        <v>12</v>
      </c>
      <c r="CC21" s="4">
        <v>2.4613365057226073E-2</v>
      </c>
      <c r="CD21" s="3">
        <v>63</v>
      </c>
      <c r="CE21" s="4">
        <v>5.2051489664061333E-2</v>
      </c>
      <c r="CF21" s="3">
        <v>0</v>
      </c>
      <c r="CG21" s="4">
        <v>0</v>
      </c>
      <c r="CH21" s="3">
        <v>210</v>
      </c>
      <c r="CI21" s="4">
        <v>0.25926246003037073</v>
      </c>
      <c r="CJ21" s="3">
        <v>51</v>
      </c>
      <c r="CK21" s="4">
        <v>4.5653107991979372E-2</v>
      </c>
      <c r="CL21" s="3">
        <v>106</v>
      </c>
      <c r="CM21" s="4">
        <v>7.6390340225279435E-2</v>
      </c>
      <c r="CN21" s="3">
        <v>694</v>
      </c>
      <c r="CO21" s="4">
        <v>0.40737740522898841</v>
      </c>
      <c r="CP21" s="3">
        <v>6</v>
      </c>
      <c r="CQ21" s="4">
        <v>1.1488970588235293E-2</v>
      </c>
      <c r="CR21" s="3">
        <v>4</v>
      </c>
      <c r="CS21" s="4">
        <v>8.6218045436909953E-3</v>
      </c>
      <c r="CT21" s="3">
        <v>5</v>
      </c>
      <c r="CU21" s="4">
        <v>1.7843760037115023E-2</v>
      </c>
      <c r="CV21" s="3">
        <v>165</v>
      </c>
      <c r="CW21" s="4">
        <v>9.016935444207029E-2</v>
      </c>
      <c r="CX21" s="3">
        <v>141</v>
      </c>
      <c r="CY21" s="4">
        <v>0.12021177734391651</v>
      </c>
      <c r="CZ21" s="3">
        <v>22</v>
      </c>
      <c r="DA21" s="4">
        <v>6.1738788797216143E-2</v>
      </c>
      <c r="DB21" s="3">
        <v>159</v>
      </c>
      <c r="DC21" s="4">
        <v>9.685436514704808E-2</v>
      </c>
      <c r="DD21" s="3">
        <v>35</v>
      </c>
      <c r="DE21" s="4">
        <v>2.1988515712365084E-2</v>
      </c>
      <c r="DF21" s="3">
        <v>0</v>
      </c>
      <c r="DG21" s="4">
        <v>0</v>
      </c>
      <c r="DH21" s="3">
        <v>0</v>
      </c>
      <c r="DI21" s="4">
        <v>0</v>
      </c>
      <c r="DJ21" s="3">
        <v>4</v>
      </c>
      <c r="DK21" s="4">
        <v>2.9152394140368777E-2</v>
      </c>
      <c r="DL21" s="3">
        <v>13</v>
      </c>
      <c r="DM21" s="4">
        <v>2.1232462802358437E-2</v>
      </c>
      <c r="DN21" s="3">
        <v>0</v>
      </c>
      <c r="DO21" s="4">
        <v>0</v>
      </c>
      <c r="DP21" s="3">
        <v>117</v>
      </c>
      <c r="DQ21" s="4">
        <v>0.12240158180505717</v>
      </c>
      <c r="DR21" s="3">
        <v>0</v>
      </c>
      <c r="DS21" s="4">
        <v>0</v>
      </c>
      <c r="DT21" s="3">
        <v>0</v>
      </c>
      <c r="DU21" s="4">
        <v>0</v>
      </c>
      <c r="DV21" s="3">
        <v>0</v>
      </c>
      <c r="DW21" s="4">
        <v>0</v>
      </c>
      <c r="DX21" s="3">
        <v>0</v>
      </c>
      <c r="DY21" s="4">
        <v>0</v>
      </c>
      <c r="DZ21" s="3">
        <v>98</v>
      </c>
      <c r="EA21" s="4">
        <v>9.8103990229643417E-2</v>
      </c>
      <c r="EB21" s="3">
        <v>0</v>
      </c>
      <c r="EC21" s="4">
        <v>0</v>
      </c>
      <c r="ED21" s="3">
        <v>0</v>
      </c>
      <c r="EE21" s="4">
        <v>0</v>
      </c>
      <c r="EF21" s="3">
        <v>0</v>
      </c>
      <c r="EG21" s="4">
        <v>0</v>
      </c>
      <c r="EH21" s="3">
        <v>0</v>
      </c>
      <c r="EI21" s="4">
        <v>0</v>
      </c>
      <c r="EJ21" s="3">
        <v>6</v>
      </c>
      <c r="EK21" s="4">
        <v>2.148997134670487E-2</v>
      </c>
      <c r="EL21" s="3">
        <v>0</v>
      </c>
      <c r="EM21" s="4">
        <v>0</v>
      </c>
      <c r="EN21" s="3">
        <v>9</v>
      </c>
      <c r="EO21" s="4">
        <v>2.1363970850048659E-2</v>
      </c>
      <c r="EP21" s="3">
        <v>0</v>
      </c>
      <c r="EQ21" s="4">
        <v>0</v>
      </c>
      <c r="ER21" s="3">
        <v>77</v>
      </c>
      <c r="ES21" s="4">
        <v>4.7036401287697843E-2</v>
      </c>
      <c r="ET21" s="3">
        <v>428</v>
      </c>
      <c r="EU21" s="4">
        <v>0.19474196689386564</v>
      </c>
      <c r="EV21" s="3">
        <v>19</v>
      </c>
      <c r="EW21" s="4">
        <v>4.6265858231670197E-2</v>
      </c>
      <c r="EX21" s="3">
        <v>399</v>
      </c>
      <c r="EY21" s="4">
        <v>0.14405372229041807</v>
      </c>
      <c r="EZ21" s="3">
        <v>39</v>
      </c>
      <c r="FA21" s="4">
        <v>2.5951039039678474E-2</v>
      </c>
      <c r="FB21" s="3">
        <v>67</v>
      </c>
      <c r="FC21" s="4">
        <v>7.8377240185297833E-2</v>
      </c>
      <c r="FD21" s="3">
        <v>0</v>
      </c>
      <c r="FE21" s="4">
        <v>0</v>
      </c>
      <c r="FF21" s="3">
        <v>8502</v>
      </c>
      <c r="FG21" s="4">
        <v>0.18078672206369892</v>
      </c>
      <c r="FH21" s="3">
        <v>9193</v>
      </c>
      <c r="FI21" s="4">
        <v>0.14874169830239012</v>
      </c>
    </row>
    <row r="22" spans="2:165" x14ac:dyDescent="0.35">
      <c r="B22" s="18">
        <v>17</v>
      </c>
      <c r="C22" s="5" t="s">
        <v>15</v>
      </c>
      <c r="D22" s="3">
        <v>3</v>
      </c>
      <c r="E22" s="4">
        <v>2.4598228927517219E-2</v>
      </c>
      <c r="F22" s="3">
        <v>0</v>
      </c>
      <c r="G22" s="4">
        <v>0</v>
      </c>
      <c r="H22" s="3">
        <v>43</v>
      </c>
      <c r="I22" s="4">
        <v>3.9792339511942332E-2</v>
      </c>
      <c r="J22" s="3">
        <v>79</v>
      </c>
      <c r="K22" s="4">
        <v>0.1</v>
      </c>
      <c r="L22" s="3">
        <v>15</v>
      </c>
      <c r="M22" s="4">
        <v>3.9795187435332821E-2</v>
      </c>
      <c r="N22" s="3">
        <v>8</v>
      </c>
      <c r="O22" s="4">
        <v>1.4777870139466151E-2</v>
      </c>
      <c r="P22" s="3">
        <v>165</v>
      </c>
      <c r="Q22" s="4">
        <v>0.16833986287952987</v>
      </c>
      <c r="R22" s="3">
        <v>6</v>
      </c>
      <c r="S22" s="4">
        <v>4.5344619105199518E-2</v>
      </c>
      <c r="T22" s="3">
        <v>164</v>
      </c>
      <c r="U22" s="4">
        <v>0.10062090460647409</v>
      </c>
      <c r="V22" s="3">
        <v>74</v>
      </c>
      <c r="W22" s="4">
        <v>4.0435832704938633E-2</v>
      </c>
      <c r="X22" s="3">
        <v>0</v>
      </c>
      <c r="Y22" s="4">
        <v>0</v>
      </c>
      <c r="Z22" s="3">
        <v>7</v>
      </c>
      <c r="AA22" s="4">
        <v>1.9565642731363724E-2</v>
      </c>
      <c r="AB22" s="3">
        <v>57</v>
      </c>
      <c r="AC22" s="4">
        <v>5.0744700739804319E-2</v>
      </c>
      <c r="AD22" s="3">
        <v>110</v>
      </c>
      <c r="AE22" s="4">
        <v>3.1496784464640562E-2</v>
      </c>
      <c r="AF22" s="3">
        <v>3</v>
      </c>
      <c r="AG22" s="4">
        <v>2.4315124007132434E-2</v>
      </c>
      <c r="AH22" s="3">
        <v>0</v>
      </c>
      <c r="AI22" s="4">
        <v>0</v>
      </c>
      <c r="AJ22" s="3">
        <v>4</v>
      </c>
      <c r="AK22" s="4">
        <v>2.6977810750657583E-2</v>
      </c>
      <c r="AL22" s="3">
        <v>211</v>
      </c>
      <c r="AM22" s="4">
        <v>0.14824598998110039</v>
      </c>
      <c r="AN22" s="3">
        <v>8</v>
      </c>
      <c r="AO22" s="4">
        <v>1.7960576534506757E-2</v>
      </c>
      <c r="AP22" s="3">
        <v>72</v>
      </c>
      <c r="AQ22" s="4">
        <v>5.4369577201023957E-2</v>
      </c>
      <c r="AR22" s="3">
        <v>9</v>
      </c>
      <c r="AS22" s="4">
        <v>9.2137592137592136E-2</v>
      </c>
      <c r="AT22" s="3">
        <v>297</v>
      </c>
      <c r="AU22" s="4">
        <v>0.20589968456445631</v>
      </c>
      <c r="AV22" s="3">
        <v>5</v>
      </c>
      <c r="AW22" s="4">
        <v>2.6841314150740824E-2</v>
      </c>
      <c r="AX22" s="3">
        <v>0</v>
      </c>
      <c r="AY22" s="4">
        <v>0</v>
      </c>
      <c r="AZ22" s="3">
        <v>40</v>
      </c>
      <c r="BA22" s="4">
        <v>3.4914982018784263E-2</v>
      </c>
      <c r="BB22" s="3">
        <v>46</v>
      </c>
      <c r="BC22" s="4">
        <v>3.0672392179873578E-2</v>
      </c>
      <c r="BD22" s="3">
        <v>133</v>
      </c>
      <c r="BE22" s="4">
        <v>5.1488920203787723E-2</v>
      </c>
      <c r="BF22" s="3">
        <v>13</v>
      </c>
      <c r="BG22" s="4">
        <v>2.0575154709336373E-2</v>
      </c>
      <c r="BH22" s="3">
        <v>4</v>
      </c>
      <c r="BI22" s="4">
        <v>2.6277755879647875E-2</v>
      </c>
      <c r="BJ22" s="3">
        <v>0</v>
      </c>
      <c r="BK22" s="4">
        <v>0</v>
      </c>
      <c r="BL22" s="3">
        <v>190</v>
      </c>
      <c r="BM22" s="4">
        <v>0.21768271026431263</v>
      </c>
      <c r="BN22" s="3">
        <v>4</v>
      </c>
      <c r="BO22" s="4">
        <v>2.0790020790020791E-2</v>
      </c>
      <c r="BP22" s="3">
        <v>64</v>
      </c>
      <c r="BQ22" s="4">
        <v>2.7640415469995034E-2</v>
      </c>
      <c r="BR22" s="3">
        <v>10</v>
      </c>
      <c r="BS22" s="4">
        <v>6.1459037551471939E-2</v>
      </c>
      <c r="BT22" s="3">
        <v>232</v>
      </c>
      <c r="BU22" s="4">
        <v>0.1515567227165236</v>
      </c>
      <c r="BV22" s="3">
        <v>65</v>
      </c>
      <c r="BW22" s="4">
        <v>4.2091357672930721E-2</v>
      </c>
      <c r="BX22" s="3">
        <v>9</v>
      </c>
      <c r="BY22" s="4">
        <v>1.2632465436170959E-2</v>
      </c>
      <c r="BZ22" s="3">
        <v>0</v>
      </c>
      <c r="CA22" s="4">
        <v>0</v>
      </c>
      <c r="CB22" s="3">
        <v>14</v>
      </c>
      <c r="CC22" s="4">
        <v>2.8715592566763752E-2</v>
      </c>
      <c r="CD22" s="3">
        <v>88</v>
      </c>
      <c r="CE22" s="4">
        <v>7.2706842705355518E-2</v>
      </c>
      <c r="CF22" s="3">
        <v>0</v>
      </c>
      <c r="CG22" s="4">
        <v>0</v>
      </c>
      <c r="CH22" s="3">
        <v>169</v>
      </c>
      <c r="CI22" s="4">
        <v>0.20864455116729835</v>
      </c>
      <c r="CJ22" s="3">
        <v>57</v>
      </c>
      <c r="CK22" s="4">
        <v>5.1024061873388718E-2</v>
      </c>
      <c r="CL22" s="3">
        <v>806</v>
      </c>
      <c r="CM22" s="4">
        <v>0.58085485114693614</v>
      </c>
      <c r="CN22" s="3">
        <v>86</v>
      </c>
      <c r="CO22" s="4">
        <v>5.0481926296387605E-2</v>
      </c>
      <c r="CP22" s="3">
        <v>3</v>
      </c>
      <c r="CQ22" s="4">
        <v>5.7444852941176466E-3</v>
      </c>
      <c r="CR22" s="3">
        <v>3</v>
      </c>
      <c r="CS22" s="4">
        <v>6.4663534077682456E-3</v>
      </c>
      <c r="CT22" s="3">
        <v>4</v>
      </c>
      <c r="CU22" s="4">
        <v>1.4275008029692015E-2</v>
      </c>
      <c r="CV22" s="3">
        <v>174</v>
      </c>
      <c r="CW22" s="4">
        <v>9.5087682866183215E-2</v>
      </c>
      <c r="CX22" s="3">
        <v>175</v>
      </c>
      <c r="CY22" s="4">
        <v>0.14919901443393893</v>
      </c>
      <c r="CZ22" s="3">
        <v>14</v>
      </c>
      <c r="DA22" s="4">
        <v>3.9288320143682998E-2</v>
      </c>
      <c r="DB22" s="3">
        <v>358</v>
      </c>
      <c r="DC22" s="4">
        <v>0.21807460831851075</v>
      </c>
      <c r="DD22" s="3">
        <v>64</v>
      </c>
      <c r="DE22" s="4">
        <v>4.0207571588324727E-2</v>
      </c>
      <c r="DF22" s="3">
        <v>7</v>
      </c>
      <c r="DG22" s="4">
        <v>3.718854592785422E-2</v>
      </c>
      <c r="DH22" s="3">
        <v>0</v>
      </c>
      <c r="DI22" s="4">
        <v>0</v>
      </c>
      <c r="DJ22" s="3">
        <v>5</v>
      </c>
      <c r="DK22" s="4">
        <v>3.644049267546097E-2</v>
      </c>
      <c r="DL22" s="3">
        <v>26</v>
      </c>
      <c r="DM22" s="4">
        <v>4.2464925604716874E-2</v>
      </c>
      <c r="DN22" s="3">
        <v>0</v>
      </c>
      <c r="DO22" s="4">
        <v>0</v>
      </c>
      <c r="DP22" s="3">
        <v>586</v>
      </c>
      <c r="DQ22" s="4">
        <v>0.61305407639114096</v>
      </c>
      <c r="DR22" s="3">
        <v>0</v>
      </c>
      <c r="DS22" s="4">
        <v>0</v>
      </c>
      <c r="DT22" s="3">
        <v>0</v>
      </c>
      <c r="DU22" s="4">
        <v>0</v>
      </c>
      <c r="DV22" s="3">
        <v>0</v>
      </c>
      <c r="DW22" s="4">
        <v>0</v>
      </c>
      <c r="DX22" s="3">
        <v>3</v>
      </c>
      <c r="DY22" s="4">
        <v>1.9397387818440449E-2</v>
      </c>
      <c r="DZ22" s="3">
        <v>259</v>
      </c>
      <c r="EA22" s="4">
        <v>0.25927483132120049</v>
      </c>
      <c r="EB22" s="3">
        <v>0</v>
      </c>
      <c r="EC22" s="4">
        <v>0</v>
      </c>
      <c r="ED22" s="3">
        <v>32</v>
      </c>
      <c r="EE22" s="4">
        <v>8.9643387399501354E-2</v>
      </c>
      <c r="EF22" s="3">
        <v>0</v>
      </c>
      <c r="EG22" s="4">
        <v>0</v>
      </c>
      <c r="EH22" s="3">
        <v>0</v>
      </c>
      <c r="EI22" s="4">
        <v>0</v>
      </c>
      <c r="EJ22" s="3">
        <v>8</v>
      </c>
      <c r="EK22" s="4">
        <v>2.8653295128939826E-2</v>
      </c>
      <c r="EL22" s="3">
        <v>10</v>
      </c>
      <c r="EM22" s="4">
        <v>2.9919516500613353E-2</v>
      </c>
      <c r="EN22" s="3">
        <v>8</v>
      </c>
      <c r="EO22" s="4">
        <v>1.8990196311154367E-2</v>
      </c>
      <c r="EP22" s="3">
        <v>0</v>
      </c>
      <c r="EQ22" s="4">
        <v>0</v>
      </c>
      <c r="ER22" s="3">
        <v>88</v>
      </c>
      <c r="ES22" s="4">
        <v>5.3755887185940397E-2</v>
      </c>
      <c r="ET22" s="3">
        <v>165</v>
      </c>
      <c r="EU22" s="4">
        <v>7.5075758265158471E-2</v>
      </c>
      <c r="EV22" s="3">
        <v>9</v>
      </c>
      <c r="EW22" s="4">
        <v>2.1915406530791146E-2</v>
      </c>
      <c r="EX22" s="3">
        <v>257</v>
      </c>
      <c r="EY22" s="4">
        <v>9.2786482778539972E-2</v>
      </c>
      <c r="EZ22" s="3">
        <v>39</v>
      </c>
      <c r="FA22" s="4">
        <v>2.5951039039678474E-2</v>
      </c>
      <c r="FB22" s="3">
        <v>171</v>
      </c>
      <c r="FC22" s="4">
        <v>0.20003743390576015</v>
      </c>
      <c r="FD22" s="3">
        <v>0</v>
      </c>
      <c r="FE22" s="4">
        <v>0</v>
      </c>
      <c r="FF22" s="3">
        <v>5427</v>
      </c>
      <c r="FG22" s="4">
        <v>0.11539985187481699</v>
      </c>
      <c r="FH22" s="3">
        <v>5874</v>
      </c>
      <c r="FI22" s="4">
        <v>9.5040654392281029E-2</v>
      </c>
    </row>
    <row r="23" spans="2:165" x14ac:dyDescent="0.35">
      <c r="B23" s="18">
        <v>18</v>
      </c>
      <c r="C23" s="5" t="s">
        <v>16</v>
      </c>
      <c r="D23" s="3">
        <v>3</v>
      </c>
      <c r="E23" s="4">
        <v>2.4598228927517219E-2</v>
      </c>
      <c r="F23" s="3">
        <v>0</v>
      </c>
      <c r="G23" s="4">
        <v>0</v>
      </c>
      <c r="H23" s="3">
        <v>21</v>
      </c>
      <c r="I23" s="4">
        <v>1.9433468133739279E-2</v>
      </c>
      <c r="J23" s="3">
        <v>54</v>
      </c>
      <c r="K23" s="4">
        <v>0</v>
      </c>
      <c r="L23" s="3">
        <v>19</v>
      </c>
      <c r="M23" s="4">
        <v>5.0407237418088238E-2</v>
      </c>
      <c r="N23" s="3">
        <v>12</v>
      </c>
      <c r="O23" s="4">
        <v>2.2166805209199225E-2</v>
      </c>
      <c r="P23" s="3">
        <v>44</v>
      </c>
      <c r="Q23" s="4">
        <v>4.4890630101207966E-2</v>
      </c>
      <c r="R23" s="3">
        <v>7</v>
      </c>
      <c r="S23" s="4">
        <v>5.2902055622732772E-2</v>
      </c>
      <c r="T23" s="3">
        <v>106</v>
      </c>
      <c r="U23" s="4">
        <v>6.5035462733452759E-2</v>
      </c>
      <c r="V23" s="3">
        <v>251</v>
      </c>
      <c r="W23" s="4">
        <v>0.13715397309377836</v>
      </c>
      <c r="X23" s="3">
        <v>0</v>
      </c>
      <c r="Y23" s="4">
        <v>0</v>
      </c>
      <c r="Z23" s="3">
        <v>8</v>
      </c>
      <c r="AA23" s="4">
        <v>2.236073455012997E-2</v>
      </c>
      <c r="AB23" s="3">
        <v>142</v>
      </c>
      <c r="AC23" s="4">
        <v>0.12641662289565289</v>
      </c>
      <c r="AD23" s="3">
        <v>2231</v>
      </c>
      <c r="AE23" s="4">
        <v>0.63881205582375544</v>
      </c>
      <c r="AF23" s="3">
        <v>9</v>
      </c>
      <c r="AG23" s="4">
        <v>7.2945372021397309E-2</v>
      </c>
      <c r="AH23" s="3">
        <v>0</v>
      </c>
      <c r="AI23" s="4">
        <v>0</v>
      </c>
      <c r="AJ23" s="3">
        <v>0</v>
      </c>
      <c r="AK23" s="4">
        <v>0</v>
      </c>
      <c r="AL23" s="3">
        <v>110</v>
      </c>
      <c r="AM23" s="4">
        <v>7.7284639326640009E-2</v>
      </c>
      <c r="AN23" s="3">
        <v>0</v>
      </c>
      <c r="AO23" s="4">
        <v>0</v>
      </c>
      <c r="AP23" s="3">
        <v>116</v>
      </c>
      <c r="AQ23" s="4">
        <v>8.7595429934983052E-2</v>
      </c>
      <c r="AR23" s="3">
        <v>0</v>
      </c>
      <c r="AS23" s="4">
        <v>0</v>
      </c>
      <c r="AT23" s="3">
        <v>87</v>
      </c>
      <c r="AU23" s="4">
        <v>6.0314049013830633E-2</v>
      </c>
      <c r="AV23" s="3">
        <v>5</v>
      </c>
      <c r="AW23" s="4">
        <v>2.6841314150740824E-2</v>
      </c>
      <c r="AX23" s="3">
        <v>0</v>
      </c>
      <c r="AY23" s="4">
        <v>0</v>
      </c>
      <c r="AZ23" s="3">
        <v>22</v>
      </c>
      <c r="BA23" s="4">
        <v>1.9203240110331341E-2</v>
      </c>
      <c r="BB23" s="3">
        <v>8671</v>
      </c>
      <c r="BC23" s="4">
        <v>5.7817459259061694</v>
      </c>
      <c r="BD23" s="3">
        <v>67</v>
      </c>
      <c r="BE23" s="4">
        <v>2.5938027471081034E-2</v>
      </c>
      <c r="BF23" s="3">
        <v>20</v>
      </c>
      <c r="BG23" s="4">
        <v>3.1654084168209799E-2</v>
      </c>
      <c r="BH23" s="3">
        <v>9</v>
      </c>
      <c r="BI23" s="4">
        <v>5.9124950729207724E-2</v>
      </c>
      <c r="BJ23" s="3">
        <v>0</v>
      </c>
      <c r="BK23" s="4">
        <v>0</v>
      </c>
      <c r="BL23" s="3">
        <v>148</v>
      </c>
      <c r="BM23" s="4">
        <v>0.16956337431114879</v>
      </c>
      <c r="BN23" s="3">
        <v>7</v>
      </c>
      <c r="BO23" s="4">
        <v>3.6382536382536385E-2</v>
      </c>
      <c r="BP23" s="3">
        <v>68</v>
      </c>
      <c r="BQ23" s="4">
        <v>2.9367941436869723E-2</v>
      </c>
      <c r="BR23" s="3">
        <v>0</v>
      </c>
      <c r="BS23" s="4">
        <v>0</v>
      </c>
      <c r="BT23" s="3">
        <v>951</v>
      </c>
      <c r="BU23" s="4">
        <v>0.62125191079057729</v>
      </c>
      <c r="BV23" s="3">
        <v>572</v>
      </c>
      <c r="BW23" s="4">
        <v>0.3704039475217904</v>
      </c>
      <c r="BX23" s="3">
        <v>19</v>
      </c>
      <c r="BY23" s="4">
        <v>2.6668538143027581E-2</v>
      </c>
      <c r="BZ23" s="3">
        <v>0</v>
      </c>
      <c r="CA23" s="4">
        <v>0</v>
      </c>
      <c r="CB23" s="3">
        <v>8</v>
      </c>
      <c r="CC23" s="4">
        <v>1.6408910038150717E-2</v>
      </c>
      <c r="CD23" s="3">
        <v>113</v>
      </c>
      <c r="CE23" s="4">
        <v>9.3362195746649695E-2</v>
      </c>
      <c r="CF23" s="3">
        <v>6</v>
      </c>
      <c r="CG23" s="4">
        <v>6.4157399486740804E-2</v>
      </c>
      <c r="CH23" s="3">
        <v>116</v>
      </c>
      <c r="CI23" s="4">
        <v>0.14321164458820479</v>
      </c>
      <c r="CJ23" s="3">
        <v>195</v>
      </c>
      <c r="CK23" s="4">
        <v>0.1745560011458035</v>
      </c>
      <c r="CL23" s="3">
        <v>202</v>
      </c>
      <c r="CM23" s="4">
        <v>0.1455740445802495</v>
      </c>
      <c r="CN23" s="3">
        <v>82</v>
      </c>
      <c r="CO23" s="4">
        <v>4.81339297244626E-2</v>
      </c>
      <c r="CP23" s="3">
        <v>50</v>
      </c>
      <c r="CQ23" s="4">
        <v>9.5741421568627444E-2</v>
      </c>
      <c r="CR23" s="3">
        <v>14</v>
      </c>
      <c r="CS23" s="4">
        <v>3.0176315902918482E-2</v>
      </c>
      <c r="CT23" s="3">
        <v>3</v>
      </c>
      <c r="CU23" s="4">
        <v>1.0706256022269012E-2</v>
      </c>
      <c r="CV23" s="3">
        <v>578</v>
      </c>
      <c r="CW23" s="4">
        <v>0.31586598101525226</v>
      </c>
      <c r="CX23" s="3">
        <v>65</v>
      </c>
      <c r="CY23" s="4">
        <v>5.5416776789748753E-2</v>
      </c>
      <c r="CZ23" s="3">
        <v>0</v>
      </c>
      <c r="DA23" s="4">
        <v>0</v>
      </c>
      <c r="DB23" s="3">
        <v>51</v>
      </c>
      <c r="DC23" s="4">
        <v>3.1066494481128627E-2</v>
      </c>
      <c r="DD23" s="3">
        <v>44</v>
      </c>
      <c r="DE23" s="4">
        <v>2.7642705466973248E-2</v>
      </c>
      <c r="DF23" s="3">
        <v>6</v>
      </c>
      <c r="DG23" s="4">
        <v>3.187589650958933E-2</v>
      </c>
      <c r="DH23" s="3">
        <v>0</v>
      </c>
      <c r="DI23" s="4">
        <v>0</v>
      </c>
      <c r="DJ23" s="3">
        <v>3</v>
      </c>
      <c r="DK23" s="4">
        <v>2.1864295605276585E-2</v>
      </c>
      <c r="DL23" s="3">
        <v>18</v>
      </c>
      <c r="DM23" s="4">
        <v>2.9398794649419375E-2</v>
      </c>
      <c r="DN23" s="3">
        <v>0</v>
      </c>
      <c r="DO23" s="4">
        <v>0</v>
      </c>
      <c r="DP23" s="3">
        <v>39</v>
      </c>
      <c r="DQ23" s="4">
        <v>4.0800527268352392E-2</v>
      </c>
      <c r="DR23" s="3">
        <v>0</v>
      </c>
      <c r="DS23" s="4">
        <v>0</v>
      </c>
      <c r="DT23" s="3">
        <v>0</v>
      </c>
      <c r="DU23" s="4">
        <v>0</v>
      </c>
      <c r="DV23" s="3">
        <v>8</v>
      </c>
      <c r="DW23" s="4">
        <v>2.8310566919102553E-2</v>
      </c>
      <c r="DX23" s="3">
        <v>5</v>
      </c>
      <c r="DY23" s="4">
        <v>3.2328979697400749E-2</v>
      </c>
      <c r="DZ23" s="3">
        <v>76</v>
      </c>
      <c r="EA23" s="4">
        <v>7.6080645484213269E-2</v>
      </c>
      <c r="EB23" s="3">
        <v>7</v>
      </c>
      <c r="EC23" s="4">
        <v>6.7842605156037988E-2</v>
      </c>
      <c r="ED23" s="3">
        <v>4</v>
      </c>
      <c r="EE23" s="4">
        <v>1.1205423424937669E-2</v>
      </c>
      <c r="EF23" s="3">
        <v>63</v>
      </c>
      <c r="EG23" s="4">
        <v>0.32342522716771904</v>
      </c>
      <c r="EH23" s="3">
        <v>0</v>
      </c>
      <c r="EI23" s="4">
        <v>0</v>
      </c>
      <c r="EJ23" s="3">
        <v>9</v>
      </c>
      <c r="EK23" s="4">
        <v>3.2234957020057305E-2</v>
      </c>
      <c r="EL23" s="3">
        <v>12</v>
      </c>
      <c r="EM23" s="4">
        <v>3.5903419800736018E-2</v>
      </c>
      <c r="EN23" s="3">
        <v>26</v>
      </c>
      <c r="EO23" s="4">
        <v>6.1718138011251693E-2</v>
      </c>
      <c r="EP23" s="3">
        <v>0</v>
      </c>
      <c r="EQ23" s="4">
        <v>0</v>
      </c>
      <c r="ER23" s="3">
        <v>505</v>
      </c>
      <c r="ES23" s="4">
        <v>0.30848548896477157</v>
      </c>
      <c r="ET23" s="3">
        <v>310</v>
      </c>
      <c r="EU23" s="4">
        <v>0.14105142461938866</v>
      </c>
      <c r="EV23" s="3">
        <v>19</v>
      </c>
      <c r="EW23" s="4">
        <v>4.6265858231670197E-2</v>
      </c>
      <c r="EX23" s="3">
        <v>220</v>
      </c>
      <c r="EY23" s="4">
        <v>7.9428117553613981E-2</v>
      </c>
      <c r="EZ23" s="3">
        <v>51</v>
      </c>
      <c r="FA23" s="4">
        <v>3.393597412881031E-2</v>
      </c>
      <c r="FB23" s="3">
        <v>60</v>
      </c>
      <c r="FC23" s="4">
        <v>7.0188573300266718E-2</v>
      </c>
      <c r="FD23" s="3">
        <v>0</v>
      </c>
      <c r="FE23" s="4">
        <v>0</v>
      </c>
      <c r="FF23" s="3">
        <v>16277</v>
      </c>
      <c r="FG23" s="4">
        <v>0.34611449953314838</v>
      </c>
      <c r="FH23" s="3">
        <v>16758</v>
      </c>
      <c r="FI23" s="4">
        <v>0.27114254108032781</v>
      </c>
    </row>
    <row r="24" spans="2:165" x14ac:dyDescent="0.35">
      <c r="B24" s="18">
        <v>19</v>
      </c>
      <c r="C24" s="5" t="s">
        <v>17</v>
      </c>
      <c r="D24" s="3">
        <v>52</v>
      </c>
      <c r="E24" s="4">
        <v>0.42636930141029844</v>
      </c>
      <c r="F24" s="3">
        <v>6</v>
      </c>
      <c r="G24" s="4">
        <v>5.4141851651326477E-2</v>
      </c>
      <c r="H24" s="3">
        <v>140</v>
      </c>
      <c r="I24" s="4">
        <v>0.12955645422492851</v>
      </c>
      <c r="J24" s="3">
        <v>248</v>
      </c>
      <c r="K24" s="4">
        <v>0.2</v>
      </c>
      <c r="L24" s="3">
        <v>59</v>
      </c>
      <c r="M24" s="4">
        <v>0.15652773724564242</v>
      </c>
      <c r="N24" s="3">
        <v>69</v>
      </c>
      <c r="O24" s="4">
        <v>0.12745912995289552</v>
      </c>
      <c r="P24" s="3">
        <v>362</v>
      </c>
      <c r="Q24" s="4">
        <v>0.36932745674175649</v>
      </c>
      <c r="R24" s="3">
        <v>15</v>
      </c>
      <c r="S24" s="4">
        <v>0.1133615477629988</v>
      </c>
      <c r="T24" s="3">
        <v>428</v>
      </c>
      <c r="U24" s="4">
        <v>0.26259601933884702</v>
      </c>
      <c r="V24" s="3">
        <v>101</v>
      </c>
      <c r="W24" s="4">
        <v>5.5189447340524354E-2</v>
      </c>
      <c r="X24" s="3">
        <v>3</v>
      </c>
      <c r="Y24" s="4">
        <v>5.379236148466917E-2</v>
      </c>
      <c r="Z24" s="3">
        <v>21</v>
      </c>
      <c r="AA24" s="4">
        <v>5.8696928194091169E-2</v>
      </c>
      <c r="AB24" s="3">
        <v>132</v>
      </c>
      <c r="AC24" s="4">
        <v>0.11751404381849422</v>
      </c>
      <c r="AD24" s="3">
        <v>268</v>
      </c>
      <c r="AE24" s="4">
        <v>7.6737620332033366E-2</v>
      </c>
      <c r="AF24" s="3">
        <v>11</v>
      </c>
      <c r="AG24" s="4">
        <v>8.9155454692818922E-2</v>
      </c>
      <c r="AH24" s="3">
        <v>12</v>
      </c>
      <c r="AI24" s="4">
        <v>5.7714505579068875E-2</v>
      </c>
      <c r="AJ24" s="3">
        <v>4</v>
      </c>
      <c r="AK24" s="4">
        <v>2.6977810750657583E-2</v>
      </c>
      <c r="AL24" s="3">
        <v>402</v>
      </c>
      <c r="AM24" s="4">
        <v>0.28244022735735713</v>
      </c>
      <c r="AN24" s="3">
        <v>75</v>
      </c>
      <c r="AO24" s="4">
        <v>0.16838040501100085</v>
      </c>
      <c r="AP24" s="3">
        <v>236</v>
      </c>
      <c r="AQ24" s="4">
        <v>0.17821139193668964</v>
      </c>
      <c r="AR24" s="3">
        <v>7</v>
      </c>
      <c r="AS24" s="4">
        <v>7.1662571662571659E-2</v>
      </c>
      <c r="AT24" s="3">
        <v>366</v>
      </c>
      <c r="AU24" s="4">
        <v>0.25373496481680474</v>
      </c>
      <c r="AV24" s="3">
        <v>17</v>
      </c>
      <c r="AW24" s="4">
        <v>9.1260468112518783E-2</v>
      </c>
      <c r="AX24" s="3">
        <v>18</v>
      </c>
      <c r="AY24" s="4">
        <v>7.5952571838474189E-2</v>
      </c>
      <c r="AZ24" s="3">
        <v>110</v>
      </c>
      <c r="BA24" s="4">
        <v>9.6016200551656716E-2</v>
      </c>
      <c r="BB24" s="3">
        <v>82</v>
      </c>
      <c r="BC24" s="4">
        <v>5.4676873016296375E-2</v>
      </c>
      <c r="BD24" s="3">
        <v>440</v>
      </c>
      <c r="BE24" s="4">
        <v>0.17033928488471128</v>
      </c>
      <c r="BF24" s="3">
        <v>51</v>
      </c>
      <c r="BG24" s="4">
        <v>8.0717914628935003E-2</v>
      </c>
      <c r="BH24" s="3">
        <v>41</v>
      </c>
      <c r="BI24" s="4">
        <v>0.26934699776639076</v>
      </c>
      <c r="BJ24" s="3">
        <v>5</v>
      </c>
      <c r="BK24" s="4">
        <v>9.4197437829691033E-2</v>
      </c>
      <c r="BL24" s="3">
        <v>176</v>
      </c>
      <c r="BM24" s="4">
        <v>0.20164293161325803</v>
      </c>
      <c r="BN24" s="3">
        <v>12</v>
      </c>
      <c r="BO24" s="4">
        <v>6.2370062370062374E-2</v>
      </c>
      <c r="BP24" s="3">
        <v>195</v>
      </c>
      <c r="BQ24" s="4">
        <v>8.4216890885141116E-2</v>
      </c>
      <c r="BR24" s="3">
        <v>30</v>
      </c>
      <c r="BS24" s="4">
        <v>0.18437711265441584</v>
      </c>
      <c r="BT24" s="3">
        <v>360</v>
      </c>
      <c r="BU24" s="4">
        <v>0.23517422490495041</v>
      </c>
      <c r="BV24" s="3">
        <v>164</v>
      </c>
      <c r="BW24" s="4">
        <v>0.10619973320554828</v>
      </c>
      <c r="BX24" s="3">
        <v>81</v>
      </c>
      <c r="BY24" s="4">
        <v>0.11369218892553863</v>
      </c>
      <c r="BZ24" s="3">
        <v>3</v>
      </c>
      <c r="CA24" s="4">
        <v>4.3649061545176775E-2</v>
      </c>
      <c r="CB24" s="3">
        <v>105</v>
      </c>
      <c r="CC24" s="4">
        <v>0.21536694425072817</v>
      </c>
      <c r="CD24" s="3">
        <v>168</v>
      </c>
      <c r="CE24" s="4">
        <v>0.1388039724374969</v>
      </c>
      <c r="CF24" s="3">
        <v>28</v>
      </c>
      <c r="CG24" s="4">
        <v>0.29940119760479045</v>
      </c>
      <c r="CH24" s="3">
        <v>199</v>
      </c>
      <c r="CI24" s="4">
        <v>0.24568204545735131</v>
      </c>
      <c r="CJ24" s="3">
        <v>180</v>
      </c>
      <c r="CK24" s="4">
        <v>0.16112861644228016</v>
      </c>
      <c r="CL24" s="3">
        <v>477</v>
      </c>
      <c r="CM24" s="4">
        <v>0.34375653101375747</v>
      </c>
      <c r="CN24" s="3">
        <v>128</v>
      </c>
      <c r="CO24" s="4">
        <v>7.5135890301600158E-2</v>
      </c>
      <c r="CP24" s="3">
        <v>29</v>
      </c>
      <c r="CQ24" s="4">
        <v>5.5530024509803919E-2</v>
      </c>
      <c r="CR24" s="3">
        <v>42</v>
      </c>
      <c r="CS24" s="4">
        <v>9.0528947708755442E-2</v>
      </c>
      <c r="CT24" s="3">
        <v>24</v>
      </c>
      <c r="CU24" s="4">
        <v>8.5650048178152097E-2</v>
      </c>
      <c r="CV24" s="3">
        <v>252</v>
      </c>
      <c r="CW24" s="4">
        <v>0.1377131958751619</v>
      </c>
      <c r="CX24" s="3">
        <v>262</v>
      </c>
      <c r="CY24" s="4">
        <v>0.22337223875252571</v>
      </c>
      <c r="CZ24" s="3">
        <v>45</v>
      </c>
      <c r="DA24" s="4">
        <v>0.12628388617612393</v>
      </c>
      <c r="DB24" s="3">
        <v>433</v>
      </c>
      <c r="DC24" s="4">
        <v>0.26376062961428814</v>
      </c>
      <c r="DD24" s="3">
        <v>394</v>
      </c>
      <c r="DE24" s="4">
        <v>0.24752786259062409</v>
      </c>
      <c r="DF24" s="3">
        <v>50</v>
      </c>
      <c r="DG24" s="4">
        <v>0.26563247091324443</v>
      </c>
      <c r="DH24" s="3">
        <v>19</v>
      </c>
      <c r="DI24" s="4">
        <v>0.11807109122545364</v>
      </c>
      <c r="DJ24" s="3">
        <v>29</v>
      </c>
      <c r="DK24" s="4">
        <v>0.21135485751767363</v>
      </c>
      <c r="DL24" s="3">
        <v>118</v>
      </c>
      <c r="DM24" s="4">
        <v>0.19272543159063812</v>
      </c>
      <c r="DN24" s="3">
        <v>15</v>
      </c>
      <c r="DO24" s="4">
        <v>0.13906916373076211</v>
      </c>
      <c r="DP24" s="3">
        <v>462</v>
      </c>
      <c r="DQ24" s="4">
        <v>0.48332932302509751</v>
      </c>
      <c r="DR24" s="3">
        <v>9</v>
      </c>
      <c r="DS24" s="4">
        <v>0.12973908029407524</v>
      </c>
      <c r="DT24" s="3">
        <v>10</v>
      </c>
      <c r="DU24" s="4">
        <v>0.33134526176275675</v>
      </c>
      <c r="DV24" s="3">
        <v>37</v>
      </c>
      <c r="DW24" s="4">
        <v>0.13093637200084932</v>
      </c>
      <c r="DX24" s="3">
        <v>20</v>
      </c>
      <c r="DY24" s="4">
        <v>0.129315918789603</v>
      </c>
      <c r="DZ24" s="3">
        <v>384</v>
      </c>
      <c r="EA24" s="4">
        <v>0.38440747192023544</v>
      </c>
      <c r="EB24" s="3">
        <v>11</v>
      </c>
      <c r="EC24" s="4">
        <v>0.10660980810234541</v>
      </c>
      <c r="ED24" s="3">
        <v>120</v>
      </c>
      <c r="EE24" s="4">
        <v>0.33616270274813009</v>
      </c>
      <c r="EF24" s="3">
        <v>17</v>
      </c>
      <c r="EG24" s="4">
        <v>8.727347399763849E-2</v>
      </c>
      <c r="EH24" s="3">
        <v>6</v>
      </c>
      <c r="EI24" s="4">
        <v>0.1064773735581189</v>
      </c>
      <c r="EJ24" s="3">
        <v>31</v>
      </c>
      <c r="EK24" s="4">
        <v>0.11103151862464185</v>
      </c>
      <c r="EL24" s="3">
        <v>34</v>
      </c>
      <c r="EM24" s="4">
        <v>0.10172635610208539</v>
      </c>
      <c r="EN24" s="3">
        <v>51</v>
      </c>
      <c r="EO24" s="4">
        <v>0.12106250148360909</v>
      </c>
      <c r="EP24" s="3">
        <v>4</v>
      </c>
      <c r="EQ24" s="4">
        <v>0.11061946902654868</v>
      </c>
      <c r="ER24" s="3">
        <v>266</v>
      </c>
      <c r="ES24" s="4">
        <v>0.16248938626659257</v>
      </c>
      <c r="ET24" s="3">
        <v>161</v>
      </c>
      <c r="EU24" s="4">
        <v>7.325573988297282E-2</v>
      </c>
      <c r="EV24" s="3">
        <v>37</v>
      </c>
      <c r="EW24" s="4">
        <v>9.0096671293252481E-2</v>
      </c>
      <c r="EX24" s="3">
        <v>264</v>
      </c>
      <c r="EY24" s="4">
        <v>9.5313741064336779E-2</v>
      </c>
      <c r="EZ24" s="3">
        <v>265</v>
      </c>
      <c r="FA24" s="4">
        <v>0.17633398321832808</v>
      </c>
      <c r="FB24" s="3">
        <v>395</v>
      </c>
      <c r="FC24" s="4">
        <v>0.46207477422675586</v>
      </c>
      <c r="FD24" s="3">
        <v>8</v>
      </c>
      <c r="FE24" s="4">
        <v>0.13348907058234608</v>
      </c>
      <c r="FF24" s="3">
        <v>8449</v>
      </c>
      <c r="FG24" s="4">
        <v>0.17965972885393933</v>
      </c>
      <c r="FH24" s="3">
        <v>10438</v>
      </c>
      <c r="FI24" s="4">
        <v>0.16888565722618817</v>
      </c>
    </row>
    <row r="25" spans="2:165" x14ac:dyDescent="0.35">
      <c r="B25" s="18">
        <v>20</v>
      </c>
      <c r="C25" s="5" t="s">
        <v>18</v>
      </c>
      <c r="D25" s="3">
        <v>7</v>
      </c>
      <c r="E25" s="4">
        <v>5.7395867497540179E-2</v>
      </c>
      <c r="F25" s="3">
        <v>6</v>
      </c>
      <c r="G25" s="4">
        <v>5.4141851651326477E-2</v>
      </c>
      <c r="H25" s="3">
        <v>32</v>
      </c>
      <c r="I25" s="4">
        <v>2.9612903822840802E-2</v>
      </c>
      <c r="J25" s="3">
        <v>101</v>
      </c>
      <c r="K25" s="4">
        <v>0.1</v>
      </c>
      <c r="L25" s="3">
        <v>38</v>
      </c>
      <c r="M25" s="4">
        <v>0.10081447483617648</v>
      </c>
      <c r="N25" s="3">
        <v>18</v>
      </c>
      <c r="O25" s="4">
        <v>3.3250207813798838E-2</v>
      </c>
      <c r="P25" s="3">
        <v>114</v>
      </c>
      <c r="Q25" s="4">
        <v>0.11630754162585701</v>
      </c>
      <c r="R25" s="3">
        <v>0</v>
      </c>
      <c r="S25" s="4">
        <v>0</v>
      </c>
      <c r="T25" s="3">
        <v>112</v>
      </c>
      <c r="U25" s="4">
        <v>6.8716715341006707E-2</v>
      </c>
      <c r="V25" s="3">
        <v>672</v>
      </c>
      <c r="W25" s="4">
        <v>0.36720107537457786</v>
      </c>
      <c r="X25" s="3">
        <v>0</v>
      </c>
      <c r="Y25" s="4">
        <v>0</v>
      </c>
      <c r="Z25" s="3">
        <v>3</v>
      </c>
      <c r="AA25" s="4">
        <v>8.3852754562987394E-3</v>
      </c>
      <c r="AB25" s="3">
        <v>187</v>
      </c>
      <c r="AC25" s="4">
        <v>0.16647822874286683</v>
      </c>
      <c r="AD25" s="3">
        <v>1041</v>
      </c>
      <c r="AE25" s="4">
        <v>0.29807411479718932</v>
      </c>
      <c r="AF25" s="3">
        <v>0</v>
      </c>
      <c r="AG25" s="4">
        <v>0</v>
      </c>
      <c r="AH25" s="3">
        <v>0</v>
      </c>
      <c r="AI25" s="4">
        <v>0</v>
      </c>
      <c r="AJ25" s="3">
        <v>0</v>
      </c>
      <c r="AK25" s="4">
        <v>0</v>
      </c>
      <c r="AL25" s="3">
        <v>204</v>
      </c>
      <c r="AM25" s="4">
        <v>0.14332787656940513</v>
      </c>
      <c r="AN25" s="3">
        <v>17</v>
      </c>
      <c r="AO25" s="4">
        <v>3.8166225135826862E-2</v>
      </c>
      <c r="AP25" s="3">
        <v>187</v>
      </c>
      <c r="AQ25" s="4">
        <v>0.14120987411932612</v>
      </c>
      <c r="AR25" s="3">
        <v>0</v>
      </c>
      <c r="AS25" s="4">
        <v>0</v>
      </c>
      <c r="AT25" s="3">
        <v>186</v>
      </c>
      <c r="AU25" s="4">
        <v>0.12894727720198274</v>
      </c>
      <c r="AV25" s="3">
        <v>0</v>
      </c>
      <c r="AW25" s="4">
        <v>0</v>
      </c>
      <c r="AX25" s="3">
        <v>9</v>
      </c>
      <c r="AY25" s="4">
        <v>3.7976285919237095E-2</v>
      </c>
      <c r="AZ25" s="3">
        <v>12</v>
      </c>
      <c r="BA25" s="4">
        <v>1.0474494605635277E-2</v>
      </c>
      <c r="BB25" s="3">
        <v>541</v>
      </c>
      <c r="BC25" s="4">
        <v>0.36073400368068709</v>
      </c>
      <c r="BD25" s="3">
        <v>77</v>
      </c>
      <c r="BE25" s="4">
        <v>2.9809374854824475E-2</v>
      </c>
      <c r="BF25" s="3">
        <v>8</v>
      </c>
      <c r="BG25" s="4">
        <v>1.2661633667283921E-2</v>
      </c>
      <c r="BH25" s="3">
        <v>7</v>
      </c>
      <c r="BI25" s="4">
        <v>4.5986072789383783E-2</v>
      </c>
      <c r="BJ25" s="3">
        <v>0</v>
      </c>
      <c r="BK25" s="4">
        <v>0</v>
      </c>
      <c r="BL25" s="3">
        <v>142</v>
      </c>
      <c r="BM25" s="4">
        <v>0.1626891834606968</v>
      </c>
      <c r="BN25" s="3">
        <v>0</v>
      </c>
      <c r="BO25" s="4">
        <v>0</v>
      </c>
      <c r="BP25" s="3">
        <v>169</v>
      </c>
      <c r="BQ25" s="4">
        <v>7.2987972100455628E-2</v>
      </c>
      <c r="BR25" s="3">
        <v>7</v>
      </c>
      <c r="BS25" s="4">
        <v>4.3021326286030358E-2</v>
      </c>
      <c r="BT25" s="3">
        <v>266</v>
      </c>
      <c r="BU25" s="4">
        <v>0.17376762173532448</v>
      </c>
      <c r="BV25" s="3">
        <v>179</v>
      </c>
      <c r="BW25" s="4">
        <v>0.11591312343776307</v>
      </c>
      <c r="BX25" s="3">
        <v>37</v>
      </c>
      <c r="BY25" s="4">
        <v>5.19334690153695E-2</v>
      </c>
      <c r="BZ25" s="3">
        <v>3</v>
      </c>
      <c r="CA25" s="4">
        <v>4.3649061545176775E-2</v>
      </c>
      <c r="CB25" s="3">
        <v>19</v>
      </c>
      <c r="CC25" s="4">
        <v>3.8971161340607949E-2</v>
      </c>
      <c r="CD25" s="3">
        <v>78</v>
      </c>
      <c r="CE25" s="4">
        <v>6.4444701488837838E-2</v>
      </c>
      <c r="CF25" s="3">
        <v>0</v>
      </c>
      <c r="CG25" s="4">
        <v>0</v>
      </c>
      <c r="CH25" s="3">
        <v>241</v>
      </c>
      <c r="CI25" s="4">
        <v>0.29753453746342551</v>
      </c>
      <c r="CJ25" s="3">
        <v>110</v>
      </c>
      <c r="CK25" s="4">
        <v>9.8467487825837863E-2</v>
      </c>
      <c r="CL25" s="3">
        <v>418</v>
      </c>
      <c r="CM25" s="4">
        <v>0.30123737937893214</v>
      </c>
      <c r="CN25" s="3">
        <v>623</v>
      </c>
      <c r="CO25" s="4">
        <v>0.36570046607731954</v>
      </c>
      <c r="CP25" s="3">
        <v>11</v>
      </c>
      <c r="CQ25" s="4">
        <v>2.1063112745098041E-2</v>
      </c>
      <c r="CR25" s="3">
        <v>12</v>
      </c>
      <c r="CS25" s="4">
        <v>2.5865413631072982E-2</v>
      </c>
      <c r="CT25" s="3">
        <v>11</v>
      </c>
      <c r="CU25" s="4">
        <v>3.925627208165304E-2</v>
      </c>
      <c r="CV25" s="3">
        <v>222</v>
      </c>
      <c r="CW25" s="4">
        <v>0.12131876779478548</v>
      </c>
      <c r="CX25" s="3">
        <v>263</v>
      </c>
      <c r="CY25" s="4">
        <v>0.22422480454929108</v>
      </c>
      <c r="CZ25" s="3">
        <v>34</v>
      </c>
      <c r="DA25" s="4">
        <v>9.5414491777515861E-2</v>
      </c>
      <c r="DB25" s="3">
        <v>257</v>
      </c>
      <c r="DC25" s="4">
        <v>0.15655076630686388</v>
      </c>
      <c r="DD25" s="3">
        <v>105</v>
      </c>
      <c r="DE25" s="4">
        <v>6.5965547137095251E-2</v>
      </c>
      <c r="DF25" s="3">
        <v>7</v>
      </c>
      <c r="DG25" s="4">
        <v>3.718854592785422E-2</v>
      </c>
      <c r="DH25" s="3">
        <v>4</v>
      </c>
      <c r="DI25" s="4">
        <v>2.4857071836937607E-2</v>
      </c>
      <c r="DJ25" s="3">
        <v>0</v>
      </c>
      <c r="DK25" s="4">
        <v>0</v>
      </c>
      <c r="DL25" s="3">
        <v>29</v>
      </c>
      <c r="DM25" s="4">
        <v>4.7364724712953436E-2</v>
      </c>
      <c r="DN25" s="3">
        <v>4</v>
      </c>
      <c r="DO25" s="4">
        <v>3.7085110328203226E-2</v>
      </c>
      <c r="DP25" s="3">
        <v>261</v>
      </c>
      <c r="DQ25" s="4">
        <v>0.27304968248820449</v>
      </c>
      <c r="DR25" s="3">
        <v>0</v>
      </c>
      <c r="DS25" s="4">
        <v>0</v>
      </c>
      <c r="DT25" s="3">
        <v>0</v>
      </c>
      <c r="DU25" s="4">
        <v>0</v>
      </c>
      <c r="DV25" s="3">
        <v>15</v>
      </c>
      <c r="DW25" s="4">
        <v>5.3082312973317294E-2</v>
      </c>
      <c r="DX25" s="3">
        <v>0</v>
      </c>
      <c r="DY25" s="4">
        <v>0</v>
      </c>
      <c r="DZ25" s="3">
        <v>171</v>
      </c>
      <c r="EA25" s="4">
        <v>0.17118145233947984</v>
      </c>
      <c r="EB25" s="3">
        <v>8</v>
      </c>
      <c r="EC25" s="4">
        <v>7.7534405892614844E-2</v>
      </c>
      <c r="ED25" s="3">
        <v>20</v>
      </c>
      <c r="EE25" s="4">
        <v>5.6027117124688351E-2</v>
      </c>
      <c r="EF25" s="3">
        <v>4</v>
      </c>
      <c r="EG25" s="4">
        <v>2.0534935058267877E-2</v>
      </c>
      <c r="EH25" s="3">
        <v>4</v>
      </c>
      <c r="EI25" s="4">
        <v>7.0984915705412599E-2</v>
      </c>
      <c r="EJ25" s="3">
        <v>3</v>
      </c>
      <c r="EK25" s="4">
        <v>1.0744985673352435E-2</v>
      </c>
      <c r="EL25" s="3">
        <v>4</v>
      </c>
      <c r="EM25" s="4">
        <v>1.1967806600245339E-2</v>
      </c>
      <c r="EN25" s="3">
        <v>17</v>
      </c>
      <c r="EO25" s="4">
        <v>4.0354167161203033E-2</v>
      </c>
      <c r="EP25" s="3">
        <v>0</v>
      </c>
      <c r="EQ25" s="4">
        <v>0</v>
      </c>
      <c r="ER25" s="3">
        <v>111</v>
      </c>
      <c r="ES25" s="4">
        <v>6.7805721336811176E-2</v>
      </c>
      <c r="ET25" s="3">
        <v>186</v>
      </c>
      <c r="EU25" s="4">
        <v>8.4630854771633193E-2</v>
      </c>
      <c r="EV25" s="3">
        <v>7</v>
      </c>
      <c r="EW25" s="4">
        <v>1.7045316190615334E-2</v>
      </c>
      <c r="EX25" s="3">
        <v>455</v>
      </c>
      <c r="EY25" s="4">
        <v>0.16427178857679256</v>
      </c>
      <c r="EZ25" s="3">
        <v>79</v>
      </c>
      <c r="FA25" s="4">
        <v>5.2567489336784602E-2</v>
      </c>
      <c r="FB25" s="3">
        <v>107</v>
      </c>
      <c r="FC25" s="4">
        <v>0.12516962238547563</v>
      </c>
      <c r="FD25" s="3">
        <v>0</v>
      </c>
      <c r="FE25" s="4">
        <v>0</v>
      </c>
      <c r="FF25" s="3">
        <v>7870</v>
      </c>
      <c r="FG25" s="4">
        <v>0.16734785963788645</v>
      </c>
      <c r="FH25" s="3">
        <v>8296</v>
      </c>
      <c r="FI25" s="4">
        <v>0.13422833994524402</v>
      </c>
    </row>
    <row r="26" spans="2:165" x14ac:dyDescent="0.35">
      <c r="B26" s="18">
        <v>21</v>
      </c>
      <c r="C26" s="5" t="s">
        <v>19</v>
      </c>
      <c r="D26" s="3">
        <v>19</v>
      </c>
      <c r="E26" s="4">
        <v>0.15578878320760906</v>
      </c>
      <c r="F26" s="3">
        <v>37</v>
      </c>
      <c r="G26" s="4">
        <v>0.33387475184984661</v>
      </c>
      <c r="H26" s="3">
        <v>677</v>
      </c>
      <c r="I26" s="4">
        <v>0.62649799650197568</v>
      </c>
      <c r="J26" s="3">
        <v>3780</v>
      </c>
      <c r="K26" s="4">
        <v>3.1</v>
      </c>
      <c r="L26" s="3">
        <v>84</v>
      </c>
      <c r="M26" s="4">
        <v>0.22285304963786381</v>
      </c>
      <c r="N26" s="3">
        <v>136</v>
      </c>
      <c r="O26" s="4">
        <v>0.25122379237092457</v>
      </c>
      <c r="P26" s="3">
        <v>2436</v>
      </c>
      <c r="Q26" s="4">
        <v>2.4853085210577865</v>
      </c>
      <c r="R26" s="3">
        <v>30</v>
      </c>
      <c r="S26" s="4">
        <v>0.22672309552599759</v>
      </c>
      <c r="T26" s="3">
        <v>13393</v>
      </c>
      <c r="U26" s="4">
        <v>8.2171693621616324</v>
      </c>
      <c r="V26" s="3">
        <v>2202</v>
      </c>
      <c r="W26" s="4">
        <v>1.2032392380577688</v>
      </c>
      <c r="X26" s="3">
        <v>6</v>
      </c>
      <c r="Y26" s="4">
        <v>0.10758472296933834</v>
      </c>
      <c r="Z26" s="3">
        <v>54</v>
      </c>
      <c r="AA26" s="4">
        <v>0.15093495821337732</v>
      </c>
      <c r="AB26" s="3">
        <v>643</v>
      </c>
      <c r="AC26" s="4">
        <v>0.57243583466130143</v>
      </c>
      <c r="AD26" s="3">
        <v>5859</v>
      </c>
      <c r="AE26" s="4">
        <v>1.6776332743484459</v>
      </c>
      <c r="AF26" s="3">
        <v>17</v>
      </c>
      <c r="AG26" s="4">
        <v>0.13778570270708382</v>
      </c>
      <c r="AH26" s="3">
        <v>181</v>
      </c>
      <c r="AI26" s="4">
        <v>0.87052712581762226</v>
      </c>
      <c r="AJ26" s="3">
        <v>17</v>
      </c>
      <c r="AK26" s="4">
        <v>0.11465569569029473</v>
      </c>
      <c r="AL26" s="3">
        <v>3868</v>
      </c>
      <c r="AM26" s="4">
        <v>2.71760895377676</v>
      </c>
      <c r="AN26" s="3">
        <v>93</v>
      </c>
      <c r="AO26" s="4">
        <v>0.20879170221364107</v>
      </c>
      <c r="AP26" s="3">
        <v>1110</v>
      </c>
      <c r="AQ26" s="4">
        <v>0.83819764851578615</v>
      </c>
      <c r="AR26" s="3">
        <v>17</v>
      </c>
      <c r="AS26" s="4">
        <v>0.17403767403767403</v>
      </c>
      <c r="AT26" s="3">
        <v>6732</v>
      </c>
      <c r="AU26" s="4">
        <v>4.6670595167943434</v>
      </c>
      <c r="AV26" s="3">
        <v>18</v>
      </c>
      <c r="AW26" s="4">
        <v>9.6628730942666954E-2</v>
      </c>
      <c r="AX26" s="3">
        <v>19</v>
      </c>
      <c r="AY26" s="4">
        <v>8.0172159162833878E-2</v>
      </c>
      <c r="AZ26" s="3">
        <v>368</v>
      </c>
      <c r="BA26" s="4">
        <v>0.32121783457281516</v>
      </c>
      <c r="BB26" s="3">
        <v>4887</v>
      </c>
      <c r="BC26" s="4">
        <v>3.2586082735443953</v>
      </c>
      <c r="BD26" s="3">
        <v>1685</v>
      </c>
      <c r="BE26" s="4">
        <v>0.65232203416076928</v>
      </c>
      <c r="BF26" s="3">
        <v>258</v>
      </c>
      <c r="BG26" s="4">
        <v>0.40833768576990642</v>
      </c>
      <c r="BH26" s="3">
        <v>29</v>
      </c>
      <c r="BI26" s="4">
        <v>0.19051373012744713</v>
      </c>
      <c r="BJ26" s="3">
        <v>5</v>
      </c>
      <c r="BK26" s="4">
        <v>9.4197437829691033E-2</v>
      </c>
      <c r="BL26" s="3">
        <v>925</v>
      </c>
      <c r="BM26" s="4">
        <v>1.0597710894446799</v>
      </c>
      <c r="BN26" s="3">
        <v>32</v>
      </c>
      <c r="BO26" s="4">
        <v>0.16632016632016633</v>
      </c>
      <c r="BP26" s="3">
        <v>978</v>
      </c>
      <c r="BQ26" s="4">
        <v>0.42238009890086159</v>
      </c>
      <c r="BR26" s="3">
        <v>15</v>
      </c>
      <c r="BS26" s="4">
        <v>9.2188556327207918E-2</v>
      </c>
      <c r="BT26" s="3">
        <v>4449</v>
      </c>
      <c r="BU26" s="4">
        <v>2.9063614627836789</v>
      </c>
      <c r="BV26" s="3">
        <v>8464</v>
      </c>
      <c r="BW26" s="4">
        <v>5.4809423283643941</v>
      </c>
      <c r="BX26" s="3">
        <v>220</v>
      </c>
      <c r="BY26" s="4">
        <v>0.30879359955084568</v>
      </c>
      <c r="BZ26" s="3">
        <v>11</v>
      </c>
      <c r="CA26" s="4">
        <v>0.16004655899898151</v>
      </c>
      <c r="CB26" s="3">
        <v>91</v>
      </c>
      <c r="CC26" s="4">
        <v>0.18665135168396441</v>
      </c>
      <c r="CD26" s="3">
        <v>13918</v>
      </c>
      <c r="CE26" s="4">
        <v>11.499248145149297</v>
      </c>
      <c r="CF26" s="3">
        <v>34</v>
      </c>
      <c r="CG26" s="4">
        <v>0.36355859709153121</v>
      </c>
      <c r="CH26" s="3">
        <v>1639</v>
      </c>
      <c r="CI26" s="4">
        <v>2.0234817713798936</v>
      </c>
      <c r="CJ26" s="3">
        <v>4285</v>
      </c>
      <c r="CK26" s="4">
        <v>3.8357562303065023</v>
      </c>
      <c r="CL26" s="3">
        <v>16777</v>
      </c>
      <c r="CM26" s="4">
        <v>12.090572999618049</v>
      </c>
      <c r="CN26" s="3">
        <v>975</v>
      </c>
      <c r="CO26" s="4">
        <v>0.57232416440671996</v>
      </c>
      <c r="CP26" s="3">
        <v>224</v>
      </c>
      <c r="CQ26" s="4">
        <v>0.42892156862745101</v>
      </c>
      <c r="CR26" s="3">
        <v>197</v>
      </c>
      <c r="CS26" s="4">
        <v>0.42462387377678151</v>
      </c>
      <c r="CT26" s="3">
        <v>47</v>
      </c>
      <c r="CU26" s="4">
        <v>0.16773134434888121</v>
      </c>
      <c r="CV26" s="3">
        <v>22608</v>
      </c>
      <c r="CW26" s="4">
        <v>12.354841001371668</v>
      </c>
      <c r="CX26" s="3">
        <v>1653</v>
      </c>
      <c r="CY26" s="4">
        <v>1.409291262053149</v>
      </c>
      <c r="CZ26" s="3">
        <v>49</v>
      </c>
      <c r="DA26" s="4">
        <v>0.13750912050289049</v>
      </c>
      <c r="DB26" s="3">
        <v>2104</v>
      </c>
      <c r="DC26" s="4">
        <v>1.2816451840842085</v>
      </c>
      <c r="DD26" s="3">
        <v>408</v>
      </c>
      <c r="DE26" s="4">
        <v>0.25632326887557011</v>
      </c>
      <c r="DF26" s="3">
        <v>26</v>
      </c>
      <c r="DG26" s="4">
        <v>0.13812888487488711</v>
      </c>
      <c r="DH26" s="3">
        <v>13</v>
      </c>
      <c r="DI26" s="4">
        <v>8.0785483470047229E-2</v>
      </c>
      <c r="DJ26" s="3">
        <v>16</v>
      </c>
      <c r="DK26" s="4">
        <v>0.11660957656147511</v>
      </c>
      <c r="DL26" s="3">
        <v>529</v>
      </c>
      <c r="DM26" s="4">
        <v>0.86399790941904719</v>
      </c>
      <c r="DN26" s="3">
        <v>26</v>
      </c>
      <c r="DO26" s="4">
        <v>0.24105321713332098</v>
      </c>
      <c r="DP26" s="3">
        <v>1658</v>
      </c>
      <c r="DQ26" s="4">
        <v>1.7345454925879042</v>
      </c>
      <c r="DR26" s="3">
        <v>3</v>
      </c>
      <c r="DS26" s="4">
        <v>4.3246360098025079E-2</v>
      </c>
      <c r="DT26" s="3">
        <v>4</v>
      </c>
      <c r="DU26" s="4">
        <v>0.13253810470510272</v>
      </c>
      <c r="DV26" s="3">
        <v>48</v>
      </c>
      <c r="DW26" s="4">
        <v>0.16986340151461532</v>
      </c>
      <c r="DX26" s="3">
        <v>12</v>
      </c>
      <c r="DY26" s="4">
        <v>7.7589551273761798E-2</v>
      </c>
      <c r="DZ26" s="3">
        <v>3962</v>
      </c>
      <c r="EA26" s="4">
        <v>3.9662041764270128</v>
      </c>
      <c r="EB26" s="3">
        <v>33</v>
      </c>
      <c r="EC26" s="4">
        <v>0.31982942430703626</v>
      </c>
      <c r="ED26" s="3">
        <v>56</v>
      </c>
      <c r="EE26" s="4">
        <v>0.15687592794912739</v>
      </c>
      <c r="EF26" s="3">
        <v>125</v>
      </c>
      <c r="EG26" s="4">
        <v>0.64171672057087115</v>
      </c>
      <c r="EH26" s="3">
        <v>6</v>
      </c>
      <c r="EI26" s="4">
        <v>0.1064773735581189</v>
      </c>
      <c r="EJ26" s="3">
        <v>32</v>
      </c>
      <c r="EK26" s="4">
        <v>0.11461318051575931</v>
      </c>
      <c r="EL26" s="3">
        <v>236</v>
      </c>
      <c r="EM26" s="4">
        <v>0.70610058941447507</v>
      </c>
      <c r="EN26" s="3">
        <v>79</v>
      </c>
      <c r="EO26" s="4">
        <v>0.18752818857264938</v>
      </c>
      <c r="EP26" s="3">
        <v>0</v>
      </c>
      <c r="EQ26" s="4">
        <v>0</v>
      </c>
      <c r="ER26" s="3">
        <v>21962</v>
      </c>
      <c r="ES26" s="4">
        <v>13.415759027018442</v>
      </c>
      <c r="ET26" s="3">
        <v>3883</v>
      </c>
      <c r="EU26" s="4">
        <v>1.7667828445067295</v>
      </c>
      <c r="EV26" s="3">
        <v>80</v>
      </c>
      <c r="EW26" s="4">
        <v>0.19480361360703241</v>
      </c>
      <c r="EX26" s="3">
        <v>7488</v>
      </c>
      <c r="EY26" s="4">
        <v>2.703444292006643</v>
      </c>
      <c r="EZ26" s="3">
        <v>986</v>
      </c>
      <c r="FA26" s="4">
        <v>0.656095499823666</v>
      </c>
      <c r="FB26" s="3">
        <v>1306</v>
      </c>
      <c r="FC26" s="4">
        <v>1.5277712788358055</v>
      </c>
      <c r="FD26" s="3">
        <v>4</v>
      </c>
      <c r="FE26" s="4">
        <v>6.6744535291173038E-2</v>
      </c>
      <c r="FF26" s="3">
        <v>166023</v>
      </c>
      <c r="FG26" s="4">
        <v>3.5303168615833318</v>
      </c>
      <c r="FH26" s="3">
        <v>171447</v>
      </c>
      <c r="FI26" s="4">
        <v>2.7739930326171955</v>
      </c>
    </row>
    <row r="27" spans="2:165" x14ac:dyDescent="0.35">
      <c r="B27" s="18">
        <v>22</v>
      </c>
      <c r="C27" s="5" t="s">
        <v>20</v>
      </c>
      <c r="D27" s="3">
        <v>12</v>
      </c>
      <c r="E27" s="4">
        <v>9.8392915710068876E-2</v>
      </c>
      <c r="F27" s="3">
        <v>7</v>
      </c>
      <c r="G27" s="4">
        <v>6.3165493593214217E-2</v>
      </c>
      <c r="H27" s="3">
        <v>129</v>
      </c>
      <c r="I27" s="4">
        <v>0.11937701853582698</v>
      </c>
      <c r="J27" s="3">
        <v>362</v>
      </c>
      <c r="K27" s="4">
        <v>0.3</v>
      </c>
      <c r="L27" s="3">
        <v>29</v>
      </c>
      <c r="M27" s="4">
        <v>7.6937362374976781E-2</v>
      </c>
      <c r="N27" s="3">
        <v>40</v>
      </c>
      <c r="O27" s="4">
        <v>7.3889350697330741E-2</v>
      </c>
      <c r="P27" s="3">
        <v>177</v>
      </c>
      <c r="Q27" s="4">
        <v>0.18058276199804113</v>
      </c>
      <c r="R27" s="3">
        <v>5</v>
      </c>
      <c r="S27" s="4">
        <v>3.7787182587666265E-2</v>
      </c>
      <c r="T27" s="3">
        <v>176</v>
      </c>
      <c r="U27" s="4">
        <v>0.10798340982158196</v>
      </c>
      <c r="V27" s="3">
        <v>2035</v>
      </c>
      <c r="W27" s="4">
        <v>1.1119853993858124</v>
      </c>
      <c r="X27" s="3">
        <v>0</v>
      </c>
      <c r="Y27" s="4">
        <v>0</v>
      </c>
      <c r="Z27" s="3">
        <v>12</v>
      </c>
      <c r="AA27" s="4">
        <v>3.3541101825194958E-2</v>
      </c>
      <c r="AB27" s="3">
        <v>174</v>
      </c>
      <c r="AC27" s="4">
        <v>0.15490487594256055</v>
      </c>
      <c r="AD27" s="3">
        <v>1233</v>
      </c>
      <c r="AE27" s="4">
        <v>0.35305032040819834</v>
      </c>
      <c r="AF27" s="3">
        <v>0</v>
      </c>
      <c r="AG27" s="4">
        <v>0</v>
      </c>
      <c r="AH27" s="3">
        <v>10</v>
      </c>
      <c r="AI27" s="4">
        <v>4.809542131589073E-2</v>
      </c>
      <c r="AJ27" s="3">
        <v>0</v>
      </c>
      <c r="AK27" s="4">
        <v>0</v>
      </c>
      <c r="AL27" s="3">
        <v>334</v>
      </c>
      <c r="AM27" s="4">
        <v>0.23466426850088876</v>
      </c>
      <c r="AN27" s="3">
        <v>12</v>
      </c>
      <c r="AO27" s="4">
        <v>2.6940864801760139E-2</v>
      </c>
      <c r="AP27" s="3">
        <v>252</v>
      </c>
      <c r="AQ27" s="4">
        <v>0.19029352020358387</v>
      </c>
      <c r="AR27" s="3">
        <v>0</v>
      </c>
      <c r="AS27" s="4">
        <v>0</v>
      </c>
      <c r="AT27" s="3">
        <v>199</v>
      </c>
      <c r="AU27" s="4">
        <v>0.13795972130749767</v>
      </c>
      <c r="AV27" s="3">
        <v>11</v>
      </c>
      <c r="AW27" s="4">
        <v>5.9050891131629805E-2</v>
      </c>
      <c r="AX27" s="3">
        <v>46</v>
      </c>
      <c r="AY27" s="4">
        <v>0.19410101692054516</v>
      </c>
      <c r="AZ27" s="3">
        <v>57</v>
      </c>
      <c r="BA27" s="4">
        <v>4.9753849376767564E-2</v>
      </c>
      <c r="BB27" s="3">
        <v>721</v>
      </c>
      <c r="BC27" s="4">
        <v>0.48075640786280105</v>
      </c>
      <c r="BD27" s="3">
        <v>1331</v>
      </c>
      <c r="BE27" s="4">
        <v>0.51527633677625162</v>
      </c>
      <c r="BF27" s="3">
        <v>41</v>
      </c>
      <c r="BG27" s="4">
        <v>6.48908725448301E-2</v>
      </c>
      <c r="BH27" s="3">
        <v>32</v>
      </c>
      <c r="BI27" s="4">
        <v>0.210222047037183</v>
      </c>
      <c r="BJ27" s="3">
        <v>0</v>
      </c>
      <c r="BK27" s="4">
        <v>0</v>
      </c>
      <c r="BL27" s="3">
        <v>523</v>
      </c>
      <c r="BM27" s="4">
        <v>0.59920030246439748</v>
      </c>
      <c r="BN27" s="3">
        <v>5</v>
      </c>
      <c r="BO27" s="4">
        <v>2.5987525987525989E-2</v>
      </c>
      <c r="BP27" s="3">
        <v>646</v>
      </c>
      <c r="BQ27" s="4">
        <v>0.27899544365026241</v>
      </c>
      <c r="BR27" s="3">
        <v>7</v>
      </c>
      <c r="BS27" s="4">
        <v>4.3021326286030358E-2</v>
      </c>
      <c r="BT27" s="3">
        <v>423</v>
      </c>
      <c r="BU27" s="4">
        <v>0.27632971426331676</v>
      </c>
      <c r="BV27" s="3">
        <v>248</v>
      </c>
      <c r="BW27" s="4">
        <v>0.16059471850595106</v>
      </c>
      <c r="BX27" s="3">
        <v>89</v>
      </c>
      <c r="BY27" s="4">
        <v>0.12492104709102393</v>
      </c>
      <c r="BZ27" s="3">
        <v>3</v>
      </c>
      <c r="CA27" s="4">
        <v>4.3649061545176775E-2</v>
      </c>
      <c r="CB27" s="3">
        <v>73</v>
      </c>
      <c r="CC27" s="4">
        <v>0.14973130409812527</v>
      </c>
      <c r="CD27" s="3">
        <v>317</v>
      </c>
      <c r="CE27" s="4">
        <v>0.2619098765636102</v>
      </c>
      <c r="CF27" s="3">
        <v>12</v>
      </c>
      <c r="CG27" s="4">
        <v>0.12831479897348161</v>
      </c>
      <c r="CH27" s="3">
        <v>330</v>
      </c>
      <c r="CI27" s="4">
        <v>0.40741243719058257</v>
      </c>
      <c r="CJ27" s="3">
        <v>130</v>
      </c>
      <c r="CK27" s="4">
        <v>0.11637066743053566</v>
      </c>
      <c r="CL27" s="3">
        <v>135</v>
      </c>
      <c r="CM27" s="4">
        <v>9.728958424917665E-2</v>
      </c>
      <c r="CN27" s="3">
        <v>825</v>
      </c>
      <c r="CO27" s="4">
        <v>0.48427429295953234</v>
      </c>
      <c r="CP27" s="3">
        <v>74</v>
      </c>
      <c r="CQ27" s="4">
        <v>0.14169730392156862</v>
      </c>
      <c r="CR27" s="3">
        <v>47</v>
      </c>
      <c r="CS27" s="4">
        <v>0.10130620338836918</v>
      </c>
      <c r="CT27" s="3">
        <v>29</v>
      </c>
      <c r="CU27" s="4">
        <v>0.10349380821526712</v>
      </c>
      <c r="CV27" s="3">
        <v>388</v>
      </c>
      <c r="CW27" s="4">
        <v>0.21203460317286829</v>
      </c>
      <c r="CX27" s="3">
        <v>552</v>
      </c>
      <c r="CY27" s="4">
        <v>0.47061631981448165</v>
      </c>
      <c r="CZ27" s="3">
        <v>58</v>
      </c>
      <c r="DA27" s="4">
        <v>0.16276589773811528</v>
      </c>
      <c r="DB27" s="3">
        <v>372</v>
      </c>
      <c r="DC27" s="4">
        <v>0.22660266562705586</v>
      </c>
      <c r="DD27" s="3">
        <v>292</v>
      </c>
      <c r="DE27" s="4">
        <v>0.18344704537173157</v>
      </c>
      <c r="DF27" s="3">
        <v>12</v>
      </c>
      <c r="DG27" s="4">
        <v>6.375179301917866E-2</v>
      </c>
      <c r="DH27" s="3">
        <v>0</v>
      </c>
      <c r="DI27" s="4">
        <v>0</v>
      </c>
      <c r="DJ27" s="3">
        <v>8</v>
      </c>
      <c r="DK27" s="4">
        <v>5.8304788280737554E-2</v>
      </c>
      <c r="DL27" s="3">
        <v>109</v>
      </c>
      <c r="DM27" s="4">
        <v>0.17802603426592842</v>
      </c>
      <c r="DN27" s="3">
        <v>4</v>
      </c>
      <c r="DO27" s="4">
        <v>3.7085110328203226E-2</v>
      </c>
      <c r="DP27" s="3">
        <v>157</v>
      </c>
      <c r="DQ27" s="4">
        <v>0.16424827643926476</v>
      </c>
      <c r="DR27" s="3">
        <v>7</v>
      </c>
      <c r="DS27" s="4">
        <v>0.10090817356205853</v>
      </c>
      <c r="DT27" s="3">
        <v>0</v>
      </c>
      <c r="DU27" s="4">
        <v>0</v>
      </c>
      <c r="DV27" s="3">
        <v>22</v>
      </c>
      <c r="DW27" s="4">
        <v>7.7854059027532022E-2</v>
      </c>
      <c r="DX27" s="3">
        <v>0</v>
      </c>
      <c r="DY27" s="4">
        <v>0</v>
      </c>
      <c r="DZ27" s="3">
        <v>132</v>
      </c>
      <c r="EA27" s="4">
        <v>0.13214006847258095</v>
      </c>
      <c r="EB27" s="3">
        <v>4</v>
      </c>
      <c r="EC27" s="4">
        <v>3.8767202946307422E-2</v>
      </c>
      <c r="ED27" s="3">
        <v>20</v>
      </c>
      <c r="EE27" s="4">
        <v>5.6027117124688351E-2</v>
      </c>
      <c r="EF27" s="3">
        <v>3</v>
      </c>
      <c r="EG27" s="4">
        <v>1.5401201293700907E-2</v>
      </c>
      <c r="EH27" s="3">
        <v>3</v>
      </c>
      <c r="EI27" s="4">
        <v>5.3238686779059449E-2</v>
      </c>
      <c r="EJ27" s="3">
        <v>24</v>
      </c>
      <c r="EK27" s="4">
        <v>8.5959885386819479E-2</v>
      </c>
      <c r="EL27" s="3">
        <v>9</v>
      </c>
      <c r="EM27" s="4">
        <v>2.6927564850552015E-2</v>
      </c>
      <c r="EN27" s="3">
        <v>50</v>
      </c>
      <c r="EO27" s="4">
        <v>0.1186887269447148</v>
      </c>
      <c r="EP27" s="3">
        <v>0</v>
      </c>
      <c r="EQ27" s="4">
        <v>0</v>
      </c>
      <c r="ER27" s="3">
        <v>207</v>
      </c>
      <c r="ES27" s="4">
        <v>0.12644850735783705</v>
      </c>
      <c r="ET27" s="3">
        <v>640</v>
      </c>
      <c r="EU27" s="4">
        <v>0.29120294114970563</v>
      </c>
      <c r="EV27" s="3">
        <v>105</v>
      </c>
      <c r="EW27" s="4">
        <v>0.25567974285923006</v>
      </c>
      <c r="EX27" s="3">
        <v>460</v>
      </c>
      <c r="EY27" s="4">
        <v>0.1660769730666474</v>
      </c>
      <c r="EZ27" s="3">
        <v>125</v>
      </c>
      <c r="FA27" s="4">
        <v>8.3176407178456646E-2</v>
      </c>
      <c r="FB27" s="3">
        <v>131</v>
      </c>
      <c r="FC27" s="4">
        <v>0.15324505170558234</v>
      </c>
      <c r="FD27" s="3">
        <v>3</v>
      </c>
      <c r="FE27" s="4">
        <v>5.0058401468379782E-2</v>
      </c>
      <c r="FF27" s="3">
        <v>12902</v>
      </c>
      <c r="FG27" s="4">
        <v>0.2743484224965706</v>
      </c>
      <c r="FH27" s="3">
        <v>15260</v>
      </c>
      <c r="FI27" s="4">
        <v>0.246905070825027</v>
      </c>
    </row>
    <row r="28" spans="2:165" x14ac:dyDescent="0.35">
      <c r="B28" s="18">
        <v>23</v>
      </c>
      <c r="C28" s="5" t="s">
        <v>21</v>
      </c>
      <c r="D28" s="3">
        <v>0</v>
      </c>
      <c r="E28" s="4">
        <v>0</v>
      </c>
      <c r="F28" s="3">
        <v>8</v>
      </c>
      <c r="G28" s="4">
        <v>7.2189135535101964E-2</v>
      </c>
      <c r="H28" s="3">
        <v>48</v>
      </c>
      <c r="I28" s="4">
        <v>4.4419355734261208E-2</v>
      </c>
      <c r="J28" s="3">
        <v>245</v>
      </c>
      <c r="K28" s="4">
        <v>0.2</v>
      </c>
      <c r="L28" s="3">
        <v>23</v>
      </c>
      <c r="M28" s="4">
        <v>6.1019287400843655E-2</v>
      </c>
      <c r="N28" s="3">
        <v>16</v>
      </c>
      <c r="O28" s="4">
        <v>2.9555740278932301E-2</v>
      </c>
      <c r="P28" s="3">
        <v>224</v>
      </c>
      <c r="Q28" s="4">
        <v>0.22853411687887693</v>
      </c>
      <c r="R28" s="3">
        <v>5</v>
      </c>
      <c r="S28" s="4">
        <v>3.7787182587666265E-2</v>
      </c>
      <c r="T28" s="3">
        <v>288</v>
      </c>
      <c r="U28" s="4">
        <v>0.17670012516258865</v>
      </c>
      <c r="V28" s="3">
        <v>924</v>
      </c>
      <c r="W28" s="4">
        <v>0.50490147864004453</v>
      </c>
      <c r="X28" s="3">
        <v>0</v>
      </c>
      <c r="Y28" s="4">
        <v>0</v>
      </c>
      <c r="Z28" s="3">
        <v>18</v>
      </c>
      <c r="AA28" s="4">
        <v>5.0311652737792437E-2</v>
      </c>
      <c r="AB28" s="3">
        <v>278</v>
      </c>
      <c r="AC28" s="4">
        <v>0.24749169834501053</v>
      </c>
      <c r="AD28" s="3">
        <v>1318</v>
      </c>
      <c r="AE28" s="4">
        <v>0.37738874476723877</v>
      </c>
      <c r="AF28" s="3">
        <v>0</v>
      </c>
      <c r="AG28" s="4">
        <v>0</v>
      </c>
      <c r="AH28" s="3">
        <v>11</v>
      </c>
      <c r="AI28" s="4">
        <v>5.2904963447479796E-2</v>
      </c>
      <c r="AJ28" s="3">
        <v>4</v>
      </c>
      <c r="AK28" s="4">
        <v>2.6977810750657583E-2</v>
      </c>
      <c r="AL28" s="3">
        <v>316</v>
      </c>
      <c r="AM28" s="4">
        <v>0.2220176911565295</v>
      </c>
      <c r="AN28" s="3">
        <v>31</v>
      </c>
      <c r="AO28" s="4">
        <v>6.9597234071213682E-2</v>
      </c>
      <c r="AP28" s="3">
        <v>147</v>
      </c>
      <c r="AQ28" s="4">
        <v>0.11100455345209059</v>
      </c>
      <c r="AR28" s="3">
        <v>3</v>
      </c>
      <c r="AS28" s="4">
        <v>3.0712530712530713E-2</v>
      </c>
      <c r="AT28" s="3">
        <v>296</v>
      </c>
      <c r="AU28" s="4">
        <v>0.20520641963326286</v>
      </c>
      <c r="AV28" s="3">
        <v>9</v>
      </c>
      <c r="AW28" s="4">
        <v>4.8314365471333477E-2</v>
      </c>
      <c r="AX28" s="3">
        <v>3</v>
      </c>
      <c r="AY28" s="4">
        <v>1.2658761973079033E-2</v>
      </c>
      <c r="AZ28" s="3">
        <v>82</v>
      </c>
      <c r="BA28" s="4">
        <v>7.1575713138507732E-2</v>
      </c>
      <c r="BB28" s="3">
        <v>348</v>
      </c>
      <c r="BC28" s="4">
        <v>0.23204331475208706</v>
      </c>
      <c r="BD28" s="3">
        <v>226</v>
      </c>
      <c r="BE28" s="4">
        <v>8.7492450872601712E-2</v>
      </c>
      <c r="BF28" s="3">
        <v>48</v>
      </c>
      <c r="BG28" s="4">
        <v>7.5969802003703527E-2</v>
      </c>
      <c r="BH28" s="3">
        <v>6</v>
      </c>
      <c r="BI28" s="4">
        <v>3.9416633819471816E-2</v>
      </c>
      <c r="BJ28" s="3">
        <v>0</v>
      </c>
      <c r="BK28" s="4">
        <v>0</v>
      </c>
      <c r="BL28" s="3">
        <v>169</v>
      </c>
      <c r="BM28" s="4">
        <v>0.19362304228773072</v>
      </c>
      <c r="BN28" s="3">
        <v>0</v>
      </c>
      <c r="BO28" s="4">
        <v>0</v>
      </c>
      <c r="BP28" s="3">
        <v>1072</v>
      </c>
      <c r="BQ28" s="4">
        <v>0.46297695912241682</v>
      </c>
      <c r="BR28" s="3">
        <v>0</v>
      </c>
      <c r="BS28" s="4">
        <v>0</v>
      </c>
      <c r="BT28" s="3">
        <v>396</v>
      </c>
      <c r="BU28" s="4">
        <v>0.25869164739544548</v>
      </c>
      <c r="BV28" s="3">
        <v>550</v>
      </c>
      <c r="BW28" s="4">
        <v>0.35615764184787535</v>
      </c>
      <c r="BX28" s="3">
        <v>25</v>
      </c>
      <c r="BY28" s="4">
        <v>3.509018176714155E-2</v>
      </c>
      <c r="BZ28" s="3">
        <v>0</v>
      </c>
      <c r="CA28" s="4">
        <v>0</v>
      </c>
      <c r="CB28" s="3">
        <v>27</v>
      </c>
      <c r="CC28" s="4">
        <v>5.5380071378758666E-2</v>
      </c>
      <c r="CD28" s="3">
        <v>793</v>
      </c>
      <c r="CE28" s="4">
        <v>0.65518779846985153</v>
      </c>
      <c r="CF28" s="3">
        <v>0</v>
      </c>
      <c r="CG28" s="4">
        <v>0</v>
      </c>
      <c r="CH28" s="3">
        <v>132</v>
      </c>
      <c r="CI28" s="4">
        <v>0.16296497487623302</v>
      </c>
      <c r="CJ28" s="3">
        <v>170</v>
      </c>
      <c r="CK28" s="4">
        <v>0.15217702663993124</v>
      </c>
      <c r="CL28" s="3">
        <v>241</v>
      </c>
      <c r="CM28" s="4">
        <v>0.17367992447445607</v>
      </c>
      <c r="CN28" s="3">
        <v>1031</v>
      </c>
      <c r="CO28" s="4">
        <v>0.6051961164136701</v>
      </c>
      <c r="CP28" s="3">
        <v>28</v>
      </c>
      <c r="CQ28" s="4">
        <v>5.3615196078431376E-2</v>
      </c>
      <c r="CR28" s="3">
        <v>33</v>
      </c>
      <c r="CS28" s="4">
        <v>7.112988748545071E-2</v>
      </c>
      <c r="CT28" s="3">
        <v>5</v>
      </c>
      <c r="CU28" s="4">
        <v>1.7843760037115023E-2</v>
      </c>
      <c r="CV28" s="3">
        <v>700</v>
      </c>
      <c r="CW28" s="4">
        <v>0.38253665520878305</v>
      </c>
      <c r="CX28" s="3">
        <v>462</v>
      </c>
      <c r="CY28" s="4">
        <v>0.39388539810559881</v>
      </c>
      <c r="CZ28" s="3">
        <v>17</v>
      </c>
      <c r="DA28" s="4">
        <v>4.7707245888757931E-2</v>
      </c>
      <c r="DB28" s="3">
        <v>580</v>
      </c>
      <c r="DC28" s="4">
        <v>0.35330523135401182</v>
      </c>
      <c r="DD28" s="3">
        <v>203</v>
      </c>
      <c r="DE28" s="4">
        <v>0.12753339113171749</v>
      </c>
      <c r="DF28" s="3">
        <v>4</v>
      </c>
      <c r="DG28" s="4">
        <v>2.1250597673059556E-2</v>
      </c>
      <c r="DH28" s="3">
        <v>0</v>
      </c>
      <c r="DI28" s="4">
        <v>0</v>
      </c>
      <c r="DJ28" s="3">
        <v>9</v>
      </c>
      <c r="DK28" s="4">
        <v>6.5592886815829754E-2</v>
      </c>
      <c r="DL28" s="3">
        <v>67</v>
      </c>
      <c r="DM28" s="4">
        <v>0.10942884675061657</v>
      </c>
      <c r="DN28" s="3">
        <v>3</v>
      </c>
      <c r="DO28" s="4">
        <v>2.7813832746152418E-2</v>
      </c>
      <c r="DP28" s="3">
        <v>180</v>
      </c>
      <c r="DQ28" s="4">
        <v>0.18831012585393411</v>
      </c>
      <c r="DR28" s="3">
        <v>0</v>
      </c>
      <c r="DS28" s="4">
        <v>0</v>
      </c>
      <c r="DT28" s="3">
        <v>0</v>
      </c>
      <c r="DU28" s="4">
        <v>0</v>
      </c>
      <c r="DV28" s="3">
        <v>9</v>
      </c>
      <c r="DW28" s="4">
        <v>3.1849387783990372E-2</v>
      </c>
      <c r="DX28" s="3">
        <v>0</v>
      </c>
      <c r="DY28" s="4">
        <v>0</v>
      </c>
      <c r="DZ28" s="3">
        <v>182</v>
      </c>
      <c r="EA28" s="4">
        <v>0.18219312471219493</v>
      </c>
      <c r="EB28" s="3">
        <v>0</v>
      </c>
      <c r="EC28" s="4">
        <v>0</v>
      </c>
      <c r="ED28" s="3">
        <v>12</v>
      </c>
      <c r="EE28" s="4">
        <v>3.3616270274813009E-2</v>
      </c>
      <c r="EF28" s="3">
        <v>7</v>
      </c>
      <c r="EG28" s="4">
        <v>3.5936136351968788E-2</v>
      </c>
      <c r="EH28" s="3">
        <v>0</v>
      </c>
      <c r="EI28" s="4">
        <v>0</v>
      </c>
      <c r="EJ28" s="3">
        <v>4</v>
      </c>
      <c r="EK28" s="4">
        <v>1.4326647564469913E-2</v>
      </c>
      <c r="EL28" s="3">
        <v>24</v>
      </c>
      <c r="EM28" s="4">
        <v>7.1806839601472036E-2</v>
      </c>
      <c r="EN28" s="3">
        <v>25</v>
      </c>
      <c r="EO28" s="4">
        <v>5.93443634723574E-2</v>
      </c>
      <c r="EP28" s="3">
        <v>0</v>
      </c>
      <c r="EQ28" s="4">
        <v>0</v>
      </c>
      <c r="ER28" s="3">
        <v>272</v>
      </c>
      <c r="ES28" s="4">
        <v>0.16615456039290666</v>
      </c>
      <c r="ET28" s="3">
        <v>1003</v>
      </c>
      <c r="EU28" s="4">
        <v>0.45636960933305426</v>
      </c>
      <c r="EV28" s="3">
        <v>18</v>
      </c>
      <c r="EW28" s="4">
        <v>4.3830813061582291E-2</v>
      </c>
      <c r="EX28" s="3">
        <v>532</v>
      </c>
      <c r="EY28" s="4">
        <v>0.19207162972055744</v>
      </c>
      <c r="EZ28" s="3">
        <v>69</v>
      </c>
      <c r="FA28" s="4">
        <v>4.5913376762508062E-2</v>
      </c>
      <c r="FB28" s="3">
        <v>94</v>
      </c>
      <c r="FC28" s="4">
        <v>0.10996209817041785</v>
      </c>
      <c r="FD28" s="3">
        <v>3</v>
      </c>
      <c r="FE28" s="4">
        <v>5.0058401468379782E-2</v>
      </c>
      <c r="FF28" s="3">
        <v>13312</v>
      </c>
      <c r="FG28" s="4">
        <v>0.28306667185508821</v>
      </c>
      <c r="FH28" s="3">
        <v>14085</v>
      </c>
      <c r="FI28" s="4">
        <v>0.22789370396923361</v>
      </c>
    </row>
    <row r="29" spans="2:165" x14ac:dyDescent="0.35">
      <c r="B29" s="18">
        <v>24</v>
      </c>
      <c r="C29" s="5" t="s">
        <v>22</v>
      </c>
      <c r="D29" s="3">
        <v>463</v>
      </c>
      <c r="E29" s="4">
        <v>3.7963266644801577</v>
      </c>
      <c r="F29" s="3">
        <v>228</v>
      </c>
      <c r="G29" s="4">
        <v>2.057390362750406</v>
      </c>
      <c r="H29" s="3">
        <v>2454</v>
      </c>
      <c r="I29" s="4">
        <v>2.270939561914104</v>
      </c>
      <c r="J29" s="3">
        <v>3396</v>
      </c>
      <c r="K29" s="4">
        <v>2.8</v>
      </c>
      <c r="L29" s="3">
        <v>2140</v>
      </c>
      <c r="M29" s="4">
        <v>5.6774467407741485</v>
      </c>
      <c r="N29" s="3">
        <v>1965</v>
      </c>
      <c r="O29" s="4">
        <v>3.6298143530063727</v>
      </c>
      <c r="P29" s="3">
        <v>6104</v>
      </c>
      <c r="Q29" s="4">
        <v>6.2275546849493963</v>
      </c>
      <c r="R29" s="3">
        <v>361</v>
      </c>
      <c r="S29" s="4">
        <v>2.7282345828295043</v>
      </c>
      <c r="T29" s="3">
        <v>4789</v>
      </c>
      <c r="U29" s="4">
        <v>2.9382531229292952</v>
      </c>
      <c r="V29" s="3">
        <v>1554</v>
      </c>
      <c r="W29" s="4">
        <v>0.84915248680371125</v>
      </c>
      <c r="X29" s="3">
        <v>94</v>
      </c>
      <c r="Y29" s="4">
        <v>1.6854939931863009</v>
      </c>
      <c r="Z29" s="3">
        <v>648</v>
      </c>
      <c r="AA29" s="4">
        <v>1.8112194985605277</v>
      </c>
      <c r="AB29" s="3">
        <v>4204</v>
      </c>
      <c r="AC29" s="4">
        <v>3.7426442440374976</v>
      </c>
      <c r="AD29" s="3">
        <v>8045</v>
      </c>
      <c r="AE29" s="4">
        <v>2.3035602819821213</v>
      </c>
      <c r="AF29" s="3">
        <v>457</v>
      </c>
      <c r="AG29" s="4">
        <v>3.7040038904198407</v>
      </c>
      <c r="AH29" s="3">
        <v>488</v>
      </c>
      <c r="AI29" s="4">
        <v>2.3470565602154676</v>
      </c>
      <c r="AJ29" s="3">
        <v>267</v>
      </c>
      <c r="AK29" s="4">
        <v>1.8007688676063938</v>
      </c>
      <c r="AL29" s="3">
        <v>3296</v>
      </c>
      <c r="AM29" s="4">
        <v>2.3157288292782319</v>
      </c>
      <c r="AN29" s="3">
        <v>1869</v>
      </c>
      <c r="AO29" s="4">
        <v>4.196039692874141</v>
      </c>
      <c r="AP29" s="3">
        <v>7224</v>
      </c>
      <c r="AQ29" s="4">
        <v>5.455080912502738</v>
      </c>
      <c r="AR29" s="3">
        <v>158</v>
      </c>
      <c r="AS29" s="4">
        <v>1.6175266175266174</v>
      </c>
      <c r="AT29" s="3">
        <v>4065</v>
      </c>
      <c r="AU29" s="4">
        <v>2.8181219453013973</v>
      </c>
      <c r="AV29" s="3">
        <v>475</v>
      </c>
      <c r="AW29" s="4">
        <v>2.5499248443203779</v>
      </c>
      <c r="AX29" s="3">
        <v>825</v>
      </c>
      <c r="AY29" s="4">
        <v>3.4811595425967337</v>
      </c>
      <c r="AZ29" s="3">
        <v>2095</v>
      </c>
      <c r="BA29" s="4">
        <v>1.8286721832338255</v>
      </c>
      <c r="BB29" s="3">
        <v>1492</v>
      </c>
      <c r="BC29" s="4">
        <v>0.99485237244285596</v>
      </c>
      <c r="BD29" s="3">
        <v>8744</v>
      </c>
      <c r="BE29" s="4">
        <v>3.3851061523452621</v>
      </c>
      <c r="BF29" s="3">
        <v>916</v>
      </c>
      <c r="BG29" s="4">
        <v>1.4497570549040091</v>
      </c>
      <c r="BH29" s="3">
        <v>748</v>
      </c>
      <c r="BI29" s="4">
        <v>4.9139403494941529</v>
      </c>
      <c r="BJ29" s="3">
        <v>109</v>
      </c>
      <c r="BK29" s="4">
        <v>2.0535041446872642</v>
      </c>
      <c r="BL29" s="3">
        <v>3101</v>
      </c>
      <c r="BM29" s="4">
        <v>3.5528109712085976</v>
      </c>
      <c r="BN29" s="3">
        <v>232</v>
      </c>
      <c r="BO29" s="4">
        <v>1.2058212058212059</v>
      </c>
      <c r="BP29" s="3">
        <v>2866</v>
      </c>
      <c r="BQ29" s="4">
        <v>1.2377723552657152</v>
      </c>
      <c r="BR29" s="3">
        <v>534</v>
      </c>
      <c r="BS29" s="4">
        <v>3.2819126052486021</v>
      </c>
      <c r="BT29" s="3">
        <v>6117</v>
      </c>
      <c r="BU29" s="4">
        <v>3.9960020381766159</v>
      </c>
      <c r="BV29" s="3">
        <v>5007</v>
      </c>
      <c r="BW29" s="4">
        <v>3.2423296595132949</v>
      </c>
      <c r="BX29" s="3">
        <v>2043</v>
      </c>
      <c r="BY29" s="4">
        <v>2.8675696540108078</v>
      </c>
      <c r="BZ29" s="3">
        <v>185</v>
      </c>
      <c r="CA29" s="4">
        <v>2.6916921286192346</v>
      </c>
      <c r="CB29" s="3">
        <v>2212</v>
      </c>
      <c r="CC29" s="4">
        <v>4.5370636255486732</v>
      </c>
      <c r="CD29" s="3">
        <v>2373</v>
      </c>
      <c r="CE29" s="4">
        <v>1.9606061106796437</v>
      </c>
      <c r="CF29" s="3">
        <v>351</v>
      </c>
      <c r="CG29" s="4">
        <v>3.7532078699743372</v>
      </c>
      <c r="CH29" s="3">
        <v>1884</v>
      </c>
      <c r="CI29" s="4">
        <v>2.3259546414153265</v>
      </c>
      <c r="CJ29" s="3">
        <v>4141</v>
      </c>
      <c r="CK29" s="4">
        <v>3.7068533371526784</v>
      </c>
      <c r="CL29" s="3">
        <v>3497</v>
      </c>
      <c r="CM29" s="4">
        <v>2.5201605638471904</v>
      </c>
      <c r="CN29" s="3">
        <v>2488</v>
      </c>
      <c r="CO29" s="4">
        <v>1.4604538677373531</v>
      </c>
      <c r="CP29" s="3">
        <v>701</v>
      </c>
      <c r="CQ29" s="4">
        <v>1.3422947303921569</v>
      </c>
      <c r="CR29" s="3">
        <v>1225</v>
      </c>
      <c r="CS29" s="4">
        <v>2.6404276415053669</v>
      </c>
      <c r="CT29" s="3">
        <v>629</v>
      </c>
      <c r="CU29" s="4">
        <v>2.2447450126690698</v>
      </c>
      <c r="CV29" s="3">
        <v>3201</v>
      </c>
      <c r="CW29" s="4">
        <v>1.7492854761761636</v>
      </c>
      <c r="CX29" s="3">
        <v>2187</v>
      </c>
      <c r="CY29" s="4">
        <v>1.8645613975258539</v>
      </c>
      <c r="CZ29" s="3">
        <v>1213</v>
      </c>
      <c r="DA29" s="4">
        <v>3.4040523095919628</v>
      </c>
      <c r="DB29" s="3">
        <v>3715</v>
      </c>
      <c r="DC29" s="4">
        <v>2.262980921517507</v>
      </c>
      <c r="DD29" s="3">
        <v>11690</v>
      </c>
      <c r="DE29" s="4">
        <v>7.344164247929938</v>
      </c>
      <c r="DF29" s="3">
        <v>824</v>
      </c>
      <c r="DG29" s="4">
        <v>4.3776231206502683</v>
      </c>
      <c r="DH29" s="3">
        <v>365</v>
      </c>
      <c r="DI29" s="4">
        <v>2.2682078051205568</v>
      </c>
      <c r="DJ29" s="3">
        <v>565</v>
      </c>
      <c r="DK29" s="4">
        <v>4.11777567232709</v>
      </c>
      <c r="DL29" s="3">
        <v>2583</v>
      </c>
      <c r="DM29" s="4">
        <v>4.2187270321916808</v>
      </c>
      <c r="DN29" s="3">
        <v>218</v>
      </c>
      <c r="DO29" s="4">
        <v>2.021138512887076</v>
      </c>
      <c r="DP29" s="3">
        <v>4989</v>
      </c>
      <c r="DQ29" s="4">
        <v>5.2193289882515401</v>
      </c>
      <c r="DR29" s="3">
        <v>277</v>
      </c>
      <c r="DS29" s="4">
        <v>3.9930805823843158</v>
      </c>
      <c r="DT29" s="3">
        <v>122</v>
      </c>
      <c r="DU29" s="4">
        <v>4.0424121935056334</v>
      </c>
      <c r="DV29" s="3">
        <v>1134</v>
      </c>
      <c r="DW29" s="4">
        <v>4.0130228607827867</v>
      </c>
      <c r="DX29" s="3">
        <v>341</v>
      </c>
      <c r="DY29" s="4">
        <v>2.2048364153627311</v>
      </c>
      <c r="DZ29" s="3">
        <v>3820</v>
      </c>
      <c r="EA29" s="4">
        <v>3.824053496706509</v>
      </c>
      <c r="EB29" s="3">
        <v>317</v>
      </c>
      <c r="EC29" s="4">
        <v>3.0723008334948636</v>
      </c>
      <c r="ED29" s="3">
        <v>1316</v>
      </c>
      <c r="EE29" s="4">
        <v>3.6865843068044932</v>
      </c>
      <c r="EF29" s="3">
        <v>181</v>
      </c>
      <c r="EG29" s="4">
        <v>0.92920581138662162</v>
      </c>
      <c r="EH29" s="3">
        <v>137</v>
      </c>
      <c r="EI29" s="4">
        <v>2.4312333629103815</v>
      </c>
      <c r="EJ29" s="3">
        <v>561</v>
      </c>
      <c r="EK29" s="4">
        <v>2.0093123209169055</v>
      </c>
      <c r="EL29" s="3">
        <v>595</v>
      </c>
      <c r="EM29" s="4">
        <v>1.7802112317864944</v>
      </c>
      <c r="EN29" s="3">
        <v>1342</v>
      </c>
      <c r="EO29" s="4">
        <v>3.1856054311961453</v>
      </c>
      <c r="EP29" s="3">
        <v>86</v>
      </c>
      <c r="EQ29" s="4">
        <v>2.3783185840707963</v>
      </c>
      <c r="ER29" s="3">
        <v>3610</v>
      </c>
      <c r="ES29" s="4">
        <v>2.2052130993323273</v>
      </c>
      <c r="ET29" s="3">
        <v>2685</v>
      </c>
      <c r="EU29" s="4">
        <v>1.2216873390421243</v>
      </c>
      <c r="EV29" s="3">
        <v>798</v>
      </c>
      <c r="EW29" s="4">
        <v>1.9431660457301481</v>
      </c>
      <c r="EX29" s="3">
        <v>4794</v>
      </c>
      <c r="EY29" s="4">
        <v>1.7308108888728426</v>
      </c>
      <c r="EZ29" s="3">
        <v>7634</v>
      </c>
      <c r="FA29" s="4">
        <v>5.0797495392027043</v>
      </c>
      <c r="FB29" s="3">
        <v>3709</v>
      </c>
      <c r="FC29" s="4">
        <v>4.3388236395114879</v>
      </c>
      <c r="FD29" s="3">
        <v>101</v>
      </c>
      <c r="FE29" s="4">
        <v>1.6852995161021191</v>
      </c>
      <c r="FF29" s="3">
        <v>132912</v>
      </c>
      <c r="FG29" s="4">
        <v>2.8262438018031464</v>
      </c>
      <c r="FH29" s="3">
        <v>174552</v>
      </c>
      <c r="FI29" s="4">
        <v>2.8242315807765475</v>
      </c>
    </row>
    <row r="30" spans="2:165" x14ac:dyDescent="0.35">
      <c r="B30" s="18">
        <v>25</v>
      </c>
      <c r="C30" s="5" t="s">
        <v>23</v>
      </c>
      <c r="D30" s="3">
        <v>5</v>
      </c>
      <c r="E30" s="4">
        <v>4.0997048212528697E-2</v>
      </c>
      <c r="F30" s="3">
        <v>10</v>
      </c>
      <c r="G30" s="4">
        <v>9.0236419418877459E-2</v>
      </c>
      <c r="H30" s="3">
        <v>70</v>
      </c>
      <c r="I30" s="4">
        <v>6.4778227112464254E-2</v>
      </c>
      <c r="J30" s="3">
        <v>95</v>
      </c>
      <c r="K30" s="4">
        <v>0.1</v>
      </c>
      <c r="L30" s="3">
        <v>18</v>
      </c>
      <c r="M30" s="4">
        <v>4.7754224922399384E-2</v>
      </c>
      <c r="N30" s="3">
        <v>34</v>
      </c>
      <c r="O30" s="4">
        <v>6.2805948092731143E-2</v>
      </c>
      <c r="P30" s="3">
        <v>66</v>
      </c>
      <c r="Q30" s="4">
        <v>6.7335945151811946E-2</v>
      </c>
      <c r="R30" s="3">
        <v>10</v>
      </c>
      <c r="S30" s="4">
        <v>7.5574365175332531E-2</v>
      </c>
      <c r="T30" s="3">
        <v>160</v>
      </c>
      <c r="U30" s="4">
        <v>9.8166736201438148E-2</v>
      </c>
      <c r="V30" s="3">
        <v>614</v>
      </c>
      <c r="W30" s="4">
        <v>0.33550812541665298</v>
      </c>
      <c r="X30" s="3">
        <v>9</v>
      </c>
      <c r="Y30" s="4">
        <v>0.16137708445400753</v>
      </c>
      <c r="Z30" s="3">
        <v>18</v>
      </c>
      <c r="AA30" s="4">
        <v>5.0311652737792437E-2</v>
      </c>
      <c r="AB30" s="3">
        <v>239</v>
      </c>
      <c r="AC30" s="4">
        <v>0.21277163994409179</v>
      </c>
      <c r="AD30" s="3">
        <v>2276</v>
      </c>
      <c r="AE30" s="4">
        <v>0.65169710401383574</v>
      </c>
      <c r="AF30" s="3">
        <v>8</v>
      </c>
      <c r="AG30" s="4">
        <v>6.4840330685686495E-2</v>
      </c>
      <c r="AH30" s="3">
        <v>10</v>
      </c>
      <c r="AI30" s="4">
        <v>4.809542131589073E-2</v>
      </c>
      <c r="AJ30" s="3">
        <v>5</v>
      </c>
      <c r="AK30" s="4">
        <v>3.3722263438321978E-2</v>
      </c>
      <c r="AL30" s="3">
        <v>194</v>
      </c>
      <c r="AM30" s="4">
        <v>0.1363020002669833</v>
      </c>
      <c r="AN30" s="3">
        <v>31</v>
      </c>
      <c r="AO30" s="4">
        <v>6.9597234071213682E-2</v>
      </c>
      <c r="AP30" s="3">
        <v>271</v>
      </c>
      <c r="AQ30" s="4">
        <v>0.20464104752052076</v>
      </c>
      <c r="AR30" s="3">
        <v>3</v>
      </c>
      <c r="AS30" s="4">
        <v>3.0712530712530713E-2</v>
      </c>
      <c r="AT30" s="3">
        <v>135</v>
      </c>
      <c r="AU30" s="4">
        <v>9.3590765711116505E-2</v>
      </c>
      <c r="AV30" s="3">
        <v>4</v>
      </c>
      <c r="AW30" s="4">
        <v>2.1473051320592657E-2</v>
      </c>
      <c r="AX30" s="3">
        <v>0</v>
      </c>
      <c r="AY30" s="4">
        <v>0</v>
      </c>
      <c r="AZ30" s="3">
        <v>57</v>
      </c>
      <c r="BA30" s="4">
        <v>4.9753849376767564E-2</v>
      </c>
      <c r="BB30" s="3">
        <v>587</v>
      </c>
      <c r="BC30" s="4">
        <v>0.39140639586056059</v>
      </c>
      <c r="BD30" s="3">
        <v>178</v>
      </c>
      <c r="BE30" s="4">
        <v>6.8909983430633204E-2</v>
      </c>
      <c r="BF30" s="3">
        <v>94</v>
      </c>
      <c r="BG30" s="4">
        <v>0.14877419559058608</v>
      </c>
      <c r="BH30" s="3">
        <v>6</v>
      </c>
      <c r="BI30" s="4">
        <v>3.9416633819471816E-2</v>
      </c>
      <c r="BJ30" s="3">
        <v>0</v>
      </c>
      <c r="BK30" s="4">
        <v>0</v>
      </c>
      <c r="BL30" s="3">
        <v>114</v>
      </c>
      <c r="BM30" s="4">
        <v>0.13060962615858759</v>
      </c>
      <c r="BN30" s="3">
        <v>8</v>
      </c>
      <c r="BO30" s="4">
        <v>4.1580041580041582E-2</v>
      </c>
      <c r="BP30" s="3">
        <v>1128</v>
      </c>
      <c r="BQ30" s="4">
        <v>0.48716232265866249</v>
      </c>
      <c r="BR30" s="3">
        <v>14</v>
      </c>
      <c r="BS30" s="4">
        <v>8.6042652572060715E-2</v>
      </c>
      <c r="BT30" s="3">
        <v>320</v>
      </c>
      <c r="BU30" s="4">
        <v>0.20904375547106702</v>
      </c>
      <c r="BV30" s="3">
        <v>292</v>
      </c>
      <c r="BW30" s="4">
        <v>0.1890873298537811</v>
      </c>
      <c r="BX30" s="3">
        <v>51</v>
      </c>
      <c r="BY30" s="4">
        <v>7.1583970804968769E-2</v>
      </c>
      <c r="BZ30" s="3">
        <v>0</v>
      </c>
      <c r="CA30" s="4">
        <v>0</v>
      </c>
      <c r="CB30" s="3">
        <v>15</v>
      </c>
      <c r="CC30" s="4">
        <v>3.076670632153259E-2</v>
      </c>
      <c r="CD30" s="3">
        <v>185</v>
      </c>
      <c r="CE30" s="4">
        <v>0.15284961250557694</v>
      </c>
      <c r="CF30" s="3">
        <v>4</v>
      </c>
      <c r="CG30" s="4">
        <v>4.2771599657827203E-2</v>
      </c>
      <c r="CH30" s="3">
        <v>123</v>
      </c>
      <c r="CI30" s="4">
        <v>0.15185372658921714</v>
      </c>
      <c r="CJ30" s="3">
        <v>110</v>
      </c>
      <c r="CK30" s="4">
        <v>9.8467487825837863E-2</v>
      </c>
      <c r="CL30" s="3">
        <v>190</v>
      </c>
      <c r="CM30" s="4">
        <v>0.13692608153587824</v>
      </c>
      <c r="CN30" s="3">
        <v>755</v>
      </c>
      <c r="CO30" s="4">
        <v>0.44318435295084468</v>
      </c>
      <c r="CP30" s="3">
        <v>66</v>
      </c>
      <c r="CQ30" s="4">
        <v>0.12637867647058823</v>
      </c>
      <c r="CR30" s="3">
        <v>77</v>
      </c>
      <c r="CS30" s="4">
        <v>0.16596973746605165</v>
      </c>
      <c r="CT30" s="3">
        <v>27</v>
      </c>
      <c r="CU30" s="4">
        <v>9.6356304200421114E-2</v>
      </c>
      <c r="CV30" s="3">
        <v>328</v>
      </c>
      <c r="CW30" s="4">
        <v>0.17924574701211549</v>
      </c>
      <c r="CX30" s="3">
        <v>114</v>
      </c>
      <c r="CY30" s="4">
        <v>9.7192500831251652E-2</v>
      </c>
      <c r="CZ30" s="3">
        <v>33</v>
      </c>
      <c r="DA30" s="4">
        <v>9.2608183195824215E-2</v>
      </c>
      <c r="DB30" s="3">
        <v>289</v>
      </c>
      <c r="DC30" s="4">
        <v>0.17604346872639556</v>
      </c>
      <c r="DD30" s="3">
        <v>84</v>
      </c>
      <c r="DE30" s="4">
        <v>5.2772437709676205E-2</v>
      </c>
      <c r="DF30" s="3">
        <v>5</v>
      </c>
      <c r="DG30" s="4">
        <v>2.6563247091324446E-2</v>
      </c>
      <c r="DH30" s="3">
        <v>3</v>
      </c>
      <c r="DI30" s="4">
        <v>1.8642803877703205E-2</v>
      </c>
      <c r="DJ30" s="3">
        <v>7</v>
      </c>
      <c r="DK30" s="4">
        <v>5.1016689745645362E-2</v>
      </c>
      <c r="DL30" s="3">
        <v>31</v>
      </c>
      <c r="DM30" s="4">
        <v>5.0631257451777809E-2</v>
      </c>
      <c r="DN30" s="3">
        <v>6</v>
      </c>
      <c r="DO30" s="4">
        <v>5.5627665492304836E-2</v>
      </c>
      <c r="DP30" s="3">
        <v>116</v>
      </c>
      <c r="DQ30" s="4">
        <v>0.12135541443920198</v>
      </c>
      <c r="DR30" s="3">
        <v>8</v>
      </c>
      <c r="DS30" s="4">
        <v>0.11532362692806689</v>
      </c>
      <c r="DT30" s="3">
        <v>0</v>
      </c>
      <c r="DU30" s="4">
        <v>0</v>
      </c>
      <c r="DV30" s="3">
        <v>11</v>
      </c>
      <c r="DW30" s="4">
        <v>3.8927029513766011E-2</v>
      </c>
      <c r="DX30" s="3">
        <v>0</v>
      </c>
      <c r="DY30" s="4">
        <v>0</v>
      </c>
      <c r="DZ30" s="3">
        <v>94</v>
      </c>
      <c r="EA30" s="4">
        <v>9.4099745730474305E-2</v>
      </c>
      <c r="EB30" s="3">
        <v>0</v>
      </c>
      <c r="EC30" s="4">
        <v>0</v>
      </c>
      <c r="ED30" s="3">
        <v>19</v>
      </c>
      <c r="EE30" s="4">
        <v>5.3225761268453936E-2</v>
      </c>
      <c r="EF30" s="3">
        <v>63</v>
      </c>
      <c r="EG30" s="4">
        <v>0.32342522716771904</v>
      </c>
      <c r="EH30" s="3">
        <v>4</v>
      </c>
      <c r="EI30" s="4">
        <v>7.0984915705412599E-2</v>
      </c>
      <c r="EJ30" s="3">
        <v>6</v>
      </c>
      <c r="EK30" s="4">
        <v>2.148997134670487E-2</v>
      </c>
      <c r="EL30" s="3">
        <v>21</v>
      </c>
      <c r="EM30" s="4">
        <v>6.2830984651288044E-2</v>
      </c>
      <c r="EN30" s="3">
        <v>33</v>
      </c>
      <c r="EO30" s="4">
        <v>7.8334559783511767E-2</v>
      </c>
      <c r="EP30" s="3">
        <v>0</v>
      </c>
      <c r="EQ30" s="4">
        <v>0</v>
      </c>
      <c r="ER30" s="3">
        <v>262</v>
      </c>
      <c r="ES30" s="4">
        <v>0.1600459368490498</v>
      </c>
      <c r="ET30" s="3">
        <v>769</v>
      </c>
      <c r="EU30" s="4">
        <v>0.34989853397519316</v>
      </c>
      <c r="EV30" s="3">
        <v>27</v>
      </c>
      <c r="EW30" s="4">
        <v>6.5746219592373437E-2</v>
      </c>
      <c r="EX30" s="3">
        <v>1260</v>
      </c>
      <c r="EY30" s="4">
        <v>0.45490649144342549</v>
      </c>
      <c r="EZ30" s="3">
        <v>85</v>
      </c>
      <c r="FA30" s="4">
        <v>5.6559956881350515E-2</v>
      </c>
      <c r="FB30" s="3">
        <v>59</v>
      </c>
      <c r="FC30" s="4">
        <v>6.9018763745262265E-2</v>
      </c>
      <c r="FD30" s="3">
        <v>0</v>
      </c>
      <c r="FE30" s="4">
        <v>0</v>
      </c>
      <c r="FF30" s="3">
        <v>11450</v>
      </c>
      <c r="FG30" s="4">
        <v>0.24347306135372296</v>
      </c>
      <c r="FH30" s="3">
        <v>12435</v>
      </c>
      <c r="FI30" s="4">
        <v>0.201196890937694</v>
      </c>
    </row>
    <row r="31" spans="2:165" x14ac:dyDescent="0.35">
      <c r="B31" s="18">
        <v>26</v>
      </c>
      <c r="C31" s="5" t="s">
        <v>24</v>
      </c>
      <c r="D31" s="3">
        <v>22</v>
      </c>
      <c r="E31" s="4">
        <v>0.18038701213512628</v>
      </c>
      <c r="F31" s="3">
        <v>4</v>
      </c>
      <c r="G31" s="4">
        <v>3.6094567767550982E-2</v>
      </c>
      <c r="H31" s="3">
        <v>61</v>
      </c>
      <c r="I31" s="4">
        <v>5.6449597912290282E-2</v>
      </c>
      <c r="J31" s="3">
        <v>142</v>
      </c>
      <c r="K31" s="4">
        <v>0.1</v>
      </c>
      <c r="L31" s="3">
        <v>43</v>
      </c>
      <c r="M31" s="4">
        <v>0.11407953731462075</v>
      </c>
      <c r="N31" s="3">
        <v>12</v>
      </c>
      <c r="O31" s="4">
        <v>2.2166805209199225E-2</v>
      </c>
      <c r="P31" s="3">
        <v>277</v>
      </c>
      <c r="Q31" s="4">
        <v>0.28260692131896836</v>
      </c>
      <c r="R31" s="3">
        <v>13</v>
      </c>
      <c r="S31" s="4">
        <v>9.8246674727932276E-2</v>
      </c>
      <c r="T31" s="3">
        <v>331</v>
      </c>
      <c r="U31" s="4">
        <v>0.20308243551672517</v>
      </c>
      <c r="V31" s="3">
        <v>125</v>
      </c>
      <c r="W31" s="4">
        <v>6.8303771461044993E-2</v>
      </c>
      <c r="X31" s="3">
        <v>0</v>
      </c>
      <c r="Y31" s="4">
        <v>0</v>
      </c>
      <c r="Z31" s="3">
        <v>22</v>
      </c>
      <c r="AA31" s="4">
        <v>6.1492020012857425E-2</v>
      </c>
      <c r="AB31" s="3">
        <v>62</v>
      </c>
      <c r="AC31" s="4">
        <v>5.519599027838365E-2</v>
      </c>
      <c r="AD31" s="3">
        <v>197</v>
      </c>
      <c r="AE31" s="4">
        <v>5.6407877632129011E-2</v>
      </c>
      <c r="AF31" s="3">
        <v>4</v>
      </c>
      <c r="AG31" s="4">
        <v>3.2420165342843248E-2</v>
      </c>
      <c r="AH31" s="3">
        <v>14</v>
      </c>
      <c r="AI31" s="4">
        <v>6.7333589842247021E-2</v>
      </c>
      <c r="AJ31" s="3">
        <v>4</v>
      </c>
      <c r="AK31" s="4">
        <v>2.6977810750657583E-2</v>
      </c>
      <c r="AL31" s="3">
        <v>295</v>
      </c>
      <c r="AM31" s="4">
        <v>0.20726335092144366</v>
      </c>
      <c r="AN31" s="3">
        <v>33</v>
      </c>
      <c r="AO31" s="4">
        <v>7.4087378204840376E-2</v>
      </c>
      <c r="AP31" s="3">
        <v>158</v>
      </c>
      <c r="AQ31" s="4">
        <v>0.11931101663558036</v>
      </c>
      <c r="AR31" s="3">
        <v>4</v>
      </c>
      <c r="AS31" s="4">
        <v>4.0950040950040956E-2</v>
      </c>
      <c r="AT31" s="3">
        <v>691</v>
      </c>
      <c r="AU31" s="4">
        <v>0.47904606745467776</v>
      </c>
      <c r="AV31" s="3">
        <v>3</v>
      </c>
      <c r="AW31" s="4">
        <v>1.6104788490444492E-2</v>
      </c>
      <c r="AX31" s="3">
        <v>14</v>
      </c>
      <c r="AY31" s="4">
        <v>5.907422254103549E-2</v>
      </c>
      <c r="AZ31" s="3">
        <v>56</v>
      </c>
      <c r="BA31" s="4">
        <v>4.8880974826297968E-2</v>
      </c>
      <c r="BB31" s="3">
        <v>87</v>
      </c>
      <c r="BC31" s="4">
        <v>5.8010828688021765E-2</v>
      </c>
      <c r="BD31" s="3">
        <v>218</v>
      </c>
      <c r="BE31" s="4">
        <v>8.4395372965606952E-2</v>
      </c>
      <c r="BF31" s="3">
        <v>31</v>
      </c>
      <c r="BG31" s="4">
        <v>4.906383046072519E-2</v>
      </c>
      <c r="BH31" s="3">
        <v>24</v>
      </c>
      <c r="BI31" s="4">
        <v>0.15766653527788727</v>
      </c>
      <c r="BJ31" s="3">
        <v>0</v>
      </c>
      <c r="BK31" s="4">
        <v>0</v>
      </c>
      <c r="BL31" s="3">
        <v>146</v>
      </c>
      <c r="BM31" s="4">
        <v>0.16727197736099814</v>
      </c>
      <c r="BN31" s="3">
        <v>5</v>
      </c>
      <c r="BO31" s="4">
        <v>2.5987525987525989E-2</v>
      </c>
      <c r="BP31" s="3">
        <v>89</v>
      </c>
      <c r="BQ31" s="4">
        <v>3.8437452762961843E-2</v>
      </c>
      <c r="BR31" s="3">
        <v>14</v>
      </c>
      <c r="BS31" s="4">
        <v>8.6042652572060715E-2</v>
      </c>
      <c r="BT31" s="3">
        <v>262</v>
      </c>
      <c r="BU31" s="4">
        <v>0.17115457479193613</v>
      </c>
      <c r="BV31" s="3">
        <v>112</v>
      </c>
      <c r="BW31" s="4">
        <v>7.2526647067203701E-2</v>
      </c>
      <c r="BX31" s="3">
        <v>30</v>
      </c>
      <c r="BY31" s="4">
        <v>4.2108218120569862E-2</v>
      </c>
      <c r="BZ31" s="3">
        <v>0</v>
      </c>
      <c r="CA31" s="4">
        <v>0</v>
      </c>
      <c r="CB31" s="3">
        <v>60</v>
      </c>
      <c r="CC31" s="4">
        <v>0.12306682528613036</v>
      </c>
      <c r="CD31" s="3">
        <v>99</v>
      </c>
      <c r="CE31" s="4">
        <v>8.1795198043524961E-2</v>
      </c>
      <c r="CF31" s="3">
        <v>17</v>
      </c>
      <c r="CG31" s="4">
        <v>0.18177929854576561</v>
      </c>
      <c r="CH31" s="3">
        <v>119</v>
      </c>
      <c r="CI31" s="4">
        <v>0.1469153940172101</v>
      </c>
      <c r="CJ31" s="3">
        <v>103</v>
      </c>
      <c r="CK31" s="4">
        <v>9.2201374964193644E-2</v>
      </c>
      <c r="CL31" s="3">
        <v>600</v>
      </c>
      <c r="CM31" s="4">
        <v>0.43239815221856281</v>
      </c>
      <c r="CN31" s="3">
        <v>75</v>
      </c>
      <c r="CO31" s="4">
        <v>4.4024935723593846E-2</v>
      </c>
      <c r="CP31" s="3">
        <v>27</v>
      </c>
      <c r="CQ31" s="4">
        <v>5.1700367647058827E-2</v>
      </c>
      <c r="CR31" s="3">
        <v>23</v>
      </c>
      <c r="CS31" s="4">
        <v>4.9575376126223224E-2</v>
      </c>
      <c r="CT31" s="3">
        <v>10</v>
      </c>
      <c r="CU31" s="4">
        <v>3.5687520074230046E-2</v>
      </c>
      <c r="CV31" s="3">
        <v>193</v>
      </c>
      <c r="CW31" s="4">
        <v>0.10547082065042163</v>
      </c>
      <c r="CX31" s="3">
        <v>130</v>
      </c>
      <c r="CY31" s="4">
        <v>0.11083355357949751</v>
      </c>
      <c r="CZ31" s="3">
        <v>11</v>
      </c>
      <c r="DA31" s="4">
        <v>3.0869394398608072E-2</v>
      </c>
      <c r="DB31" s="3">
        <v>360</v>
      </c>
      <c r="DC31" s="4">
        <v>0.21929290221973149</v>
      </c>
      <c r="DD31" s="3">
        <v>191</v>
      </c>
      <c r="DE31" s="4">
        <v>0.1199944714589066</v>
      </c>
      <c r="DF31" s="3">
        <v>30</v>
      </c>
      <c r="DG31" s="4">
        <v>0.15937948254794665</v>
      </c>
      <c r="DH31" s="3">
        <v>11</v>
      </c>
      <c r="DI31" s="4">
        <v>6.8356947551578423E-2</v>
      </c>
      <c r="DJ31" s="3">
        <v>10</v>
      </c>
      <c r="DK31" s="4">
        <v>7.288098535092194E-2</v>
      </c>
      <c r="DL31" s="3">
        <v>81</v>
      </c>
      <c r="DM31" s="4">
        <v>0.13229457592238716</v>
      </c>
      <c r="DN31" s="3">
        <v>8</v>
      </c>
      <c r="DO31" s="4">
        <v>7.4170220656406452E-2</v>
      </c>
      <c r="DP31" s="3">
        <v>675</v>
      </c>
      <c r="DQ31" s="4">
        <v>0.70616297195225286</v>
      </c>
      <c r="DR31" s="3">
        <v>5</v>
      </c>
      <c r="DS31" s="4">
        <v>7.2077266830041814E-2</v>
      </c>
      <c r="DT31" s="3">
        <v>0</v>
      </c>
      <c r="DU31" s="4">
        <v>0</v>
      </c>
      <c r="DV31" s="3">
        <v>17</v>
      </c>
      <c r="DW31" s="4">
        <v>6.0159954703092933E-2</v>
      </c>
      <c r="DX31" s="3">
        <v>4</v>
      </c>
      <c r="DY31" s="4">
        <v>2.5863183757920603E-2</v>
      </c>
      <c r="DZ31" s="3">
        <v>446</v>
      </c>
      <c r="EA31" s="4">
        <v>0.44647326165735679</v>
      </c>
      <c r="EB31" s="3">
        <v>5</v>
      </c>
      <c r="EC31" s="4">
        <v>4.8459003682884277E-2</v>
      </c>
      <c r="ED31" s="3">
        <v>70</v>
      </c>
      <c r="EE31" s="4">
        <v>0.19609490993640921</v>
      </c>
      <c r="EF31" s="3">
        <v>8</v>
      </c>
      <c r="EG31" s="4">
        <v>4.1069870116535755E-2</v>
      </c>
      <c r="EH31" s="3">
        <v>3</v>
      </c>
      <c r="EI31" s="4">
        <v>5.3238686779059449E-2</v>
      </c>
      <c r="EJ31" s="3">
        <v>23</v>
      </c>
      <c r="EK31" s="4">
        <v>8.2378223495702008E-2</v>
      </c>
      <c r="EL31" s="3">
        <v>20</v>
      </c>
      <c r="EM31" s="4">
        <v>5.9839033001226706E-2</v>
      </c>
      <c r="EN31" s="3">
        <v>18</v>
      </c>
      <c r="EO31" s="4">
        <v>4.2727941700097319E-2</v>
      </c>
      <c r="EP31" s="3">
        <v>0</v>
      </c>
      <c r="EQ31" s="4">
        <v>0</v>
      </c>
      <c r="ER31" s="3">
        <v>173</v>
      </c>
      <c r="ES31" s="4">
        <v>0.10567918730872373</v>
      </c>
      <c r="ET31" s="3">
        <v>113</v>
      </c>
      <c r="EU31" s="4">
        <v>5.1415519296744899E-2</v>
      </c>
      <c r="EV31" s="3">
        <v>21</v>
      </c>
      <c r="EW31" s="4">
        <v>5.1135948571846009E-2</v>
      </c>
      <c r="EX31" s="3">
        <v>141</v>
      </c>
      <c r="EY31" s="4">
        <v>5.0906202613907138E-2</v>
      </c>
      <c r="EZ31" s="3">
        <v>160</v>
      </c>
      <c r="FA31" s="4">
        <v>0.10646580118842451</v>
      </c>
      <c r="FB31" s="3">
        <v>387</v>
      </c>
      <c r="FC31" s="4">
        <v>0.45271629778672035</v>
      </c>
      <c r="FD31" s="3">
        <v>4</v>
      </c>
      <c r="FE31" s="4">
        <v>6.6744535291173038E-2</v>
      </c>
      <c r="FF31" s="3">
        <v>7063</v>
      </c>
      <c r="FG31" s="4">
        <v>0.15018779321758477</v>
      </c>
      <c r="FH31" s="3">
        <v>8073</v>
      </c>
      <c r="FI31" s="4">
        <v>0.13062022521431474</v>
      </c>
    </row>
    <row r="32" spans="2:165" x14ac:dyDescent="0.35">
      <c r="B32" s="18">
        <v>27</v>
      </c>
      <c r="C32" s="5" t="s">
        <v>25</v>
      </c>
      <c r="D32" s="3">
        <v>111</v>
      </c>
      <c r="E32" s="4">
        <v>0.9101344703181371</v>
      </c>
      <c r="F32" s="3">
        <v>45</v>
      </c>
      <c r="G32" s="4">
        <v>0.40606388738494859</v>
      </c>
      <c r="H32" s="3">
        <v>310</v>
      </c>
      <c r="I32" s="4">
        <v>0.28687500578377029</v>
      </c>
      <c r="J32" s="3">
        <v>512</v>
      </c>
      <c r="K32" s="4">
        <v>0.4</v>
      </c>
      <c r="L32" s="3">
        <v>227</v>
      </c>
      <c r="M32" s="4">
        <v>0.60223383652136997</v>
      </c>
      <c r="N32" s="3">
        <v>268</v>
      </c>
      <c r="O32" s="4">
        <v>0.49505864967211599</v>
      </c>
      <c r="P32" s="3">
        <v>735</v>
      </c>
      <c r="Q32" s="4">
        <v>0.74987757100881491</v>
      </c>
      <c r="R32" s="3">
        <v>97</v>
      </c>
      <c r="S32" s="4">
        <v>0.73307134220072556</v>
      </c>
      <c r="T32" s="3">
        <v>601</v>
      </c>
      <c r="U32" s="4">
        <v>0.368738802856652</v>
      </c>
      <c r="V32" s="3">
        <v>786</v>
      </c>
      <c r="W32" s="4">
        <v>0.42949411494705092</v>
      </c>
      <c r="X32" s="3">
        <v>11</v>
      </c>
      <c r="Y32" s="4">
        <v>0.19723865877712032</v>
      </c>
      <c r="Z32" s="3">
        <v>80</v>
      </c>
      <c r="AA32" s="4">
        <v>0.22360734550129971</v>
      </c>
      <c r="AB32" s="3">
        <v>423</v>
      </c>
      <c r="AC32" s="4">
        <v>0.37657909496381103</v>
      </c>
      <c r="AD32" s="3">
        <v>949</v>
      </c>
      <c r="AE32" s="4">
        <v>0.27173134960858086</v>
      </c>
      <c r="AF32" s="3">
        <v>36</v>
      </c>
      <c r="AG32" s="4">
        <v>0.29178148808558924</v>
      </c>
      <c r="AH32" s="3">
        <v>63</v>
      </c>
      <c r="AI32" s="4">
        <v>0.3030011542901116</v>
      </c>
      <c r="AJ32" s="3">
        <v>43</v>
      </c>
      <c r="AK32" s="4">
        <v>0.29001146556956903</v>
      </c>
      <c r="AL32" s="3">
        <v>501</v>
      </c>
      <c r="AM32" s="4">
        <v>0.35199640275133315</v>
      </c>
      <c r="AN32" s="3">
        <v>277</v>
      </c>
      <c r="AO32" s="4">
        <v>0.62188496250729652</v>
      </c>
      <c r="AP32" s="3">
        <v>724</v>
      </c>
      <c r="AQ32" s="4">
        <v>0.54671630407696314</v>
      </c>
      <c r="AR32" s="3">
        <v>18</v>
      </c>
      <c r="AS32" s="4">
        <v>0.18427518427518427</v>
      </c>
      <c r="AT32" s="3">
        <v>789</v>
      </c>
      <c r="AU32" s="4">
        <v>0.54698603071163643</v>
      </c>
      <c r="AV32" s="3">
        <v>45</v>
      </c>
      <c r="AW32" s="4">
        <v>0.24157182735666741</v>
      </c>
      <c r="AX32" s="3">
        <v>112</v>
      </c>
      <c r="AY32" s="4">
        <v>0.47259378032828392</v>
      </c>
      <c r="AZ32" s="3">
        <v>248</v>
      </c>
      <c r="BA32" s="4">
        <v>0.21647288851646243</v>
      </c>
      <c r="BB32" s="3">
        <v>425</v>
      </c>
      <c r="BC32" s="4">
        <v>0.28338623209665803</v>
      </c>
      <c r="BD32" s="3">
        <v>1317</v>
      </c>
      <c r="BE32" s="4">
        <v>0.50985645043901073</v>
      </c>
      <c r="BF32" s="3">
        <v>128</v>
      </c>
      <c r="BG32" s="4">
        <v>0.20258613867654274</v>
      </c>
      <c r="BH32" s="3">
        <v>99</v>
      </c>
      <c r="BI32" s="4">
        <v>0.65037445802128502</v>
      </c>
      <c r="BJ32" s="3">
        <v>11</v>
      </c>
      <c r="BK32" s="4">
        <v>0.20723436322532029</v>
      </c>
      <c r="BL32" s="3">
        <v>467</v>
      </c>
      <c r="BM32" s="4">
        <v>0.53504118786017896</v>
      </c>
      <c r="BN32" s="3">
        <v>31</v>
      </c>
      <c r="BO32" s="4">
        <v>0.16112266112266113</v>
      </c>
      <c r="BP32" s="3">
        <v>520</v>
      </c>
      <c r="BQ32" s="4">
        <v>0.22457837569370967</v>
      </c>
      <c r="BR32" s="3">
        <v>95</v>
      </c>
      <c r="BS32" s="4">
        <v>0.58386085673898347</v>
      </c>
      <c r="BT32" s="3">
        <v>753</v>
      </c>
      <c r="BU32" s="4">
        <v>0.49190608709285466</v>
      </c>
      <c r="BV32" s="3">
        <v>1050</v>
      </c>
      <c r="BW32" s="4">
        <v>0.67993731625503473</v>
      </c>
      <c r="BX32" s="3">
        <v>443</v>
      </c>
      <c r="BY32" s="4">
        <v>0.62179802091374836</v>
      </c>
      <c r="BZ32" s="3">
        <v>27</v>
      </c>
      <c r="CA32" s="4">
        <v>0.39284155390659103</v>
      </c>
      <c r="CB32" s="3">
        <v>272</v>
      </c>
      <c r="CC32" s="4">
        <v>0.55790294129712437</v>
      </c>
      <c r="CD32" s="3">
        <v>479</v>
      </c>
      <c r="CE32" s="4">
        <v>0.39575656427119649</v>
      </c>
      <c r="CF32" s="3">
        <v>91</v>
      </c>
      <c r="CG32" s="4">
        <v>0.97305389221556893</v>
      </c>
      <c r="CH32" s="3">
        <v>288</v>
      </c>
      <c r="CI32" s="4">
        <v>0.35555994518450845</v>
      </c>
      <c r="CJ32" s="3">
        <v>552</v>
      </c>
      <c r="CK32" s="4">
        <v>0.49412775708965911</v>
      </c>
      <c r="CL32" s="3">
        <v>570</v>
      </c>
      <c r="CM32" s="4">
        <v>0.41077824460763468</v>
      </c>
      <c r="CN32" s="3">
        <v>485</v>
      </c>
      <c r="CO32" s="4">
        <v>0.28469458434590689</v>
      </c>
      <c r="CP32" s="3">
        <v>124</v>
      </c>
      <c r="CQ32" s="4">
        <v>0.23743872549019607</v>
      </c>
      <c r="CR32" s="3">
        <v>182</v>
      </c>
      <c r="CS32" s="4">
        <v>0.39229210673794024</v>
      </c>
      <c r="CT32" s="3">
        <v>89</v>
      </c>
      <c r="CU32" s="4">
        <v>0.31761892866064734</v>
      </c>
      <c r="CV32" s="3">
        <v>669</v>
      </c>
      <c r="CW32" s="4">
        <v>0.3655957461923941</v>
      </c>
      <c r="CX32" s="3">
        <v>412</v>
      </c>
      <c r="CY32" s="4">
        <v>0.35125710826733053</v>
      </c>
      <c r="CZ32" s="3">
        <v>171</v>
      </c>
      <c r="DA32" s="4">
        <v>0.47987876746927094</v>
      </c>
      <c r="DB32" s="3">
        <v>647</v>
      </c>
      <c r="DC32" s="4">
        <v>0.39411807704490631</v>
      </c>
      <c r="DD32" s="3">
        <v>935</v>
      </c>
      <c r="DE32" s="4">
        <v>0.58740749117318158</v>
      </c>
      <c r="DF32" s="3">
        <v>103</v>
      </c>
      <c r="DG32" s="4">
        <v>0.54720289008128353</v>
      </c>
      <c r="DH32" s="3">
        <v>38</v>
      </c>
      <c r="DI32" s="4">
        <v>0.23614218245090729</v>
      </c>
      <c r="DJ32" s="3">
        <v>76</v>
      </c>
      <c r="DK32" s="4">
        <v>0.55389548866700677</v>
      </c>
      <c r="DL32" s="3">
        <v>310</v>
      </c>
      <c r="DM32" s="4">
        <v>0.50631257451777811</v>
      </c>
      <c r="DN32" s="3">
        <v>41</v>
      </c>
      <c r="DO32" s="4">
        <v>0.38012238086408306</v>
      </c>
      <c r="DP32" s="3">
        <v>702</v>
      </c>
      <c r="DQ32" s="4">
        <v>0.73440949083034301</v>
      </c>
      <c r="DR32" s="3">
        <v>25</v>
      </c>
      <c r="DS32" s="4">
        <v>0.36038633415020904</v>
      </c>
      <c r="DT32" s="3">
        <v>11</v>
      </c>
      <c r="DU32" s="4">
        <v>0.36447978793903246</v>
      </c>
      <c r="DV32" s="3">
        <v>169</v>
      </c>
      <c r="DW32" s="4">
        <v>0.59806072616604145</v>
      </c>
      <c r="DX32" s="3">
        <v>43</v>
      </c>
      <c r="DY32" s="4">
        <v>0.27802922539764646</v>
      </c>
      <c r="DZ32" s="3">
        <v>485</v>
      </c>
      <c r="EA32" s="4">
        <v>0.48551464552425577</v>
      </c>
      <c r="EB32" s="3">
        <v>46</v>
      </c>
      <c r="EC32" s="4">
        <v>0.44582283388253541</v>
      </c>
      <c r="ED32" s="3">
        <v>205</v>
      </c>
      <c r="EE32" s="4">
        <v>0.57427795052805564</v>
      </c>
      <c r="EF32" s="3">
        <v>21</v>
      </c>
      <c r="EG32" s="4">
        <v>0.10780840905590637</v>
      </c>
      <c r="EH32" s="3">
        <v>39</v>
      </c>
      <c r="EI32" s="4">
        <v>0.69210292812777285</v>
      </c>
      <c r="EJ32" s="3">
        <v>99</v>
      </c>
      <c r="EK32" s="4">
        <v>0.35458452722063039</v>
      </c>
      <c r="EL32" s="3">
        <v>57</v>
      </c>
      <c r="EM32" s="4">
        <v>0.1705412440534961</v>
      </c>
      <c r="EN32" s="3">
        <v>188</v>
      </c>
      <c r="EO32" s="4">
        <v>0.44626961331212767</v>
      </c>
      <c r="EP32" s="3">
        <v>19</v>
      </c>
      <c r="EQ32" s="4">
        <v>0.52544247787610621</v>
      </c>
      <c r="ER32" s="3">
        <v>613</v>
      </c>
      <c r="ES32" s="4">
        <v>0.37445862323842571</v>
      </c>
      <c r="ET32" s="3">
        <v>409</v>
      </c>
      <c r="EU32" s="4">
        <v>0.18609687957848375</v>
      </c>
      <c r="EV32" s="3">
        <v>287</v>
      </c>
      <c r="EW32" s="4">
        <v>0.6988579638152288</v>
      </c>
      <c r="EX32" s="3">
        <v>569</v>
      </c>
      <c r="EY32" s="4">
        <v>0.20542999494548342</v>
      </c>
      <c r="EZ32" s="3">
        <v>973</v>
      </c>
      <c r="FA32" s="4">
        <v>0.64744515347710652</v>
      </c>
      <c r="FB32" s="3">
        <v>455</v>
      </c>
      <c r="FC32" s="4">
        <v>0.53226334752702265</v>
      </c>
      <c r="FD32" s="3">
        <v>16</v>
      </c>
      <c r="FE32" s="4">
        <v>0.26697814116469215</v>
      </c>
      <c r="FF32" s="3">
        <v>19125</v>
      </c>
      <c r="FG32" s="4">
        <v>0.40667443654060714</v>
      </c>
      <c r="FH32" s="3">
        <v>25365</v>
      </c>
      <c r="FI32" s="4">
        <v>0.41040282578484988</v>
      </c>
    </row>
    <row r="33" spans="2:165" x14ac:dyDescent="0.35">
      <c r="B33" s="18">
        <v>28</v>
      </c>
      <c r="C33" s="5" t="s">
        <v>26</v>
      </c>
      <c r="D33" s="3">
        <v>5</v>
      </c>
      <c r="E33" s="4">
        <v>4.0997048212528697E-2</v>
      </c>
      <c r="F33" s="3">
        <v>10</v>
      </c>
      <c r="G33" s="4">
        <v>9.0236419418877459E-2</v>
      </c>
      <c r="H33" s="3">
        <v>66</v>
      </c>
      <c r="I33" s="4">
        <v>6.1076614134609152E-2</v>
      </c>
      <c r="J33" s="3">
        <v>1072</v>
      </c>
      <c r="K33" s="4">
        <v>0.9</v>
      </c>
      <c r="L33" s="3">
        <v>82</v>
      </c>
      <c r="M33" s="4">
        <v>0.21754702464648606</v>
      </c>
      <c r="N33" s="3">
        <v>32</v>
      </c>
      <c r="O33" s="4">
        <v>5.9111480557864603E-2</v>
      </c>
      <c r="P33" s="3">
        <v>705</v>
      </c>
      <c r="Q33" s="4">
        <v>0.7192703232125367</v>
      </c>
      <c r="R33" s="3">
        <v>9</v>
      </c>
      <c r="S33" s="4">
        <v>6.8016928657799278E-2</v>
      </c>
      <c r="T33" s="3">
        <v>1586</v>
      </c>
      <c r="U33" s="4">
        <v>0.97307777259675565</v>
      </c>
      <c r="V33" s="3">
        <v>2031</v>
      </c>
      <c r="W33" s="4">
        <v>1.1097996786990589</v>
      </c>
      <c r="X33" s="3">
        <v>0</v>
      </c>
      <c r="Y33" s="4">
        <v>0</v>
      </c>
      <c r="Z33" s="3">
        <v>19</v>
      </c>
      <c r="AA33" s="4">
        <v>5.3106744556558678E-2</v>
      </c>
      <c r="AB33" s="3">
        <v>100</v>
      </c>
      <c r="AC33" s="4">
        <v>8.9025790771586524E-2</v>
      </c>
      <c r="AD33" s="3">
        <v>979</v>
      </c>
      <c r="AE33" s="4">
        <v>0.28032138173530102</v>
      </c>
      <c r="AF33" s="3">
        <v>19</v>
      </c>
      <c r="AG33" s="4">
        <v>0.15399578537850545</v>
      </c>
      <c r="AH33" s="3">
        <v>16</v>
      </c>
      <c r="AI33" s="4">
        <v>7.6952674105425167E-2</v>
      </c>
      <c r="AJ33" s="3">
        <v>6</v>
      </c>
      <c r="AK33" s="4">
        <v>4.0466716125986374E-2</v>
      </c>
      <c r="AL33" s="3">
        <v>4240</v>
      </c>
      <c r="AM33" s="4">
        <v>2.9789715522268514</v>
      </c>
      <c r="AN33" s="3">
        <v>39</v>
      </c>
      <c r="AO33" s="4">
        <v>8.7557810605720446E-2</v>
      </c>
      <c r="AP33" s="3">
        <v>465</v>
      </c>
      <c r="AQ33" s="4">
        <v>0.3511368527566131</v>
      </c>
      <c r="AR33" s="3">
        <v>6</v>
      </c>
      <c r="AS33" s="4">
        <v>6.1425061425061427E-2</v>
      </c>
      <c r="AT33" s="3">
        <v>2033</v>
      </c>
      <c r="AU33" s="4">
        <v>1.4094076051162951</v>
      </c>
      <c r="AV33" s="3">
        <v>11</v>
      </c>
      <c r="AW33" s="4">
        <v>5.9050891131629805E-2</v>
      </c>
      <c r="AX33" s="3">
        <v>16</v>
      </c>
      <c r="AY33" s="4">
        <v>6.751339718975484E-2</v>
      </c>
      <c r="AZ33" s="3">
        <v>59</v>
      </c>
      <c r="BA33" s="4">
        <v>5.1499598477706778E-2</v>
      </c>
      <c r="BB33" s="3">
        <v>1780</v>
      </c>
      <c r="BC33" s="4">
        <v>1.1868882191342385</v>
      </c>
      <c r="BD33" s="3">
        <v>512</v>
      </c>
      <c r="BE33" s="4">
        <v>0.19821298604766405</v>
      </c>
      <c r="BF33" s="3">
        <v>157</v>
      </c>
      <c r="BG33" s="4">
        <v>0.24848456072044697</v>
      </c>
      <c r="BH33" s="3">
        <v>19</v>
      </c>
      <c r="BI33" s="4">
        <v>0.12481934042832743</v>
      </c>
      <c r="BJ33" s="3">
        <v>6</v>
      </c>
      <c r="BK33" s="4">
        <v>0.11303692539562923</v>
      </c>
      <c r="BL33" s="3">
        <v>1037</v>
      </c>
      <c r="BM33" s="4">
        <v>1.188089318653117</v>
      </c>
      <c r="BN33" s="3">
        <v>5</v>
      </c>
      <c r="BO33" s="4">
        <v>2.5987525987525989E-2</v>
      </c>
      <c r="BP33" s="3">
        <v>1110</v>
      </c>
      <c r="BQ33" s="4">
        <v>0.47938845580772632</v>
      </c>
      <c r="BR33" s="3">
        <v>7</v>
      </c>
      <c r="BS33" s="4">
        <v>4.3021326286030358E-2</v>
      </c>
      <c r="BT33" s="3">
        <v>2962</v>
      </c>
      <c r="BU33" s="4">
        <v>1.9349612615790643</v>
      </c>
      <c r="BV33" s="3">
        <v>592</v>
      </c>
      <c r="BW33" s="4">
        <v>0.38335513449807679</v>
      </c>
      <c r="BX33" s="3">
        <v>87</v>
      </c>
      <c r="BY33" s="4">
        <v>0.12211383254965261</v>
      </c>
      <c r="BZ33" s="3">
        <v>4</v>
      </c>
      <c r="CA33" s="4">
        <v>5.8198748726902366E-2</v>
      </c>
      <c r="CB33" s="3">
        <v>46</v>
      </c>
      <c r="CC33" s="4">
        <v>9.4351232719366615E-2</v>
      </c>
      <c r="CD33" s="3">
        <v>2957</v>
      </c>
      <c r="CE33" s="4">
        <v>2.443115157724276</v>
      </c>
      <c r="CF33" s="3">
        <v>6</v>
      </c>
      <c r="CG33" s="4">
        <v>6.4157399486740804E-2</v>
      </c>
      <c r="CH33" s="3">
        <v>742</v>
      </c>
      <c r="CI33" s="4">
        <v>0.91606069210731</v>
      </c>
      <c r="CJ33" s="3">
        <v>194</v>
      </c>
      <c r="CK33" s="4">
        <v>0.1736608421655686</v>
      </c>
      <c r="CL33" s="3">
        <v>263</v>
      </c>
      <c r="CM33" s="4">
        <v>0.18953452338913671</v>
      </c>
      <c r="CN33" s="3">
        <v>440</v>
      </c>
      <c r="CO33" s="4">
        <v>0.25827962291175055</v>
      </c>
      <c r="CP33" s="3">
        <v>117</v>
      </c>
      <c r="CQ33" s="4">
        <v>0.22403492647058823</v>
      </c>
      <c r="CR33" s="3">
        <v>79</v>
      </c>
      <c r="CS33" s="4">
        <v>0.17028063973789714</v>
      </c>
      <c r="CT33" s="3">
        <v>13</v>
      </c>
      <c r="CU33" s="4">
        <v>4.6393776096499056E-2</v>
      </c>
      <c r="CV33" s="3">
        <v>4489</v>
      </c>
      <c r="CW33" s="4">
        <v>2.4531529217603243</v>
      </c>
      <c r="CX33" s="3">
        <v>1370</v>
      </c>
      <c r="CY33" s="4">
        <v>1.1680151415685505</v>
      </c>
      <c r="CZ33" s="3">
        <v>47</v>
      </c>
      <c r="DA33" s="4">
        <v>0.13189650333950723</v>
      </c>
      <c r="DB33" s="3">
        <v>3075</v>
      </c>
      <c r="DC33" s="4">
        <v>1.8731268731268731</v>
      </c>
      <c r="DD33" s="3">
        <v>708</v>
      </c>
      <c r="DE33" s="4">
        <v>0.44479626069584227</v>
      </c>
      <c r="DF33" s="3">
        <v>24</v>
      </c>
      <c r="DG33" s="4">
        <v>0.12750358603835732</v>
      </c>
      <c r="DH33" s="3">
        <v>5</v>
      </c>
      <c r="DI33" s="4">
        <v>3.107133979617201E-2</v>
      </c>
      <c r="DJ33" s="3">
        <v>24</v>
      </c>
      <c r="DK33" s="4">
        <v>0.17491436484221268</v>
      </c>
      <c r="DL33" s="3">
        <v>203</v>
      </c>
      <c r="DM33" s="4">
        <v>0.33155307299067405</v>
      </c>
      <c r="DN33" s="3">
        <v>10</v>
      </c>
      <c r="DO33" s="4">
        <v>9.2712775820508062E-2</v>
      </c>
      <c r="DP33" s="3">
        <v>1071</v>
      </c>
      <c r="DQ33" s="4">
        <v>1.120445248830908</v>
      </c>
      <c r="DR33" s="3">
        <v>3</v>
      </c>
      <c r="DS33" s="4">
        <v>4.3246360098025079E-2</v>
      </c>
      <c r="DT33" s="3">
        <v>5</v>
      </c>
      <c r="DU33" s="4">
        <v>0.16567263088137837</v>
      </c>
      <c r="DV33" s="3">
        <v>23</v>
      </c>
      <c r="DW33" s="4">
        <v>8.1392879892419848E-2</v>
      </c>
      <c r="DX33" s="3">
        <v>3</v>
      </c>
      <c r="DY33" s="4">
        <v>1.9397387818440449E-2</v>
      </c>
      <c r="DZ33" s="3">
        <v>1536</v>
      </c>
      <c r="EA33" s="4">
        <v>1.5376298876809418</v>
      </c>
      <c r="EB33" s="3">
        <v>17</v>
      </c>
      <c r="EC33" s="4">
        <v>0.16476061252180654</v>
      </c>
      <c r="ED33" s="3">
        <v>38</v>
      </c>
      <c r="EE33" s="4">
        <v>0.10645152253690787</v>
      </c>
      <c r="EF33" s="3">
        <v>21</v>
      </c>
      <c r="EG33" s="4">
        <v>0.10780840905590637</v>
      </c>
      <c r="EH33" s="3">
        <v>0</v>
      </c>
      <c r="EI33" s="4">
        <v>0</v>
      </c>
      <c r="EJ33" s="3">
        <v>18</v>
      </c>
      <c r="EK33" s="4">
        <v>6.4469914040114609E-2</v>
      </c>
      <c r="EL33" s="3">
        <v>15</v>
      </c>
      <c r="EM33" s="4">
        <v>4.4879274750920024E-2</v>
      </c>
      <c r="EN33" s="3">
        <v>29</v>
      </c>
      <c r="EO33" s="4">
        <v>6.883946162793457E-2</v>
      </c>
      <c r="EP33" s="3">
        <v>4</v>
      </c>
      <c r="EQ33" s="4">
        <v>0.11061946902654868</v>
      </c>
      <c r="ER33" s="3">
        <v>1564</v>
      </c>
      <c r="ES33" s="4">
        <v>0.95538872225921323</v>
      </c>
      <c r="ET33" s="3">
        <v>3832</v>
      </c>
      <c r="EU33" s="4">
        <v>1.7435776101338625</v>
      </c>
      <c r="EV33" s="3">
        <v>17</v>
      </c>
      <c r="EW33" s="4">
        <v>4.1395767891494385E-2</v>
      </c>
      <c r="EX33" s="3">
        <v>582</v>
      </c>
      <c r="EY33" s="4">
        <v>0.21012347461910608</v>
      </c>
      <c r="EZ33" s="3">
        <v>161</v>
      </c>
      <c r="FA33" s="4">
        <v>0.10713121244585216</v>
      </c>
      <c r="FB33" s="3">
        <v>975</v>
      </c>
      <c r="FC33" s="4">
        <v>1.1405643161293342</v>
      </c>
      <c r="FD33" s="3">
        <v>8</v>
      </c>
      <c r="FE33" s="4">
        <v>0.13348907058234608</v>
      </c>
      <c r="FF33" s="3">
        <v>44956</v>
      </c>
      <c r="FG33" s="4">
        <v>0.95594541015004109</v>
      </c>
      <c r="FH33" s="3">
        <v>46623</v>
      </c>
      <c r="FI33" s="4">
        <v>0.75435485695119486</v>
      </c>
    </row>
    <row r="34" spans="2:165" x14ac:dyDescent="0.35">
      <c r="B34" s="18">
        <v>29</v>
      </c>
      <c r="C34" s="5" t="s">
        <v>27</v>
      </c>
      <c r="D34" s="3">
        <v>11</v>
      </c>
      <c r="E34" s="4">
        <v>9.0193506067563142E-2</v>
      </c>
      <c r="F34" s="3">
        <v>9</v>
      </c>
      <c r="G34" s="4">
        <v>8.1212777476989712E-2</v>
      </c>
      <c r="H34" s="3">
        <v>72</v>
      </c>
      <c r="I34" s="4">
        <v>6.6629033601391802E-2</v>
      </c>
      <c r="J34" s="3">
        <v>516</v>
      </c>
      <c r="K34" s="4">
        <v>0.4</v>
      </c>
      <c r="L34" s="3">
        <v>22</v>
      </c>
      <c r="M34" s="4">
        <v>5.8366274905154801E-2</v>
      </c>
      <c r="N34" s="3">
        <v>21</v>
      </c>
      <c r="O34" s="4">
        <v>3.8791909116098644E-2</v>
      </c>
      <c r="P34" s="3">
        <v>324</v>
      </c>
      <c r="Q34" s="4">
        <v>0.3305582761998041</v>
      </c>
      <c r="R34" s="3">
        <v>3</v>
      </c>
      <c r="S34" s="4">
        <v>2.2672309552599759E-2</v>
      </c>
      <c r="T34" s="3">
        <v>2046</v>
      </c>
      <c r="U34" s="4">
        <v>1.2553071391758901</v>
      </c>
      <c r="V34" s="3">
        <v>538</v>
      </c>
      <c r="W34" s="4">
        <v>0.29397943236833762</v>
      </c>
      <c r="X34" s="3">
        <v>3</v>
      </c>
      <c r="Y34" s="4">
        <v>5.379236148466917E-2</v>
      </c>
      <c r="Z34" s="3">
        <v>9</v>
      </c>
      <c r="AA34" s="4">
        <v>2.5155826368896218E-2</v>
      </c>
      <c r="AB34" s="3">
        <v>95</v>
      </c>
      <c r="AC34" s="4">
        <v>8.4574501233007207E-2</v>
      </c>
      <c r="AD34" s="3">
        <v>589</v>
      </c>
      <c r="AE34" s="4">
        <v>0.16865096408793903</v>
      </c>
      <c r="AF34" s="3">
        <v>0</v>
      </c>
      <c r="AG34" s="4">
        <v>0</v>
      </c>
      <c r="AH34" s="3">
        <v>10</v>
      </c>
      <c r="AI34" s="4">
        <v>4.809542131589073E-2</v>
      </c>
      <c r="AJ34" s="3">
        <v>0</v>
      </c>
      <c r="AK34" s="4">
        <v>0</v>
      </c>
      <c r="AL34" s="3">
        <v>341</v>
      </c>
      <c r="AM34" s="4">
        <v>0.23958238191258405</v>
      </c>
      <c r="AN34" s="3">
        <v>15</v>
      </c>
      <c r="AO34" s="4">
        <v>3.3676081002200167E-2</v>
      </c>
      <c r="AP34" s="3">
        <v>215</v>
      </c>
      <c r="AQ34" s="4">
        <v>0.16235359858639101</v>
      </c>
      <c r="AR34" s="3">
        <v>0</v>
      </c>
      <c r="AS34" s="4">
        <v>0</v>
      </c>
      <c r="AT34" s="3">
        <v>664</v>
      </c>
      <c r="AU34" s="4">
        <v>0.46032791431245451</v>
      </c>
      <c r="AV34" s="3">
        <v>0</v>
      </c>
      <c r="AW34" s="4">
        <v>0</v>
      </c>
      <c r="AX34" s="3">
        <v>7</v>
      </c>
      <c r="AY34" s="4">
        <v>2.9537111270517745E-2</v>
      </c>
      <c r="AZ34" s="3">
        <v>60</v>
      </c>
      <c r="BA34" s="4">
        <v>5.2372473028176394E-2</v>
      </c>
      <c r="BB34" s="3">
        <v>467</v>
      </c>
      <c r="BC34" s="4">
        <v>0.31139145973915133</v>
      </c>
      <c r="BD34" s="3">
        <v>256</v>
      </c>
      <c r="BE34" s="4">
        <v>9.9106493023832024E-2</v>
      </c>
      <c r="BF34" s="3">
        <v>42</v>
      </c>
      <c r="BG34" s="4">
        <v>6.6473576753240587E-2</v>
      </c>
      <c r="BH34" s="3">
        <v>12</v>
      </c>
      <c r="BI34" s="4">
        <v>7.8833267638943633E-2</v>
      </c>
      <c r="BJ34" s="3">
        <v>0</v>
      </c>
      <c r="BK34" s="4">
        <v>0</v>
      </c>
      <c r="BL34" s="3">
        <v>145</v>
      </c>
      <c r="BM34" s="4">
        <v>0.1661262788859228</v>
      </c>
      <c r="BN34" s="3">
        <v>4</v>
      </c>
      <c r="BO34" s="4">
        <v>2.0790020790020791E-2</v>
      </c>
      <c r="BP34" s="3">
        <v>194</v>
      </c>
      <c r="BQ34" s="4">
        <v>8.3785009393422441E-2</v>
      </c>
      <c r="BR34" s="3">
        <v>4</v>
      </c>
      <c r="BS34" s="4">
        <v>2.4583615020588773E-2</v>
      </c>
      <c r="BT34" s="3">
        <v>500</v>
      </c>
      <c r="BU34" s="4">
        <v>0.32663086792354223</v>
      </c>
      <c r="BV34" s="3">
        <v>1647</v>
      </c>
      <c r="BW34" s="4">
        <v>1.0665302474971832</v>
      </c>
      <c r="BX34" s="3">
        <v>33</v>
      </c>
      <c r="BY34" s="4">
        <v>4.631903993262685E-2</v>
      </c>
      <c r="BZ34" s="3">
        <v>0</v>
      </c>
      <c r="CA34" s="4">
        <v>0</v>
      </c>
      <c r="CB34" s="3">
        <v>25</v>
      </c>
      <c r="CC34" s="4">
        <v>5.127784386922099E-2</v>
      </c>
      <c r="CD34" s="3">
        <v>3770</v>
      </c>
      <c r="CE34" s="4">
        <v>3.1148272386271625</v>
      </c>
      <c r="CF34" s="3">
        <v>23</v>
      </c>
      <c r="CG34" s="4">
        <v>0.24593669803250642</v>
      </c>
      <c r="CH34" s="3">
        <v>380</v>
      </c>
      <c r="CI34" s="4">
        <v>0.46914159434067088</v>
      </c>
      <c r="CJ34" s="3">
        <v>653</v>
      </c>
      <c r="CK34" s="4">
        <v>0.58453881409338293</v>
      </c>
      <c r="CL34" s="3">
        <v>1998</v>
      </c>
      <c r="CM34" s="4">
        <v>1.4398858468878144</v>
      </c>
      <c r="CN34" s="3">
        <v>197</v>
      </c>
      <c r="CO34" s="4">
        <v>0.11563883116730649</v>
      </c>
      <c r="CP34" s="3">
        <v>70</v>
      </c>
      <c r="CQ34" s="4">
        <v>0.13403799019607843</v>
      </c>
      <c r="CR34" s="3">
        <v>11</v>
      </c>
      <c r="CS34" s="4">
        <v>2.3709962495150234E-2</v>
      </c>
      <c r="CT34" s="3">
        <v>18</v>
      </c>
      <c r="CU34" s="4">
        <v>6.4237536133614076E-2</v>
      </c>
      <c r="CV34" s="3">
        <v>2730</v>
      </c>
      <c r="CW34" s="4">
        <v>1.4918929553142537</v>
      </c>
      <c r="CX34" s="3">
        <v>409</v>
      </c>
      <c r="CY34" s="4">
        <v>0.34869941087703443</v>
      </c>
      <c r="CZ34" s="3">
        <v>12</v>
      </c>
      <c r="DA34" s="4">
        <v>3.3675702980299711E-2</v>
      </c>
      <c r="DB34" s="3">
        <v>346</v>
      </c>
      <c r="DC34" s="4">
        <v>0.21076484491118638</v>
      </c>
      <c r="DD34" s="3">
        <v>117</v>
      </c>
      <c r="DE34" s="4">
        <v>7.3504466809906147E-2</v>
      </c>
      <c r="DF34" s="3">
        <v>12</v>
      </c>
      <c r="DG34" s="4">
        <v>6.375179301917866E-2</v>
      </c>
      <c r="DH34" s="3">
        <v>0</v>
      </c>
      <c r="DI34" s="4">
        <v>0</v>
      </c>
      <c r="DJ34" s="3">
        <v>4</v>
      </c>
      <c r="DK34" s="4">
        <v>2.9152394140368777E-2</v>
      </c>
      <c r="DL34" s="3">
        <v>84</v>
      </c>
      <c r="DM34" s="4">
        <v>0.13719437503062376</v>
      </c>
      <c r="DN34" s="3">
        <v>0</v>
      </c>
      <c r="DO34" s="4">
        <v>0</v>
      </c>
      <c r="DP34" s="3">
        <v>352</v>
      </c>
      <c r="DQ34" s="4">
        <v>0.36825091278102673</v>
      </c>
      <c r="DR34" s="3">
        <v>0</v>
      </c>
      <c r="DS34" s="4">
        <v>0</v>
      </c>
      <c r="DT34" s="3">
        <v>0</v>
      </c>
      <c r="DU34" s="4">
        <v>0</v>
      </c>
      <c r="DV34" s="3">
        <v>11</v>
      </c>
      <c r="DW34" s="4">
        <v>3.8927029513766011E-2</v>
      </c>
      <c r="DX34" s="3">
        <v>5</v>
      </c>
      <c r="DY34" s="4">
        <v>3.2328979697400749E-2</v>
      </c>
      <c r="DZ34" s="3">
        <v>677</v>
      </c>
      <c r="EA34" s="4">
        <v>0.67771838148437347</v>
      </c>
      <c r="EB34" s="3">
        <v>11</v>
      </c>
      <c r="EC34" s="4">
        <v>0.10660980810234541</v>
      </c>
      <c r="ED34" s="3">
        <v>25</v>
      </c>
      <c r="EE34" s="4">
        <v>7.0033896405860427E-2</v>
      </c>
      <c r="EF34" s="3">
        <v>14</v>
      </c>
      <c r="EG34" s="4">
        <v>7.1872272703937576E-2</v>
      </c>
      <c r="EH34" s="3">
        <v>0</v>
      </c>
      <c r="EI34" s="4">
        <v>0</v>
      </c>
      <c r="EJ34" s="3">
        <v>6</v>
      </c>
      <c r="EK34" s="4">
        <v>2.148997134670487E-2</v>
      </c>
      <c r="EL34" s="3">
        <v>10</v>
      </c>
      <c r="EM34" s="4">
        <v>2.9919516500613353E-2</v>
      </c>
      <c r="EN34" s="3">
        <v>16</v>
      </c>
      <c r="EO34" s="4">
        <v>3.7980392622308734E-2</v>
      </c>
      <c r="EP34" s="3">
        <v>0</v>
      </c>
      <c r="EQ34" s="4">
        <v>0</v>
      </c>
      <c r="ER34" s="3">
        <v>2705</v>
      </c>
      <c r="ES34" s="4">
        <v>1.6523826686132812</v>
      </c>
      <c r="ET34" s="3">
        <v>418</v>
      </c>
      <c r="EU34" s="4">
        <v>0.19019192093840148</v>
      </c>
      <c r="EV34" s="3">
        <v>16</v>
      </c>
      <c r="EW34" s="4">
        <v>3.8960722721406479E-2</v>
      </c>
      <c r="EX34" s="3">
        <v>772</v>
      </c>
      <c r="EY34" s="4">
        <v>0.27872048523359089</v>
      </c>
      <c r="EZ34" s="3">
        <v>174</v>
      </c>
      <c r="FA34" s="4">
        <v>0.11578155879241164</v>
      </c>
      <c r="FB34" s="3">
        <v>329</v>
      </c>
      <c r="FC34" s="4">
        <v>0.38486734359646252</v>
      </c>
      <c r="FD34" s="3">
        <v>0</v>
      </c>
      <c r="FE34" s="4">
        <v>0</v>
      </c>
      <c r="FF34" s="3">
        <v>24428</v>
      </c>
      <c r="FG34" s="4">
        <v>0.51943754958504318</v>
      </c>
      <c r="FH34" s="3">
        <v>25324</v>
      </c>
      <c r="FI34" s="4">
        <v>0.40973945043073284</v>
      </c>
    </row>
    <row r="35" spans="2:165" x14ac:dyDescent="0.35">
      <c r="B35" s="18">
        <v>30</v>
      </c>
      <c r="C35" s="5" t="s">
        <v>28</v>
      </c>
      <c r="D35" s="3">
        <v>39</v>
      </c>
      <c r="E35" s="4">
        <v>0.31977697605772382</v>
      </c>
      <c r="F35" s="3">
        <v>127</v>
      </c>
      <c r="G35" s="4">
        <v>1.1460025266197438</v>
      </c>
      <c r="H35" s="3">
        <v>1846</v>
      </c>
      <c r="I35" s="4">
        <v>1.7082943892801288</v>
      </c>
      <c r="J35" s="3">
        <v>2450</v>
      </c>
      <c r="K35" s="4">
        <v>2</v>
      </c>
      <c r="L35" s="3">
        <v>210</v>
      </c>
      <c r="M35" s="4">
        <v>0.55713262409465947</v>
      </c>
      <c r="N35" s="3">
        <v>332</v>
      </c>
      <c r="O35" s="4">
        <v>0.61328161078784516</v>
      </c>
      <c r="P35" s="3">
        <v>921</v>
      </c>
      <c r="Q35" s="4">
        <v>0.93964250734573951</v>
      </c>
      <c r="R35" s="3">
        <v>106</v>
      </c>
      <c r="S35" s="4">
        <v>0.80108827085852485</v>
      </c>
      <c r="T35" s="3">
        <v>4047</v>
      </c>
      <c r="U35" s="4">
        <v>2.4830048837951262</v>
      </c>
      <c r="V35" s="3">
        <v>8209</v>
      </c>
      <c r="W35" s="4">
        <v>4.4856452793897468</v>
      </c>
      <c r="X35" s="3">
        <v>30</v>
      </c>
      <c r="Y35" s="4">
        <v>0.53792361484669171</v>
      </c>
      <c r="Z35" s="3">
        <v>134</v>
      </c>
      <c r="AA35" s="4">
        <v>0.37454230371467706</v>
      </c>
      <c r="AB35" s="3">
        <v>5139</v>
      </c>
      <c r="AC35" s="4">
        <v>4.5750353877518313</v>
      </c>
      <c r="AD35" s="3">
        <v>32355</v>
      </c>
      <c r="AE35" s="4">
        <v>9.264349648667686</v>
      </c>
      <c r="AF35" s="3">
        <v>39</v>
      </c>
      <c r="AG35" s="4">
        <v>0.31609661209272166</v>
      </c>
      <c r="AH35" s="3">
        <v>88</v>
      </c>
      <c r="AI35" s="4">
        <v>0.42323970757983836</v>
      </c>
      <c r="AJ35" s="3">
        <v>31</v>
      </c>
      <c r="AK35" s="4">
        <v>0.20907803331759628</v>
      </c>
      <c r="AL35" s="3">
        <v>3726</v>
      </c>
      <c r="AM35" s="4">
        <v>2.61784151028237</v>
      </c>
      <c r="AN35" s="3">
        <v>197</v>
      </c>
      <c r="AO35" s="4">
        <v>0.44227919716222891</v>
      </c>
      <c r="AP35" s="3">
        <v>1697</v>
      </c>
      <c r="AQ35" s="4">
        <v>1.2814607293074673</v>
      </c>
      <c r="AR35" s="3">
        <v>41</v>
      </c>
      <c r="AS35" s="4">
        <v>0.41973791973791974</v>
      </c>
      <c r="AT35" s="3">
        <v>6549</v>
      </c>
      <c r="AU35" s="4">
        <v>4.5401920343859405</v>
      </c>
      <c r="AV35" s="3">
        <v>69</v>
      </c>
      <c r="AW35" s="4">
        <v>0.37041013528022332</v>
      </c>
      <c r="AX35" s="3">
        <v>41</v>
      </c>
      <c r="AY35" s="4">
        <v>0.17300308029874678</v>
      </c>
      <c r="AZ35" s="3">
        <v>1239</v>
      </c>
      <c r="BA35" s="4">
        <v>1.0814915680318424</v>
      </c>
      <c r="BB35" s="3">
        <v>11898</v>
      </c>
      <c r="BC35" s="4">
        <v>7.9334809164377349</v>
      </c>
      <c r="BD35" s="3">
        <v>5097</v>
      </c>
      <c r="BE35" s="4">
        <v>1.9732257614940303</v>
      </c>
      <c r="BF35" s="3">
        <v>1981</v>
      </c>
      <c r="BG35" s="4">
        <v>3.1353370368611815</v>
      </c>
      <c r="BH35" s="3">
        <v>52</v>
      </c>
      <c r="BI35" s="4">
        <v>0.3416108264354224</v>
      </c>
      <c r="BJ35" s="3">
        <v>42</v>
      </c>
      <c r="BK35" s="4">
        <v>0.79125847776940461</v>
      </c>
      <c r="BL35" s="3">
        <v>2494</v>
      </c>
      <c r="BM35" s="4">
        <v>2.8573719968378724</v>
      </c>
      <c r="BN35" s="3">
        <v>183</v>
      </c>
      <c r="BO35" s="4">
        <v>0.95114345114345122</v>
      </c>
      <c r="BP35" s="3">
        <v>16441</v>
      </c>
      <c r="BQ35" s="4">
        <v>7.1005636053466921</v>
      </c>
      <c r="BR35" s="3">
        <v>26</v>
      </c>
      <c r="BS35" s="4">
        <v>0.15979349763382705</v>
      </c>
      <c r="BT35" s="3">
        <v>5712</v>
      </c>
      <c r="BU35" s="4">
        <v>3.7314310351585465</v>
      </c>
      <c r="BV35" s="3">
        <v>5169</v>
      </c>
      <c r="BW35" s="4">
        <v>3.3472342740212144</v>
      </c>
      <c r="BX35" s="3">
        <v>549</v>
      </c>
      <c r="BY35" s="4">
        <v>0.77058039160642855</v>
      </c>
      <c r="BZ35" s="3">
        <v>25</v>
      </c>
      <c r="CA35" s="4">
        <v>0.36374217954313981</v>
      </c>
      <c r="CB35" s="3">
        <v>167</v>
      </c>
      <c r="CC35" s="4">
        <v>0.3425359970463962</v>
      </c>
      <c r="CD35" s="3">
        <v>2417</v>
      </c>
      <c r="CE35" s="4">
        <v>1.9969595320323215</v>
      </c>
      <c r="CF35" s="3">
        <v>27</v>
      </c>
      <c r="CG35" s="4">
        <v>0.28870829769033363</v>
      </c>
      <c r="CH35" s="3">
        <v>2936</v>
      </c>
      <c r="CI35" s="4">
        <v>3.6247361078531832</v>
      </c>
      <c r="CJ35" s="3">
        <v>2531</v>
      </c>
      <c r="CK35" s="4">
        <v>2.2656473789745055</v>
      </c>
      <c r="CL35" s="3">
        <v>10036</v>
      </c>
      <c r="CM35" s="4">
        <v>7.232579759442495</v>
      </c>
      <c r="CN35" s="3">
        <v>14314</v>
      </c>
      <c r="CO35" s="4">
        <v>8.4023057326336303</v>
      </c>
      <c r="CP35" s="3">
        <v>627</v>
      </c>
      <c r="CQ35" s="4">
        <v>1.2005974264705883</v>
      </c>
      <c r="CR35" s="3">
        <v>1232</v>
      </c>
      <c r="CS35" s="4">
        <v>2.6555157994568264</v>
      </c>
      <c r="CT35" s="3">
        <v>179</v>
      </c>
      <c r="CU35" s="4">
        <v>0.6388066093287178</v>
      </c>
      <c r="CV35" s="3">
        <v>13517</v>
      </c>
      <c r="CW35" s="4">
        <v>7.3867828120816004</v>
      </c>
      <c r="CX35" s="3">
        <v>2742</v>
      </c>
      <c r="CY35" s="4">
        <v>2.337735414730632</v>
      </c>
      <c r="CZ35" s="3">
        <v>729</v>
      </c>
      <c r="DA35" s="4">
        <v>2.0457989560532077</v>
      </c>
      <c r="DB35" s="3">
        <v>4035</v>
      </c>
      <c r="DC35" s="4">
        <v>2.4579079457128237</v>
      </c>
      <c r="DD35" s="3">
        <v>468</v>
      </c>
      <c r="DE35" s="4">
        <v>0.29401786723962459</v>
      </c>
      <c r="DF35" s="3">
        <v>68</v>
      </c>
      <c r="DG35" s="4">
        <v>0.36126016044201242</v>
      </c>
      <c r="DH35" s="3">
        <v>24</v>
      </c>
      <c r="DI35" s="4">
        <v>0.14914243102162564</v>
      </c>
      <c r="DJ35" s="3">
        <v>63</v>
      </c>
      <c r="DK35" s="4">
        <v>0.45915020771080828</v>
      </c>
      <c r="DL35" s="3">
        <v>380</v>
      </c>
      <c r="DM35" s="4">
        <v>0.62064122037663128</v>
      </c>
      <c r="DN35" s="3">
        <v>80</v>
      </c>
      <c r="DO35" s="4">
        <v>0.74170220656406449</v>
      </c>
      <c r="DP35" s="3">
        <v>2131</v>
      </c>
      <c r="DQ35" s="4">
        <v>2.2293826566374091</v>
      </c>
      <c r="DR35" s="3">
        <v>6</v>
      </c>
      <c r="DS35" s="4">
        <v>8.6492720196050157E-2</v>
      </c>
      <c r="DT35" s="3">
        <v>7</v>
      </c>
      <c r="DU35" s="4">
        <v>0.23194168323392977</v>
      </c>
      <c r="DV35" s="3">
        <v>119</v>
      </c>
      <c r="DW35" s="4">
        <v>0.42111968292165047</v>
      </c>
      <c r="DX35" s="3">
        <v>84</v>
      </c>
      <c r="DY35" s="4">
        <v>0.54312685891633261</v>
      </c>
      <c r="DZ35" s="3">
        <v>2497</v>
      </c>
      <c r="EA35" s="4">
        <v>2.4996496286063228</v>
      </c>
      <c r="EB35" s="3">
        <v>34</v>
      </c>
      <c r="EC35" s="4">
        <v>0.32952122504361309</v>
      </c>
      <c r="ED35" s="3">
        <v>73</v>
      </c>
      <c r="EE35" s="4">
        <v>0.20449897750511251</v>
      </c>
      <c r="EF35" s="3">
        <v>250</v>
      </c>
      <c r="EG35" s="4">
        <v>1.2834334411417423</v>
      </c>
      <c r="EH35" s="3">
        <v>13</v>
      </c>
      <c r="EI35" s="4">
        <v>0.23070097604259093</v>
      </c>
      <c r="EJ35" s="3">
        <v>157</v>
      </c>
      <c r="EK35" s="4">
        <v>0.56232091690544417</v>
      </c>
      <c r="EL35" s="3">
        <v>180</v>
      </c>
      <c r="EM35" s="4">
        <v>0.53855129701104032</v>
      </c>
      <c r="EN35" s="3">
        <v>228</v>
      </c>
      <c r="EO35" s="4">
        <v>0.54122059486789942</v>
      </c>
      <c r="EP35" s="3">
        <v>20</v>
      </c>
      <c r="EQ35" s="4">
        <v>0.55309734513274333</v>
      </c>
      <c r="ER35" s="3">
        <v>6617</v>
      </c>
      <c r="ES35" s="4">
        <v>4.0420761989700864</v>
      </c>
      <c r="ET35" s="3">
        <v>17030</v>
      </c>
      <c r="EU35" s="4">
        <v>7.7487282621554483</v>
      </c>
      <c r="EV35" s="3">
        <v>411</v>
      </c>
      <c r="EW35" s="4">
        <v>1.0008035649061289</v>
      </c>
      <c r="EX35" s="3">
        <v>50435</v>
      </c>
      <c r="EY35" s="4">
        <v>18.208895949166003</v>
      </c>
      <c r="EZ35" s="3">
        <v>1115</v>
      </c>
      <c r="FA35" s="4">
        <v>0.74193355203183331</v>
      </c>
      <c r="FB35" s="3">
        <v>734</v>
      </c>
      <c r="FC35" s="4">
        <v>0.85864021337326291</v>
      </c>
      <c r="FD35" s="3">
        <v>39</v>
      </c>
      <c r="FE35" s="4">
        <v>0.65075921908893708</v>
      </c>
      <c r="FF35" s="3">
        <v>242635</v>
      </c>
      <c r="FG35" s="4">
        <v>5.1593961783022335</v>
      </c>
      <c r="FH35" s="3">
        <v>258193</v>
      </c>
      <c r="FI35" s="4">
        <v>4.177533483062005</v>
      </c>
    </row>
    <row r="36" spans="2:165" x14ac:dyDescent="0.35">
      <c r="B36" s="18">
        <v>31</v>
      </c>
      <c r="C36" s="5" t="s">
        <v>29</v>
      </c>
      <c r="D36" s="3">
        <v>15</v>
      </c>
      <c r="E36" s="4">
        <v>0.12299114463758609</v>
      </c>
      <c r="F36" s="3">
        <v>19</v>
      </c>
      <c r="G36" s="4">
        <v>0.17144919689586718</v>
      </c>
      <c r="H36" s="3">
        <v>90</v>
      </c>
      <c r="I36" s="4">
        <v>8.3286292001739759E-2</v>
      </c>
      <c r="J36" s="3">
        <v>309</v>
      </c>
      <c r="K36" s="4">
        <v>0.3</v>
      </c>
      <c r="L36" s="3">
        <v>43</v>
      </c>
      <c r="M36" s="4">
        <v>0.11407953731462075</v>
      </c>
      <c r="N36" s="3">
        <v>56</v>
      </c>
      <c r="O36" s="4">
        <v>0.10344509097626303</v>
      </c>
      <c r="P36" s="3">
        <v>159</v>
      </c>
      <c r="Q36" s="4">
        <v>0.16221841332027426</v>
      </c>
      <c r="R36" s="3">
        <v>7</v>
      </c>
      <c r="S36" s="4">
        <v>5.2902055622732772E-2</v>
      </c>
      <c r="T36" s="3">
        <v>782</v>
      </c>
      <c r="U36" s="4">
        <v>0.4797899231845289</v>
      </c>
      <c r="V36" s="3">
        <v>478</v>
      </c>
      <c r="W36" s="4">
        <v>0.26119362206703606</v>
      </c>
      <c r="X36" s="3">
        <v>0</v>
      </c>
      <c r="Y36" s="4">
        <v>0</v>
      </c>
      <c r="Z36" s="3">
        <v>15</v>
      </c>
      <c r="AA36" s="4">
        <v>4.1926377281493697E-2</v>
      </c>
      <c r="AB36" s="3">
        <v>170</v>
      </c>
      <c r="AC36" s="4">
        <v>0.15134384431169712</v>
      </c>
      <c r="AD36" s="3">
        <v>997</v>
      </c>
      <c r="AE36" s="4">
        <v>0.28547540101133312</v>
      </c>
      <c r="AF36" s="3">
        <v>3</v>
      </c>
      <c r="AG36" s="4">
        <v>2.4315124007132434E-2</v>
      </c>
      <c r="AH36" s="3">
        <v>22</v>
      </c>
      <c r="AI36" s="4">
        <v>0.10580992689495959</v>
      </c>
      <c r="AJ36" s="3">
        <v>8</v>
      </c>
      <c r="AK36" s="4">
        <v>5.3955621501315165E-2</v>
      </c>
      <c r="AL36" s="3">
        <v>333</v>
      </c>
      <c r="AM36" s="4">
        <v>0.23396168087064662</v>
      </c>
      <c r="AN36" s="3">
        <v>33</v>
      </c>
      <c r="AO36" s="4">
        <v>7.4087378204840376E-2</v>
      </c>
      <c r="AP36" s="3">
        <v>180</v>
      </c>
      <c r="AQ36" s="4">
        <v>0.13592394300255992</v>
      </c>
      <c r="AR36" s="3">
        <v>4</v>
      </c>
      <c r="AS36" s="4">
        <v>4.0950040950040956E-2</v>
      </c>
      <c r="AT36" s="3">
        <v>576</v>
      </c>
      <c r="AU36" s="4">
        <v>0.39932060036743039</v>
      </c>
      <c r="AV36" s="3">
        <v>10</v>
      </c>
      <c r="AW36" s="4">
        <v>5.3682628301481648E-2</v>
      </c>
      <c r="AX36" s="3">
        <v>9</v>
      </c>
      <c r="AY36" s="4">
        <v>3.7976285919237095E-2</v>
      </c>
      <c r="AZ36" s="3">
        <v>93</v>
      </c>
      <c r="BA36" s="4">
        <v>8.1177333193673401E-2</v>
      </c>
      <c r="BB36" s="3">
        <v>942</v>
      </c>
      <c r="BC36" s="4">
        <v>0.62811724855306317</v>
      </c>
      <c r="BD36" s="3">
        <v>311</v>
      </c>
      <c r="BE36" s="4">
        <v>0.12039890363442092</v>
      </c>
      <c r="BF36" s="3">
        <v>82</v>
      </c>
      <c r="BG36" s="4">
        <v>0.1297817450896602</v>
      </c>
      <c r="BH36" s="3">
        <v>14</v>
      </c>
      <c r="BI36" s="4">
        <v>9.1972145578767567E-2</v>
      </c>
      <c r="BJ36" s="3">
        <v>4</v>
      </c>
      <c r="BK36" s="4">
        <v>7.5357950263752832E-2</v>
      </c>
      <c r="BL36" s="3">
        <v>320</v>
      </c>
      <c r="BM36" s="4">
        <v>0.36662351202410548</v>
      </c>
      <c r="BN36" s="3">
        <v>5</v>
      </c>
      <c r="BO36" s="4">
        <v>2.5987525987525989E-2</v>
      </c>
      <c r="BP36" s="3">
        <v>376</v>
      </c>
      <c r="BQ36" s="4">
        <v>0.16238744088622081</v>
      </c>
      <c r="BR36" s="3">
        <v>8</v>
      </c>
      <c r="BS36" s="4">
        <v>4.9167230041177547E-2</v>
      </c>
      <c r="BT36" s="3">
        <v>335</v>
      </c>
      <c r="BU36" s="4">
        <v>0.21884268150877331</v>
      </c>
      <c r="BV36" s="3">
        <v>703</v>
      </c>
      <c r="BW36" s="4">
        <v>0.45523422221646614</v>
      </c>
      <c r="BX36" s="3">
        <v>61</v>
      </c>
      <c r="BY36" s="4">
        <v>8.5620043511825394E-2</v>
      </c>
      <c r="BZ36" s="3">
        <v>6</v>
      </c>
      <c r="CA36" s="4">
        <v>8.7298123090353549E-2</v>
      </c>
      <c r="CB36" s="3">
        <v>24</v>
      </c>
      <c r="CC36" s="4">
        <v>4.9226730114452145E-2</v>
      </c>
      <c r="CD36" s="3">
        <v>584</v>
      </c>
      <c r="CE36" s="4">
        <v>0.48250904704463204</v>
      </c>
      <c r="CF36" s="3">
        <v>4</v>
      </c>
      <c r="CG36" s="4">
        <v>4.2771599657827203E-2</v>
      </c>
      <c r="CH36" s="3">
        <v>406</v>
      </c>
      <c r="CI36" s="4">
        <v>0.50124075605871676</v>
      </c>
      <c r="CJ36" s="3">
        <v>311</v>
      </c>
      <c r="CK36" s="4">
        <v>0.27839444285305071</v>
      </c>
      <c r="CL36" s="3">
        <v>3284</v>
      </c>
      <c r="CM36" s="4">
        <v>2.366659219809601</v>
      </c>
      <c r="CN36" s="3">
        <v>400</v>
      </c>
      <c r="CO36" s="4">
        <v>0.23479965719250048</v>
      </c>
      <c r="CP36" s="3">
        <v>56</v>
      </c>
      <c r="CQ36" s="4">
        <v>0.10723039215686275</v>
      </c>
      <c r="CR36" s="3">
        <v>38</v>
      </c>
      <c r="CS36" s="4">
        <v>8.190714316506445E-2</v>
      </c>
      <c r="CT36" s="3">
        <v>18</v>
      </c>
      <c r="CU36" s="4">
        <v>6.4237536133614076E-2</v>
      </c>
      <c r="CV36" s="3">
        <v>1813</v>
      </c>
      <c r="CW36" s="4">
        <v>0.990769936990748</v>
      </c>
      <c r="CX36" s="3">
        <v>257</v>
      </c>
      <c r="CY36" s="4">
        <v>0.21910940976869889</v>
      </c>
      <c r="CZ36" s="3">
        <v>13</v>
      </c>
      <c r="DA36" s="4">
        <v>3.6482011561991358E-2</v>
      </c>
      <c r="DB36" s="3">
        <v>557</v>
      </c>
      <c r="DC36" s="4">
        <v>0.33929485148997346</v>
      </c>
      <c r="DD36" s="3">
        <v>121</v>
      </c>
      <c r="DE36" s="4">
        <v>7.6017440034176431E-2</v>
      </c>
      <c r="DF36" s="3">
        <v>21</v>
      </c>
      <c r="DG36" s="4">
        <v>0.11156563778356265</v>
      </c>
      <c r="DH36" s="3">
        <v>14</v>
      </c>
      <c r="DI36" s="4">
        <v>8.6999751429281624E-2</v>
      </c>
      <c r="DJ36" s="3">
        <v>7</v>
      </c>
      <c r="DK36" s="4">
        <v>5.1016689745645362E-2</v>
      </c>
      <c r="DL36" s="3">
        <v>61</v>
      </c>
      <c r="DM36" s="4">
        <v>9.9629248534143428E-2</v>
      </c>
      <c r="DN36" s="3">
        <v>10</v>
      </c>
      <c r="DO36" s="4">
        <v>9.2712775820508062E-2</v>
      </c>
      <c r="DP36" s="3">
        <v>391</v>
      </c>
      <c r="DQ36" s="4">
        <v>0.4090514400493791</v>
      </c>
      <c r="DR36" s="3">
        <v>0</v>
      </c>
      <c r="DS36" s="4">
        <v>0</v>
      </c>
      <c r="DT36" s="3">
        <v>4</v>
      </c>
      <c r="DU36" s="4">
        <v>0.13253810470510272</v>
      </c>
      <c r="DV36" s="3">
        <v>9</v>
      </c>
      <c r="DW36" s="4">
        <v>3.1849387783990372E-2</v>
      </c>
      <c r="DX36" s="3">
        <v>8</v>
      </c>
      <c r="DY36" s="4">
        <v>5.1726367515841205E-2</v>
      </c>
      <c r="DZ36" s="3">
        <v>521</v>
      </c>
      <c r="EA36" s="4">
        <v>0.52155284601677776</v>
      </c>
      <c r="EB36" s="3">
        <v>7</v>
      </c>
      <c r="EC36" s="4">
        <v>6.7842605156037988E-2</v>
      </c>
      <c r="ED36" s="3">
        <v>35</v>
      </c>
      <c r="EE36" s="4">
        <v>9.8047454968204606E-2</v>
      </c>
      <c r="EF36" s="3">
        <v>80</v>
      </c>
      <c r="EG36" s="4">
        <v>0.41069870116535762</v>
      </c>
      <c r="EH36" s="3">
        <v>10</v>
      </c>
      <c r="EI36" s="4">
        <v>0.1774622892635315</v>
      </c>
      <c r="EJ36" s="3">
        <v>17</v>
      </c>
      <c r="EK36" s="4">
        <v>6.0888252148997138E-2</v>
      </c>
      <c r="EL36" s="3">
        <v>39</v>
      </c>
      <c r="EM36" s="4">
        <v>0.11668611435239205</v>
      </c>
      <c r="EN36" s="3">
        <v>25</v>
      </c>
      <c r="EO36" s="4">
        <v>5.93443634723574E-2</v>
      </c>
      <c r="EP36" s="3">
        <v>0</v>
      </c>
      <c r="EQ36" s="4">
        <v>0</v>
      </c>
      <c r="ER36" s="3">
        <v>1035</v>
      </c>
      <c r="ES36" s="4">
        <v>0.63224253678918529</v>
      </c>
      <c r="ET36" s="3">
        <v>524</v>
      </c>
      <c r="EU36" s="4">
        <v>0.23842240806632148</v>
      </c>
      <c r="EV36" s="3">
        <v>19</v>
      </c>
      <c r="EW36" s="4">
        <v>4.6265858231670197E-2</v>
      </c>
      <c r="EX36" s="3">
        <v>1896</v>
      </c>
      <c r="EY36" s="4">
        <v>0.68452595855296416</v>
      </c>
      <c r="EZ36" s="3">
        <v>167</v>
      </c>
      <c r="FA36" s="4">
        <v>0.11112367999041807</v>
      </c>
      <c r="FB36" s="3">
        <v>253</v>
      </c>
      <c r="FC36" s="4">
        <v>0.29596181741612465</v>
      </c>
      <c r="FD36" s="3">
        <v>0</v>
      </c>
      <c r="FE36" s="4">
        <v>0</v>
      </c>
      <c r="FF36" s="3">
        <v>19294</v>
      </c>
      <c r="FG36" s="4">
        <v>0.41026805639814251</v>
      </c>
      <c r="FH36" s="3">
        <v>20643</v>
      </c>
      <c r="FI36" s="4">
        <v>0.33400140085458924</v>
      </c>
    </row>
    <row r="37" spans="2:165" x14ac:dyDescent="0.35">
      <c r="B37" s="18">
        <v>32</v>
      </c>
      <c r="C37" s="5" t="s">
        <v>30</v>
      </c>
      <c r="D37" s="3">
        <v>0</v>
      </c>
      <c r="E37" s="4">
        <v>0</v>
      </c>
      <c r="F37" s="3">
        <v>5</v>
      </c>
      <c r="G37" s="4">
        <v>4.5118209709438729E-2</v>
      </c>
      <c r="H37" s="3">
        <v>72</v>
      </c>
      <c r="I37" s="4">
        <v>6.6629033601391802E-2</v>
      </c>
      <c r="J37" s="3">
        <v>753</v>
      </c>
      <c r="K37" s="4">
        <v>0.6</v>
      </c>
      <c r="L37" s="3">
        <v>5</v>
      </c>
      <c r="M37" s="4">
        <v>1.3265062478444275E-2</v>
      </c>
      <c r="N37" s="3">
        <v>17</v>
      </c>
      <c r="O37" s="4">
        <v>3.1402974046365571E-2</v>
      </c>
      <c r="P37" s="3">
        <v>179</v>
      </c>
      <c r="Q37" s="4">
        <v>0.18262324518445969</v>
      </c>
      <c r="R37" s="3">
        <v>6</v>
      </c>
      <c r="S37" s="4">
        <v>4.5344619105199518E-2</v>
      </c>
      <c r="T37" s="3">
        <v>817</v>
      </c>
      <c r="U37" s="4">
        <v>0.50126389672859351</v>
      </c>
      <c r="V37" s="3">
        <v>440</v>
      </c>
      <c r="W37" s="4">
        <v>0.24042927554287838</v>
      </c>
      <c r="X37" s="3">
        <v>0</v>
      </c>
      <c r="Y37" s="4">
        <v>0</v>
      </c>
      <c r="Z37" s="3">
        <v>9</v>
      </c>
      <c r="AA37" s="4">
        <v>2.5155826368896218E-2</v>
      </c>
      <c r="AB37" s="3">
        <v>105</v>
      </c>
      <c r="AC37" s="4">
        <v>9.3477080310165855E-2</v>
      </c>
      <c r="AD37" s="3">
        <v>1855</v>
      </c>
      <c r="AE37" s="4">
        <v>0.53115031983552952</v>
      </c>
      <c r="AF37" s="3">
        <v>0</v>
      </c>
      <c r="AG37" s="4">
        <v>0</v>
      </c>
      <c r="AH37" s="3">
        <v>3</v>
      </c>
      <c r="AI37" s="4">
        <v>1.4428626394767219E-2</v>
      </c>
      <c r="AJ37" s="3">
        <v>0</v>
      </c>
      <c r="AK37" s="4">
        <v>0</v>
      </c>
      <c r="AL37" s="3">
        <v>422</v>
      </c>
      <c r="AM37" s="4">
        <v>0.29649197996220078</v>
      </c>
      <c r="AN37" s="3">
        <v>10</v>
      </c>
      <c r="AO37" s="4">
        <v>2.2450720668133445E-2</v>
      </c>
      <c r="AP37" s="3">
        <v>127</v>
      </c>
      <c r="AQ37" s="4">
        <v>9.5901893118472831E-2</v>
      </c>
      <c r="AR37" s="3">
        <v>3</v>
      </c>
      <c r="AS37" s="4">
        <v>3.0712530712530713E-2</v>
      </c>
      <c r="AT37" s="3">
        <v>243</v>
      </c>
      <c r="AU37" s="4">
        <v>0.16846337828000971</v>
      </c>
      <c r="AV37" s="3">
        <v>3</v>
      </c>
      <c r="AW37" s="4">
        <v>1.6104788490444492E-2</v>
      </c>
      <c r="AX37" s="3">
        <v>7</v>
      </c>
      <c r="AY37" s="4">
        <v>2.9537111270517745E-2</v>
      </c>
      <c r="AZ37" s="3">
        <v>56</v>
      </c>
      <c r="BA37" s="4">
        <v>4.8880974826297968E-2</v>
      </c>
      <c r="BB37" s="3">
        <v>723</v>
      </c>
      <c r="BC37" s="4">
        <v>0.48208999013149123</v>
      </c>
      <c r="BD37" s="3">
        <v>528</v>
      </c>
      <c r="BE37" s="4">
        <v>0.20440714186165354</v>
      </c>
      <c r="BF37" s="3">
        <v>120</v>
      </c>
      <c r="BG37" s="4">
        <v>0.18992450500925881</v>
      </c>
      <c r="BH37" s="3">
        <v>5</v>
      </c>
      <c r="BI37" s="4">
        <v>3.2847194849559849E-2</v>
      </c>
      <c r="BJ37" s="3">
        <v>0</v>
      </c>
      <c r="BK37" s="4">
        <v>0</v>
      </c>
      <c r="BL37" s="3">
        <v>200</v>
      </c>
      <c r="BM37" s="4">
        <v>0.22913969501506593</v>
      </c>
      <c r="BN37" s="3">
        <v>3</v>
      </c>
      <c r="BO37" s="4">
        <v>1.5592515592515593E-2</v>
      </c>
      <c r="BP37" s="3">
        <v>929</v>
      </c>
      <c r="BQ37" s="4">
        <v>0.40121790580664668</v>
      </c>
      <c r="BR37" s="3">
        <v>0</v>
      </c>
      <c r="BS37" s="4">
        <v>0</v>
      </c>
      <c r="BT37" s="3">
        <v>212</v>
      </c>
      <c r="BU37" s="4">
        <v>0.13849148799958191</v>
      </c>
      <c r="BV37" s="3">
        <v>957</v>
      </c>
      <c r="BW37" s="4">
        <v>0.6197142968153031</v>
      </c>
      <c r="BX37" s="3">
        <v>16</v>
      </c>
      <c r="BY37" s="4">
        <v>2.2457716330970597E-2</v>
      </c>
      <c r="BZ37" s="3">
        <v>0</v>
      </c>
      <c r="CA37" s="4">
        <v>0</v>
      </c>
      <c r="CB37" s="3">
        <v>5</v>
      </c>
      <c r="CC37" s="4">
        <v>1.0255568773844197E-2</v>
      </c>
      <c r="CD37" s="3">
        <v>3023</v>
      </c>
      <c r="CE37" s="4">
        <v>2.4976452897532928</v>
      </c>
      <c r="CF37" s="3">
        <v>0</v>
      </c>
      <c r="CG37" s="4">
        <v>0</v>
      </c>
      <c r="CH37" s="3">
        <v>174</v>
      </c>
      <c r="CI37" s="4">
        <v>0.21481746688230721</v>
      </c>
      <c r="CJ37" s="3">
        <v>787</v>
      </c>
      <c r="CK37" s="4">
        <v>0.70449011744485823</v>
      </c>
      <c r="CL37" s="3">
        <v>912</v>
      </c>
      <c r="CM37" s="4">
        <v>0.65724519137221549</v>
      </c>
      <c r="CN37" s="3">
        <v>319</v>
      </c>
      <c r="CO37" s="4">
        <v>0.18725272661101916</v>
      </c>
      <c r="CP37" s="3">
        <v>29</v>
      </c>
      <c r="CQ37" s="4">
        <v>5.5530024509803919E-2</v>
      </c>
      <c r="CR37" s="3">
        <v>19</v>
      </c>
      <c r="CS37" s="4">
        <v>4.0953571582532225E-2</v>
      </c>
      <c r="CT37" s="3">
        <v>0</v>
      </c>
      <c r="CU37" s="4">
        <v>0</v>
      </c>
      <c r="CV37" s="3">
        <v>940</v>
      </c>
      <c r="CW37" s="4">
        <v>0.51369207985179433</v>
      </c>
      <c r="CX37" s="3">
        <v>441</v>
      </c>
      <c r="CY37" s="4">
        <v>0.37598151637352611</v>
      </c>
      <c r="CZ37" s="3">
        <v>8</v>
      </c>
      <c r="DA37" s="4">
        <v>2.2450468653533142E-2</v>
      </c>
      <c r="DB37" s="3">
        <v>561</v>
      </c>
      <c r="DC37" s="4">
        <v>0.3417314392924149</v>
      </c>
      <c r="DD37" s="3">
        <v>52</v>
      </c>
      <c r="DE37" s="4">
        <v>3.2668651915513838E-2</v>
      </c>
      <c r="DF37" s="3">
        <v>6</v>
      </c>
      <c r="DG37" s="4">
        <v>3.187589650958933E-2</v>
      </c>
      <c r="DH37" s="3">
        <v>5</v>
      </c>
      <c r="DI37" s="4">
        <v>3.107133979617201E-2</v>
      </c>
      <c r="DJ37" s="3">
        <v>8</v>
      </c>
      <c r="DK37" s="4">
        <v>5.8304788280737554E-2</v>
      </c>
      <c r="DL37" s="3">
        <v>260</v>
      </c>
      <c r="DM37" s="4">
        <v>0.42464925604716874</v>
      </c>
      <c r="DN37" s="3">
        <v>0</v>
      </c>
      <c r="DO37" s="4">
        <v>0</v>
      </c>
      <c r="DP37" s="3">
        <v>360</v>
      </c>
      <c r="DQ37" s="4">
        <v>0.37662025170786823</v>
      </c>
      <c r="DR37" s="3">
        <v>0</v>
      </c>
      <c r="DS37" s="4">
        <v>0</v>
      </c>
      <c r="DT37" s="3">
        <v>0</v>
      </c>
      <c r="DU37" s="4">
        <v>0</v>
      </c>
      <c r="DV37" s="3">
        <v>0</v>
      </c>
      <c r="DW37" s="4">
        <v>0</v>
      </c>
      <c r="DX37" s="3">
        <v>0</v>
      </c>
      <c r="DY37" s="4">
        <v>0</v>
      </c>
      <c r="DZ37" s="3">
        <v>324</v>
      </c>
      <c r="EA37" s="4">
        <v>0.32434380443269867</v>
      </c>
      <c r="EB37" s="3">
        <v>0</v>
      </c>
      <c r="EC37" s="4">
        <v>0</v>
      </c>
      <c r="ED37" s="3">
        <v>8</v>
      </c>
      <c r="EE37" s="4">
        <v>2.2410846849875338E-2</v>
      </c>
      <c r="EF37" s="3">
        <v>7</v>
      </c>
      <c r="EG37" s="4">
        <v>3.5936136351968788E-2</v>
      </c>
      <c r="EH37" s="3">
        <v>4</v>
      </c>
      <c r="EI37" s="4">
        <v>7.0984915705412599E-2</v>
      </c>
      <c r="EJ37" s="3">
        <v>0</v>
      </c>
      <c r="EK37" s="4">
        <v>0</v>
      </c>
      <c r="EL37" s="3">
        <v>3</v>
      </c>
      <c r="EM37" s="4">
        <v>8.9758549501840045E-3</v>
      </c>
      <c r="EN37" s="3">
        <v>10</v>
      </c>
      <c r="EO37" s="4">
        <v>2.3737745388942959E-2</v>
      </c>
      <c r="EP37" s="3">
        <v>0</v>
      </c>
      <c r="EQ37" s="4">
        <v>0</v>
      </c>
      <c r="ER37" s="3">
        <v>1171</v>
      </c>
      <c r="ES37" s="4">
        <v>0.71531981698563862</v>
      </c>
      <c r="ET37" s="3">
        <v>2390</v>
      </c>
      <c r="EU37" s="4">
        <v>1.0874609833559319</v>
      </c>
      <c r="EV37" s="3">
        <v>23</v>
      </c>
      <c r="EW37" s="4">
        <v>5.600603891202182E-2</v>
      </c>
      <c r="EX37" s="3">
        <v>762</v>
      </c>
      <c r="EY37" s="4">
        <v>0.27511011625388115</v>
      </c>
      <c r="EZ37" s="3">
        <v>310</v>
      </c>
      <c r="FA37" s="4">
        <v>0.20627748980257249</v>
      </c>
      <c r="FB37" s="3">
        <v>161</v>
      </c>
      <c r="FC37" s="4">
        <v>0.18833933835571567</v>
      </c>
      <c r="FD37" s="3">
        <v>0</v>
      </c>
      <c r="FE37" s="4">
        <v>0</v>
      </c>
      <c r="FF37" s="3">
        <v>20922</v>
      </c>
      <c r="FG37" s="4">
        <v>0.44488588555830499</v>
      </c>
      <c r="FH37" s="3">
        <v>21923</v>
      </c>
      <c r="FI37" s="4">
        <v>0.35471165581238967</v>
      </c>
    </row>
    <row r="38" spans="2:165" x14ac:dyDescent="0.35">
      <c r="B38" s="18">
        <v>33</v>
      </c>
      <c r="C38" s="5" t="s">
        <v>31</v>
      </c>
      <c r="D38" s="3">
        <v>0</v>
      </c>
      <c r="E38" s="4">
        <v>0</v>
      </c>
      <c r="F38" s="3">
        <v>5</v>
      </c>
      <c r="G38" s="4">
        <v>4.5118209709438729E-2</v>
      </c>
      <c r="H38" s="3">
        <v>51</v>
      </c>
      <c r="I38" s="4">
        <v>4.719556546765253E-2</v>
      </c>
      <c r="J38" s="3">
        <v>89</v>
      </c>
      <c r="K38" s="4">
        <v>0.1</v>
      </c>
      <c r="L38" s="3">
        <v>0</v>
      </c>
      <c r="M38" s="4">
        <v>0</v>
      </c>
      <c r="N38" s="3">
        <v>11</v>
      </c>
      <c r="O38" s="4">
        <v>2.0319571441765955E-2</v>
      </c>
      <c r="P38" s="3">
        <v>26</v>
      </c>
      <c r="Q38" s="4">
        <v>2.6526281423441069E-2</v>
      </c>
      <c r="R38" s="3">
        <v>0</v>
      </c>
      <c r="S38" s="4">
        <v>0</v>
      </c>
      <c r="T38" s="3">
        <v>88</v>
      </c>
      <c r="U38" s="4">
        <v>5.3991704910790979E-2</v>
      </c>
      <c r="V38" s="3">
        <v>1256</v>
      </c>
      <c r="W38" s="4">
        <v>0.68631629564058005</v>
      </c>
      <c r="X38" s="3">
        <v>0</v>
      </c>
      <c r="Y38" s="4">
        <v>0</v>
      </c>
      <c r="Z38" s="3">
        <v>3</v>
      </c>
      <c r="AA38" s="4">
        <v>8.3852754562987394E-3</v>
      </c>
      <c r="AB38" s="3">
        <v>66</v>
      </c>
      <c r="AC38" s="4">
        <v>5.8757021909247108E-2</v>
      </c>
      <c r="AD38" s="3">
        <v>814</v>
      </c>
      <c r="AE38" s="4">
        <v>0.23307620503834015</v>
      </c>
      <c r="AF38" s="3">
        <v>0</v>
      </c>
      <c r="AG38" s="4">
        <v>0</v>
      </c>
      <c r="AH38" s="3">
        <v>0</v>
      </c>
      <c r="AI38" s="4">
        <v>0</v>
      </c>
      <c r="AJ38" s="3">
        <v>0</v>
      </c>
      <c r="AK38" s="4">
        <v>0</v>
      </c>
      <c r="AL38" s="3">
        <v>219</v>
      </c>
      <c r="AM38" s="4">
        <v>0.15386669102303785</v>
      </c>
      <c r="AN38" s="3">
        <v>12</v>
      </c>
      <c r="AO38" s="4">
        <v>2.6940864801760139E-2</v>
      </c>
      <c r="AP38" s="3">
        <v>46</v>
      </c>
      <c r="AQ38" s="4">
        <v>3.4736118767320863E-2</v>
      </c>
      <c r="AR38" s="3">
        <v>0</v>
      </c>
      <c r="AS38" s="4">
        <v>0</v>
      </c>
      <c r="AT38" s="3">
        <v>57</v>
      </c>
      <c r="AU38" s="4">
        <v>3.9516101078026972E-2</v>
      </c>
      <c r="AV38" s="3">
        <v>0</v>
      </c>
      <c r="AW38" s="4">
        <v>0</v>
      </c>
      <c r="AX38" s="3">
        <v>0</v>
      </c>
      <c r="AY38" s="4">
        <v>0</v>
      </c>
      <c r="AZ38" s="3">
        <v>25</v>
      </c>
      <c r="BA38" s="4">
        <v>2.1821863761740161E-2</v>
      </c>
      <c r="BB38" s="3">
        <v>315</v>
      </c>
      <c r="BC38" s="4">
        <v>0.21003920731869952</v>
      </c>
      <c r="BD38" s="3">
        <v>279</v>
      </c>
      <c r="BE38" s="4">
        <v>0.10801059200644192</v>
      </c>
      <c r="BF38" s="3">
        <v>507</v>
      </c>
      <c r="BG38" s="4">
        <v>0.8024310336641185</v>
      </c>
      <c r="BH38" s="3">
        <v>0</v>
      </c>
      <c r="BI38" s="4">
        <v>0</v>
      </c>
      <c r="BJ38" s="3">
        <v>0</v>
      </c>
      <c r="BK38" s="4">
        <v>0</v>
      </c>
      <c r="BL38" s="3">
        <v>66</v>
      </c>
      <c r="BM38" s="4">
        <v>7.5616099354971766E-2</v>
      </c>
      <c r="BN38" s="3">
        <v>4</v>
      </c>
      <c r="BO38" s="4">
        <v>2.0790020790020791E-2</v>
      </c>
      <c r="BP38" s="3">
        <v>15476</v>
      </c>
      <c r="BQ38" s="4">
        <v>6.6837979658381741</v>
      </c>
      <c r="BR38" s="3">
        <v>0</v>
      </c>
      <c r="BS38" s="4">
        <v>0</v>
      </c>
      <c r="BT38" s="3">
        <v>105</v>
      </c>
      <c r="BU38" s="4">
        <v>6.8592482263943877E-2</v>
      </c>
      <c r="BV38" s="3">
        <v>151</v>
      </c>
      <c r="BW38" s="4">
        <v>9.7781461670962133E-2</v>
      </c>
      <c r="BX38" s="3">
        <v>8</v>
      </c>
      <c r="BY38" s="4">
        <v>1.1228858165485299E-2</v>
      </c>
      <c r="BZ38" s="3">
        <v>0</v>
      </c>
      <c r="CA38" s="4">
        <v>0</v>
      </c>
      <c r="CB38" s="3">
        <v>12</v>
      </c>
      <c r="CC38" s="4">
        <v>2.4613365057226073E-2</v>
      </c>
      <c r="CD38" s="3">
        <v>149</v>
      </c>
      <c r="CE38" s="4">
        <v>0.12310590412611333</v>
      </c>
      <c r="CF38" s="3">
        <v>0</v>
      </c>
      <c r="CG38" s="4">
        <v>0</v>
      </c>
      <c r="CH38" s="3">
        <v>59</v>
      </c>
      <c r="CI38" s="4">
        <v>7.2840405437104155E-2</v>
      </c>
      <c r="CJ38" s="3">
        <v>46</v>
      </c>
      <c r="CK38" s="4">
        <v>4.1177313090804926E-2</v>
      </c>
      <c r="CL38" s="3">
        <v>121</v>
      </c>
      <c r="CM38" s="4">
        <v>8.7200294030743503E-2</v>
      </c>
      <c r="CN38" s="3">
        <v>1206</v>
      </c>
      <c r="CO38" s="4">
        <v>0.70792096643538904</v>
      </c>
      <c r="CP38" s="3">
        <v>47</v>
      </c>
      <c r="CQ38" s="4">
        <v>8.9996936274509803E-2</v>
      </c>
      <c r="CR38" s="3">
        <v>115</v>
      </c>
      <c r="CS38" s="4">
        <v>0.24787688063111607</v>
      </c>
      <c r="CT38" s="3">
        <v>27</v>
      </c>
      <c r="CU38" s="4">
        <v>9.6356304200421114E-2</v>
      </c>
      <c r="CV38" s="3">
        <v>153</v>
      </c>
      <c r="CW38" s="4">
        <v>8.3611583209919724E-2</v>
      </c>
      <c r="CX38" s="3">
        <v>175</v>
      </c>
      <c r="CY38" s="4">
        <v>0.14919901443393893</v>
      </c>
      <c r="CZ38" s="3">
        <v>6</v>
      </c>
      <c r="DA38" s="4">
        <v>1.6837851490149856E-2</v>
      </c>
      <c r="DB38" s="3">
        <v>604</v>
      </c>
      <c r="DC38" s="4">
        <v>0.3679247581686606</v>
      </c>
      <c r="DD38" s="3">
        <v>21</v>
      </c>
      <c r="DE38" s="4">
        <v>1.3193109427419051E-2</v>
      </c>
      <c r="DF38" s="3">
        <v>3</v>
      </c>
      <c r="DG38" s="4">
        <v>1.5937948254794665E-2</v>
      </c>
      <c r="DH38" s="3">
        <v>0</v>
      </c>
      <c r="DI38" s="4">
        <v>0</v>
      </c>
      <c r="DJ38" s="3">
        <v>3</v>
      </c>
      <c r="DK38" s="4">
        <v>2.1864295605276585E-2</v>
      </c>
      <c r="DL38" s="3">
        <v>28</v>
      </c>
      <c r="DM38" s="4">
        <v>4.5731458343541247E-2</v>
      </c>
      <c r="DN38" s="3">
        <v>0</v>
      </c>
      <c r="DO38" s="4">
        <v>0</v>
      </c>
      <c r="DP38" s="3">
        <v>35</v>
      </c>
      <c r="DQ38" s="4">
        <v>3.661585780493163E-2</v>
      </c>
      <c r="DR38" s="3">
        <v>0</v>
      </c>
      <c r="DS38" s="4">
        <v>0</v>
      </c>
      <c r="DT38" s="3">
        <v>0</v>
      </c>
      <c r="DU38" s="4">
        <v>0</v>
      </c>
      <c r="DV38" s="3">
        <v>0</v>
      </c>
      <c r="DW38" s="4">
        <v>0</v>
      </c>
      <c r="DX38" s="3">
        <v>4</v>
      </c>
      <c r="DY38" s="4">
        <v>2.5863183757920603E-2</v>
      </c>
      <c r="DZ38" s="3">
        <v>37</v>
      </c>
      <c r="EA38" s="4">
        <v>3.7039261617314356E-2</v>
      </c>
      <c r="EB38" s="3">
        <v>0</v>
      </c>
      <c r="EC38" s="4">
        <v>0</v>
      </c>
      <c r="ED38" s="3">
        <v>3</v>
      </c>
      <c r="EE38" s="4">
        <v>8.4040675687032523E-3</v>
      </c>
      <c r="EF38" s="3">
        <v>3</v>
      </c>
      <c r="EG38" s="4">
        <v>1.5401201293700907E-2</v>
      </c>
      <c r="EH38" s="3">
        <v>0</v>
      </c>
      <c r="EI38" s="4">
        <v>0</v>
      </c>
      <c r="EJ38" s="3">
        <v>0</v>
      </c>
      <c r="EK38" s="4">
        <v>0</v>
      </c>
      <c r="EL38" s="3">
        <v>5</v>
      </c>
      <c r="EM38" s="4">
        <v>1.4959758250306677E-2</v>
      </c>
      <c r="EN38" s="3">
        <v>13</v>
      </c>
      <c r="EO38" s="4">
        <v>3.0859069005625846E-2</v>
      </c>
      <c r="EP38" s="3">
        <v>0</v>
      </c>
      <c r="EQ38" s="4">
        <v>0</v>
      </c>
      <c r="ER38" s="3">
        <v>66</v>
      </c>
      <c r="ES38" s="4">
        <v>4.0316915389455296E-2</v>
      </c>
      <c r="ET38" s="3">
        <v>3013</v>
      </c>
      <c r="EU38" s="4">
        <v>1.3709288463813485</v>
      </c>
      <c r="EV38" s="3">
        <v>8</v>
      </c>
      <c r="EW38" s="4">
        <v>1.948036136070324E-2</v>
      </c>
      <c r="EX38" s="3">
        <v>368</v>
      </c>
      <c r="EY38" s="4">
        <v>0.13286157845331792</v>
      </c>
      <c r="EZ38" s="3">
        <v>21</v>
      </c>
      <c r="FA38" s="4">
        <v>1.3973636405980715E-2</v>
      </c>
      <c r="FB38" s="3">
        <v>35</v>
      </c>
      <c r="FC38" s="4">
        <v>4.0943334425155589E-2</v>
      </c>
      <c r="FD38" s="3">
        <v>0</v>
      </c>
      <c r="FE38" s="4">
        <v>0</v>
      </c>
      <c r="FF38" s="3">
        <v>25041</v>
      </c>
      <c r="FG38" s="4">
        <v>0.5324723955771683</v>
      </c>
      <c r="FH38" s="3">
        <v>26083</v>
      </c>
      <c r="FI38" s="4">
        <v>0.42201998442524108</v>
      </c>
    </row>
    <row r="39" spans="2:165" x14ac:dyDescent="0.35">
      <c r="B39" s="18">
        <v>34</v>
      </c>
      <c r="C39" s="5" t="s">
        <v>32</v>
      </c>
      <c r="D39" s="3">
        <v>22</v>
      </c>
      <c r="E39" s="4">
        <v>0.18038701213512628</v>
      </c>
      <c r="F39" s="3">
        <v>13</v>
      </c>
      <c r="G39" s="4">
        <v>0.1173073452445407</v>
      </c>
      <c r="H39" s="3">
        <v>181</v>
      </c>
      <c r="I39" s="4">
        <v>0.16749798724794329</v>
      </c>
      <c r="J39" s="3">
        <v>439</v>
      </c>
      <c r="K39" s="4">
        <v>0.4</v>
      </c>
      <c r="L39" s="3">
        <v>106</v>
      </c>
      <c r="M39" s="4">
        <v>0.28121932454301857</v>
      </c>
      <c r="N39" s="3">
        <v>88</v>
      </c>
      <c r="O39" s="4">
        <v>0.16255657153412764</v>
      </c>
      <c r="P39" s="3">
        <v>621</v>
      </c>
      <c r="Q39" s="4">
        <v>0.63357002938295792</v>
      </c>
      <c r="R39" s="3">
        <v>37</v>
      </c>
      <c r="S39" s="4">
        <v>0.27962515114873032</v>
      </c>
      <c r="T39" s="3">
        <v>460</v>
      </c>
      <c r="U39" s="4">
        <v>0.28222936657913467</v>
      </c>
      <c r="V39" s="3">
        <v>185</v>
      </c>
      <c r="W39" s="4">
        <v>0.10108958176234659</v>
      </c>
      <c r="X39" s="3">
        <v>7</v>
      </c>
      <c r="Y39" s="4">
        <v>0.12551551013089476</v>
      </c>
      <c r="Z39" s="3">
        <v>50</v>
      </c>
      <c r="AA39" s="4">
        <v>0.13975459093831233</v>
      </c>
      <c r="AB39" s="3">
        <v>251</v>
      </c>
      <c r="AC39" s="4">
        <v>0.22345473483668218</v>
      </c>
      <c r="AD39" s="3">
        <v>604</v>
      </c>
      <c r="AE39" s="4">
        <v>0.17294598015129911</v>
      </c>
      <c r="AF39" s="3">
        <v>11</v>
      </c>
      <c r="AG39" s="4">
        <v>8.9155454692818922E-2</v>
      </c>
      <c r="AH39" s="3">
        <v>37</v>
      </c>
      <c r="AI39" s="4">
        <v>0.1779530588687957</v>
      </c>
      <c r="AJ39" s="3">
        <v>29</v>
      </c>
      <c r="AK39" s="4">
        <v>0.19558912794226746</v>
      </c>
      <c r="AL39" s="3">
        <v>467</v>
      </c>
      <c r="AM39" s="4">
        <v>0.32810842332309897</v>
      </c>
      <c r="AN39" s="3">
        <v>69</v>
      </c>
      <c r="AO39" s="4">
        <v>0.15490997261012077</v>
      </c>
      <c r="AP39" s="3">
        <v>499</v>
      </c>
      <c r="AQ39" s="4">
        <v>0.3768113753237633</v>
      </c>
      <c r="AR39" s="3">
        <v>5</v>
      </c>
      <c r="AS39" s="4">
        <v>5.1187551187551188E-2</v>
      </c>
      <c r="AT39" s="3">
        <v>894</v>
      </c>
      <c r="AU39" s="4">
        <v>0.61977884848694931</v>
      </c>
      <c r="AV39" s="3">
        <v>26</v>
      </c>
      <c r="AW39" s="4">
        <v>0.13957483358385225</v>
      </c>
      <c r="AX39" s="3">
        <v>46</v>
      </c>
      <c r="AY39" s="4">
        <v>0.19410101692054516</v>
      </c>
      <c r="AZ39" s="3">
        <v>134</v>
      </c>
      <c r="BA39" s="4">
        <v>0.11696518976292726</v>
      </c>
      <c r="BB39" s="3">
        <v>189</v>
      </c>
      <c r="BC39" s="4">
        <v>0.12602352439121969</v>
      </c>
      <c r="BD39" s="3">
        <v>695</v>
      </c>
      <c r="BE39" s="4">
        <v>0.26905864317016898</v>
      </c>
      <c r="BF39" s="3">
        <v>74</v>
      </c>
      <c r="BG39" s="4">
        <v>0.11712011142237629</v>
      </c>
      <c r="BH39" s="3">
        <v>41</v>
      </c>
      <c r="BI39" s="4">
        <v>0.26934699776639076</v>
      </c>
      <c r="BJ39" s="3">
        <v>7</v>
      </c>
      <c r="BK39" s="4">
        <v>0.13187641296156744</v>
      </c>
      <c r="BL39" s="3">
        <v>465</v>
      </c>
      <c r="BM39" s="4">
        <v>0.53274979091002839</v>
      </c>
      <c r="BN39" s="3">
        <v>23</v>
      </c>
      <c r="BO39" s="4">
        <v>0.11954261954261955</v>
      </c>
      <c r="BP39" s="3">
        <v>319</v>
      </c>
      <c r="BQ39" s="4">
        <v>0.13777019585825651</v>
      </c>
      <c r="BR39" s="3">
        <v>20</v>
      </c>
      <c r="BS39" s="4">
        <v>0.12291807510294388</v>
      </c>
      <c r="BT39" s="3">
        <v>792</v>
      </c>
      <c r="BU39" s="4">
        <v>0.51738329479089096</v>
      </c>
      <c r="BV39" s="3">
        <v>373</v>
      </c>
      <c r="BW39" s="4">
        <v>0.24153963710774096</v>
      </c>
      <c r="BX39" s="3">
        <v>119</v>
      </c>
      <c r="BY39" s="4">
        <v>0.16702926521159378</v>
      </c>
      <c r="BZ39" s="3">
        <v>8</v>
      </c>
      <c r="CA39" s="4">
        <v>0.11639749745380473</v>
      </c>
      <c r="CB39" s="3">
        <v>151</v>
      </c>
      <c r="CC39" s="4">
        <v>0.30971817697009474</v>
      </c>
      <c r="CD39" s="3">
        <v>164</v>
      </c>
      <c r="CE39" s="4">
        <v>0.13549911595088984</v>
      </c>
      <c r="CF39" s="3">
        <v>12</v>
      </c>
      <c r="CG39" s="4">
        <v>0.12831479897348161</v>
      </c>
      <c r="CH39" s="3">
        <v>294</v>
      </c>
      <c r="CI39" s="4">
        <v>0.36296744404251907</v>
      </c>
      <c r="CJ39" s="3">
        <v>278</v>
      </c>
      <c r="CK39" s="4">
        <v>0.24885419650529936</v>
      </c>
      <c r="CL39" s="3">
        <v>571</v>
      </c>
      <c r="CM39" s="4">
        <v>0.41149890819466561</v>
      </c>
      <c r="CN39" s="3">
        <v>237</v>
      </c>
      <c r="CO39" s="4">
        <v>0.13911879688655654</v>
      </c>
      <c r="CP39" s="3">
        <v>41</v>
      </c>
      <c r="CQ39" s="4">
        <v>7.8507965686274508E-2</v>
      </c>
      <c r="CR39" s="3">
        <v>118</v>
      </c>
      <c r="CS39" s="4">
        <v>0.25434323403888431</v>
      </c>
      <c r="CT39" s="3">
        <v>28</v>
      </c>
      <c r="CU39" s="4">
        <v>9.9925056207844115E-2</v>
      </c>
      <c r="CV39" s="3">
        <v>321</v>
      </c>
      <c r="CW39" s="4">
        <v>0.17542038046002767</v>
      </c>
      <c r="CX39" s="3">
        <v>433</v>
      </c>
      <c r="CY39" s="4">
        <v>0.36916098999940322</v>
      </c>
      <c r="CZ39" s="3">
        <v>94</v>
      </c>
      <c r="DA39" s="4">
        <v>0.26379300667901445</v>
      </c>
      <c r="DB39" s="3">
        <v>539</v>
      </c>
      <c r="DC39" s="4">
        <v>0.32833020637898691</v>
      </c>
      <c r="DD39" s="3">
        <v>729</v>
      </c>
      <c r="DE39" s="4">
        <v>0.45798937012326135</v>
      </c>
      <c r="DF39" s="3">
        <v>39</v>
      </c>
      <c r="DG39" s="4">
        <v>0.20719332731233067</v>
      </c>
      <c r="DH39" s="3">
        <v>44</v>
      </c>
      <c r="DI39" s="4">
        <v>0.27342779020631369</v>
      </c>
      <c r="DJ39" s="3">
        <v>25</v>
      </c>
      <c r="DK39" s="4">
        <v>0.18220246337730486</v>
      </c>
      <c r="DL39" s="3">
        <v>219</v>
      </c>
      <c r="DM39" s="4">
        <v>0.35768533490126903</v>
      </c>
      <c r="DN39" s="3">
        <v>11</v>
      </c>
      <c r="DO39" s="4">
        <v>0.10198405340255887</v>
      </c>
      <c r="DP39" s="3">
        <v>1418</v>
      </c>
      <c r="DQ39" s="4">
        <v>1.4834653247826588</v>
      </c>
      <c r="DR39" s="3">
        <v>8</v>
      </c>
      <c r="DS39" s="4">
        <v>0.11532362692806689</v>
      </c>
      <c r="DT39" s="3">
        <v>9</v>
      </c>
      <c r="DU39" s="4">
        <v>0.29821073558648109</v>
      </c>
      <c r="DV39" s="3">
        <v>74</v>
      </c>
      <c r="DW39" s="4">
        <v>0.26187274400169863</v>
      </c>
      <c r="DX39" s="3">
        <v>13</v>
      </c>
      <c r="DY39" s="4">
        <v>8.4055347213241954E-2</v>
      </c>
      <c r="DZ39" s="3">
        <v>762</v>
      </c>
      <c r="EA39" s="4">
        <v>0.76280857709171723</v>
      </c>
      <c r="EB39" s="3">
        <v>23</v>
      </c>
      <c r="EC39" s="4">
        <v>0.2229114169412677</v>
      </c>
      <c r="ED39" s="3">
        <v>129</v>
      </c>
      <c r="EE39" s="4">
        <v>0.36137490545423989</v>
      </c>
      <c r="EF39" s="3">
        <v>14</v>
      </c>
      <c r="EG39" s="4">
        <v>7.1872272703937576E-2</v>
      </c>
      <c r="EH39" s="3">
        <v>3</v>
      </c>
      <c r="EI39" s="4">
        <v>5.3238686779059449E-2</v>
      </c>
      <c r="EJ39" s="3">
        <v>31</v>
      </c>
      <c r="EK39" s="4">
        <v>0.11103151862464185</v>
      </c>
      <c r="EL39" s="3">
        <v>83</v>
      </c>
      <c r="EM39" s="4">
        <v>0.24833198695509082</v>
      </c>
      <c r="EN39" s="3">
        <v>55</v>
      </c>
      <c r="EO39" s="4">
        <v>0.13055759963918626</v>
      </c>
      <c r="EP39" s="3">
        <v>4</v>
      </c>
      <c r="EQ39" s="4">
        <v>0.11061946902654868</v>
      </c>
      <c r="ER39" s="3">
        <v>290</v>
      </c>
      <c r="ES39" s="4">
        <v>0.17715008277184902</v>
      </c>
      <c r="ET39" s="3">
        <v>325</v>
      </c>
      <c r="EU39" s="4">
        <v>0.14787649355258489</v>
      </c>
      <c r="EV39" s="3">
        <v>44</v>
      </c>
      <c r="EW39" s="4">
        <v>0.10714198748386781</v>
      </c>
      <c r="EX39" s="3">
        <v>424</v>
      </c>
      <c r="EY39" s="4">
        <v>0.15307964473969241</v>
      </c>
      <c r="EZ39" s="3">
        <v>375</v>
      </c>
      <c r="FA39" s="4">
        <v>0.24952922153536994</v>
      </c>
      <c r="FB39" s="3">
        <v>612</v>
      </c>
      <c r="FC39" s="4">
        <v>0.71592344766272054</v>
      </c>
      <c r="FD39" s="3">
        <v>4</v>
      </c>
      <c r="FE39" s="4">
        <v>6.6744535291173038E-2</v>
      </c>
      <c r="FF39" s="3">
        <v>14742</v>
      </c>
      <c r="FG39" s="4">
        <v>0.31347422449577156</v>
      </c>
      <c r="FH39" s="3">
        <v>17456</v>
      </c>
      <c r="FI39" s="4">
        <v>0.28243610198700336</v>
      </c>
    </row>
    <row r="40" spans="2:165" x14ac:dyDescent="0.35">
      <c r="B40" s="18">
        <v>35</v>
      </c>
      <c r="C40" s="5" t="s">
        <v>33</v>
      </c>
      <c r="D40" s="3">
        <v>233</v>
      </c>
      <c r="E40" s="4">
        <v>1.9104624467038374</v>
      </c>
      <c r="F40" s="3">
        <v>28</v>
      </c>
      <c r="G40" s="4">
        <v>0.25266197437285687</v>
      </c>
      <c r="H40" s="3">
        <v>173</v>
      </c>
      <c r="I40" s="4">
        <v>0.16009476129223307</v>
      </c>
      <c r="J40" s="3">
        <v>2014</v>
      </c>
      <c r="K40" s="4">
        <v>1.6</v>
      </c>
      <c r="L40" s="3">
        <v>268</v>
      </c>
      <c r="M40" s="4">
        <v>0.71100734884461303</v>
      </c>
      <c r="N40" s="3">
        <v>178</v>
      </c>
      <c r="O40" s="4">
        <v>0.3288076106031218</v>
      </c>
      <c r="P40" s="3">
        <v>685</v>
      </c>
      <c r="Q40" s="4">
        <v>0.6988654913483513</v>
      </c>
      <c r="R40" s="3">
        <v>30</v>
      </c>
      <c r="S40" s="4">
        <v>0.22672309552599759</v>
      </c>
      <c r="T40" s="3">
        <v>1418</v>
      </c>
      <c r="U40" s="4">
        <v>0.87000269958524556</v>
      </c>
      <c r="V40" s="3">
        <v>2819</v>
      </c>
      <c r="W40" s="4">
        <v>1.5403866539894868</v>
      </c>
      <c r="X40" s="3">
        <v>5</v>
      </c>
      <c r="Y40" s="4">
        <v>8.9653935807781956E-2</v>
      </c>
      <c r="Z40" s="3">
        <v>143</v>
      </c>
      <c r="AA40" s="4">
        <v>0.39969813008357324</v>
      </c>
      <c r="AB40" s="3">
        <v>389</v>
      </c>
      <c r="AC40" s="4">
        <v>0.34631032610147161</v>
      </c>
      <c r="AD40" s="3">
        <v>1690</v>
      </c>
      <c r="AE40" s="4">
        <v>0.48390514313856864</v>
      </c>
      <c r="AF40" s="3">
        <v>22</v>
      </c>
      <c r="AG40" s="4">
        <v>0.17831090938563784</v>
      </c>
      <c r="AH40" s="3">
        <v>53</v>
      </c>
      <c r="AI40" s="4">
        <v>0.25490573297422081</v>
      </c>
      <c r="AJ40" s="3">
        <v>12</v>
      </c>
      <c r="AK40" s="4">
        <v>8.0933432251972748E-2</v>
      </c>
      <c r="AL40" s="3">
        <v>5220</v>
      </c>
      <c r="AM40" s="4">
        <v>3.6675074298641896</v>
      </c>
      <c r="AN40" s="3">
        <v>157</v>
      </c>
      <c r="AO40" s="4">
        <v>0.35247631448969508</v>
      </c>
      <c r="AP40" s="3">
        <v>593</v>
      </c>
      <c r="AQ40" s="4">
        <v>0.44779387889176681</v>
      </c>
      <c r="AR40" s="3">
        <v>17</v>
      </c>
      <c r="AS40" s="4">
        <v>0.17403767403767403</v>
      </c>
      <c r="AT40" s="3">
        <v>1045</v>
      </c>
      <c r="AU40" s="4">
        <v>0.72446185309716105</v>
      </c>
      <c r="AV40" s="3">
        <v>24</v>
      </c>
      <c r="AW40" s="4">
        <v>0.12883830792355594</v>
      </c>
      <c r="AX40" s="3">
        <v>42</v>
      </c>
      <c r="AY40" s="4">
        <v>0.17722266762310646</v>
      </c>
      <c r="AZ40" s="3">
        <v>169</v>
      </c>
      <c r="BA40" s="4">
        <v>0.14751579902936351</v>
      </c>
      <c r="BB40" s="3">
        <v>1478</v>
      </c>
      <c r="BC40" s="4">
        <v>0.98551729656202491</v>
      </c>
      <c r="BD40" s="3">
        <v>1619</v>
      </c>
      <c r="BE40" s="4">
        <v>0.62677114142806256</v>
      </c>
      <c r="BF40" s="3">
        <v>747</v>
      </c>
      <c r="BG40" s="4">
        <v>1.1822800436826362</v>
      </c>
      <c r="BH40" s="3">
        <v>50</v>
      </c>
      <c r="BI40" s="4">
        <v>0.32847194849559846</v>
      </c>
      <c r="BJ40" s="3">
        <v>0</v>
      </c>
      <c r="BK40" s="4">
        <v>0</v>
      </c>
      <c r="BL40" s="3">
        <v>1310</v>
      </c>
      <c r="BM40" s="4">
        <v>1.5008650023486818</v>
      </c>
      <c r="BN40" s="3">
        <v>56</v>
      </c>
      <c r="BO40" s="4">
        <v>0.29106029106029108</v>
      </c>
      <c r="BP40" s="3">
        <v>3175</v>
      </c>
      <c r="BQ40" s="4">
        <v>1.3712237362067847</v>
      </c>
      <c r="BR40" s="3">
        <v>33</v>
      </c>
      <c r="BS40" s="4">
        <v>0.20281482391985742</v>
      </c>
      <c r="BT40" s="3">
        <v>1440</v>
      </c>
      <c r="BU40" s="4">
        <v>0.94069689961980163</v>
      </c>
      <c r="BV40" s="3">
        <v>1071</v>
      </c>
      <c r="BW40" s="4">
        <v>0.69353606258013545</v>
      </c>
      <c r="BX40" s="3">
        <v>539</v>
      </c>
      <c r="BY40" s="4">
        <v>0.75654431889957185</v>
      </c>
      <c r="BZ40" s="3">
        <v>19</v>
      </c>
      <c r="CA40" s="4">
        <v>0.2764440564527863</v>
      </c>
      <c r="CB40" s="3">
        <v>208</v>
      </c>
      <c r="CC40" s="4">
        <v>0.42663166099191863</v>
      </c>
      <c r="CD40" s="3">
        <v>2848</v>
      </c>
      <c r="CE40" s="4">
        <v>2.3530578184642335</v>
      </c>
      <c r="CF40" s="3">
        <v>20</v>
      </c>
      <c r="CG40" s="4">
        <v>0.21385799828913601</v>
      </c>
      <c r="CH40" s="3">
        <v>804</v>
      </c>
      <c r="CI40" s="4">
        <v>0.99260484697341944</v>
      </c>
      <c r="CJ40" s="3">
        <v>503</v>
      </c>
      <c r="CK40" s="4">
        <v>0.4502649670581495</v>
      </c>
      <c r="CL40" s="3">
        <v>1135</v>
      </c>
      <c r="CM40" s="4">
        <v>0.81795317128011469</v>
      </c>
      <c r="CN40" s="3">
        <v>1029</v>
      </c>
      <c r="CO40" s="4">
        <v>0.60402211812770745</v>
      </c>
      <c r="CP40" s="3">
        <v>520</v>
      </c>
      <c r="CQ40" s="4">
        <v>0.99571078431372539</v>
      </c>
      <c r="CR40" s="3">
        <v>264</v>
      </c>
      <c r="CS40" s="4">
        <v>0.56903909988360568</v>
      </c>
      <c r="CT40" s="3">
        <v>193</v>
      </c>
      <c r="CU40" s="4">
        <v>0.6887691374326399</v>
      </c>
      <c r="CV40" s="3">
        <v>2354</v>
      </c>
      <c r="CW40" s="4">
        <v>1.2864161233735361</v>
      </c>
      <c r="CX40" s="3">
        <v>4453</v>
      </c>
      <c r="CY40" s="4">
        <v>3.7964754929961724</v>
      </c>
      <c r="CZ40" s="3">
        <v>118</v>
      </c>
      <c r="DA40" s="4">
        <v>0.33114441263961386</v>
      </c>
      <c r="DB40" s="3">
        <v>6594</v>
      </c>
      <c r="DC40" s="4">
        <v>4.016714992324748</v>
      </c>
      <c r="DD40" s="3">
        <v>1236</v>
      </c>
      <c r="DE40" s="4">
        <v>0.77650872629952128</v>
      </c>
      <c r="DF40" s="3">
        <v>37</v>
      </c>
      <c r="DG40" s="4">
        <v>0.19656802847580088</v>
      </c>
      <c r="DH40" s="3">
        <v>6</v>
      </c>
      <c r="DI40" s="4">
        <v>3.7285607755406409E-2</v>
      </c>
      <c r="DJ40" s="3">
        <v>52</v>
      </c>
      <c r="DK40" s="4">
        <v>0.3789811238247941</v>
      </c>
      <c r="DL40" s="3">
        <v>579</v>
      </c>
      <c r="DM40" s="4">
        <v>0.94566122788965656</v>
      </c>
      <c r="DN40" s="3">
        <v>10</v>
      </c>
      <c r="DO40" s="4">
        <v>9.2712775820508062E-2</v>
      </c>
      <c r="DP40" s="3">
        <v>861</v>
      </c>
      <c r="DQ40" s="4">
        <v>0.90075010200131811</v>
      </c>
      <c r="DR40" s="3">
        <v>13</v>
      </c>
      <c r="DS40" s="4">
        <v>0.1874008937581087</v>
      </c>
      <c r="DT40" s="3">
        <v>16</v>
      </c>
      <c r="DU40" s="4">
        <v>0.53015241882041086</v>
      </c>
      <c r="DV40" s="3">
        <v>178</v>
      </c>
      <c r="DW40" s="4">
        <v>0.62991011395003182</v>
      </c>
      <c r="DX40" s="3">
        <v>14</v>
      </c>
      <c r="DY40" s="4">
        <v>9.0521143152722097E-2</v>
      </c>
      <c r="DZ40" s="3">
        <v>659</v>
      </c>
      <c r="EA40" s="4">
        <v>0.65969928123811239</v>
      </c>
      <c r="EB40" s="3">
        <v>26</v>
      </c>
      <c r="EC40" s="4">
        <v>0.25198681915099824</v>
      </c>
      <c r="ED40" s="3">
        <v>104</v>
      </c>
      <c r="EE40" s="4">
        <v>0.2913410090483794</v>
      </c>
      <c r="EF40" s="3">
        <v>200</v>
      </c>
      <c r="EG40" s="4">
        <v>1.0267467529133938</v>
      </c>
      <c r="EH40" s="3">
        <v>9</v>
      </c>
      <c r="EI40" s="4">
        <v>0.15971606033717836</v>
      </c>
      <c r="EJ40" s="3">
        <v>288</v>
      </c>
      <c r="EK40" s="4">
        <v>1.0315186246418337</v>
      </c>
      <c r="EL40" s="3">
        <v>33</v>
      </c>
      <c r="EM40" s="4">
        <v>9.8734404452024055E-2</v>
      </c>
      <c r="EN40" s="3">
        <v>107</v>
      </c>
      <c r="EO40" s="4">
        <v>0.25399387566168968</v>
      </c>
      <c r="EP40" s="3">
        <v>0</v>
      </c>
      <c r="EQ40" s="4">
        <v>0</v>
      </c>
      <c r="ER40" s="3">
        <v>1280</v>
      </c>
      <c r="ES40" s="4">
        <v>0.78190381361367844</v>
      </c>
      <c r="ET40" s="3">
        <v>5742</v>
      </c>
      <c r="EU40" s="4">
        <v>2.6126363876275152</v>
      </c>
      <c r="EV40" s="3">
        <v>63</v>
      </c>
      <c r="EW40" s="4">
        <v>0.15340784571553803</v>
      </c>
      <c r="EX40" s="3">
        <v>1691</v>
      </c>
      <c r="EY40" s="4">
        <v>0.61051339446891473</v>
      </c>
      <c r="EZ40" s="3">
        <v>833</v>
      </c>
      <c r="FA40" s="4">
        <v>0.55428757743723511</v>
      </c>
      <c r="FB40" s="3">
        <v>730</v>
      </c>
      <c r="FC40" s="4">
        <v>0.85396097515324509</v>
      </c>
      <c r="FD40" s="3">
        <v>0</v>
      </c>
      <c r="FE40" s="4">
        <v>0</v>
      </c>
      <c r="FF40" s="3">
        <v>58081</v>
      </c>
      <c r="FG40" s="4">
        <v>1.2350357097367322</v>
      </c>
      <c r="FH40" s="3">
        <v>64796</v>
      </c>
      <c r="FI40" s="4">
        <v>1.0483919376919035</v>
      </c>
    </row>
    <row r="41" spans="2:165" x14ac:dyDescent="0.35">
      <c r="B41" s="18">
        <v>36</v>
      </c>
      <c r="C41" s="5" t="s">
        <v>34</v>
      </c>
      <c r="D41" s="3">
        <v>9</v>
      </c>
      <c r="E41" s="4">
        <v>7.3794686782551661E-2</v>
      </c>
      <c r="F41" s="3">
        <v>0</v>
      </c>
      <c r="G41" s="4">
        <v>0</v>
      </c>
      <c r="H41" s="3">
        <v>88</v>
      </c>
      <c r="I41" s="4">
        <v>8.1435485512812211E-2</v>
      </c>
      <c r="J41" s="3">
        <v>262</v>
      </c>
      <c r="K41" s="4">
        <v>0.2</v>
      </c>
      <c r="L41" s="3">
        <v>34</v>
      </c>
      <c r="M41" s="4">
        <v>9.0202424853421059E-2</v>
      </c>
      <c r="N41" s="3">
        <v>30</v>
      </c>
      <c r="O41" s="4">
        <v>5.5417013022998063E-2</v>
      </c>
      <c r="P41" s="3">
        <v>267</v>
      </c>
      <c r="Q41" s="4">
        <v>0.27240450538687561</v>
      </c>
      <c r="R41" s="3">
        <v>7</v>
      </c>
      <c r="S41" s="4">
        <v>5.2902055622732772E-2</v>
      </c>
      <c r="T41" s="3">
        <v>398</v>
      </c>
      <c r="U41" s="4">
        <v>0.24418975630107737</v>
      </c>
      <c r="V41" s="3">
        <v>127</v>
      </c>
      <c r="W41" s="4">
        <v>6.939663180442171E-2</v>
      </c>
      <c r="X41" s="3">
        <v>3</v>
      </c>
      <c r="Y41" s="4">
        <v>5.379236148466917E-2</v>
      </c>
      <c r="Z41" s="3">
        <v>5</v>
      </c>
      <c r="AA41" s="4">
        <v>1.3975459093831232E-2</v>
      </c>
      <c r="AB41" s="3">
        <v>75</v>
      </c>
      <c r="AC41" s="4">
        <v>6.6769343078689897E-2</v>
      </c>
      <c r="AD41" s="3">
        <v>194</v>
      </c>
      <c r="AE41" s="4">
        <v>5.5548874419456995E-2</v>
      </c>
      <c r="AF41" s="3">
        <v>0</v>
      </c>
      <c r="AG41" s="4">
        <v>0</v>
      </c>
      <c r="AH41" s="3">
        <v>21</v>
      </c>
      <c r="AI41" s="4">
        <v>0.10100038476337052</v>
      </c>
      <c r="AJ41" s="3">
        <v>0</v>
      </c>
      <c r="AK41" s="4">
        <v>0</v>
      </c>
      <c r="AL41" s="3">
        <v>345</v>
      </c>
      <c r="AM41" s="4">
        <v>0.24239273243355278</v>
      </c>
      <c r="AN41" s="3">
        <v>8</v>
      </c>
      <c r="AO41" s="4">
        <v>1.7960576534506757E-2</v>
      </c>
      <c r="AP41" s="3">
        <v>93</v>
      </c>
      <c r="AQ41" s="4">
        <v>7.0227370551322624E-2</v>
      </c>
      <c r="AR41" s="3">
        <v>0</v>
      </c>
      <c r="AS41" s="4">
        <v>0</v>
      </c>
      <c r="AT41" s="3">
        <v>733</v>
      </c>
      <c r="AU41" s="4">
        <v>0.50816319456480297</v>
      </c>
      <c r="AV41" s="3">
        <v>7</v>
      </c>
      <c r="AW41" s="4">
        <v>3.7577839811037149E-2</v>
      </c>
      <c r="AX41" s="3">
        <v>9</v>
      </c>
      <c r="AY41" s="4">
        <v>3.7976285919237095E-2</v>
      </c>
      <c r="AZ41" s="3">
        <v>35</v>
      </c>
      <c r="BA41" s="4">
        <v>3.0550609266436227E-2</v>
      </c>
      <c r="BB41" s="3">
        <v>139</v>
      </c>
      <c r="BC41" s="4">
        <v>9.2683967673965806E-2</v>
      </c>
      <c r="BD41" s="3">
        <v>176</v>
      </c>
      <c r="BE41" s="4">
        <v>6.81357139538845E-2</v>
      </c>
      <c r="BF41" s="3">
        <v>14</v>
      </c>
      <c r="BG41" s="4">
        <v>2.215785891774686E-2</v>
      </c>
      <c r="BH41" s="3">
        <v>16</v>
      </c>
      <c r="BI41" s="4">
        <v>0.1051110235185915</v>
      </c>
      <c r="BJ41" s="3">
        <v>0</v>
      </c>
      <c r="BK41" s="4">
        <v>0</v>
      </c>
      <c r="BL41" s="3">
        <v>125</v>
      </c>
      <c r="BM41" s="4">
        <v>0.1432123093844162</v>
      </c>
      <c r="BN41" s="3">
        <v>7</v>
      </c>
      <c r="BO41" s="4">
        <v>3.6382536382536385E-2</v>
      </c>
      <c r="BP41" s="3">
        <v>91</v>
      </c>
      <c r="BQ41" s="4">
        <v>3.9301215746399186E-2</v>
      </c>
      <c r="BR41" s="3">
        <v>9</v>
      </c>
      <c r="BS41" s="4">
        <v>5.5313133796324743E-2</v>
      </c>
      <c r="BT41" s="3">
        <v>355</v>
      </c>
      <c r="BU41" s="4">
        <v>0.23190791622571499</v>
      </c>
      <c r="BV41" s="3">
        <v>164</v>
      </c>
      <c r="BW41" s="4">
        <v>0.10619973320554828</v>
      </c>
      <c r="BX41" s="3">
        <v>32</v>
      </c>
      <c r="BY41" s="4">
        <v>4.4915432661941194E-2</v>
      </c>
      <c r="BZ41" s="3">
        <v>0</v>
      </c>
      <c r="CA41" s="4">
        <v>0</v>
      </c>
      <c r="CB41" s="3">
        <v>30</v>
      </c>
      <c r="CC41" s="4">
        <v>6.153341264306518E-2</v>
      </c>
      <c r="CD41" s="3">
        <v>207</v>
      </c>
      <c r="CE41" s="4">
        <v>0.17102632318191582</v>
      </c>
      <c r="CF41" s="3">
        <v>11</v>
      </c>
      <c r="CG41" s="4">
        <v>0.1176218990590248</v>
      </c>
      <c r="CH41" s="3">
        <v>189</v>
      </c>
      <c r="CI41" s="4">
        <v>0.23333621402733368</v>
      </c>
      <c r="CJ41" s="3">
        <v>122</v>
      </c>
      <c r="CK41" s="4">
        <v>0.10920939558865654</v>
      </c>
      <c r="CL41" s="3">
        <v>1079</v>
      </c>
      <c r="CM41" s="4">
        <v>0.77759601040638215</v>
      </c>
      <c r="CN41" s="3">
        <v>87</v>
      </c>
      <c r="CO41" s="4">
        <v>5.1068925439368855E-2</v>
      </c>
      <c r="CP41" s="3">
        <v>27</v>
      </c>
      <c r="CQ41" s="4">
        <v>5.1700367647058827E-2</v>
      </c>
      <c r="CR41" s="3">
        <v>20</v>
      </c>
      <c r="CS41" s="4">
        <v>4.3109022718454973E-2</v>
      </c>
      <c r="CT41" s="3">
        <v>4</v>
      </c>
      <c r="CU41" s="4">
        <v>1.4275008029692015E-2</v>
      </c>
      <c r="CV41" s="3">
        <v>652</v>
      </c>
      <c r="CW41" s="4">
        <v>0.35630557028018078</v>
      </c>
      <c r="CX41" s="3">
        <v>254</v>
      </c>
      <c r="CY41" s="4">
        <v>0.21655171237840282</v>
      </c>
      <c r="CZ41" s="3">
        <v>29</v>
      </c>
      <c r="DA41" s="4">
        <v>8.1382948869057642E-2</v>
      </c>
      <c r="DB41" s="3">
        <v>393</v>
      </c>
      <c r="DC41" s="4">
        <v>0.23939475158987356</v>
      </c>
      <c r="DD41" s="3">
        <v>104</v>
      </c>
      <c r="DE41" s="4">
        <v>6.5337303831027677E-2</v>
      </c>
      <c r="DF41" s="3">
        <v>26</v>
      </c>
      <c r="DG41" s="4">
        <v>0.13812888487488711</v>
      </c>
      <c r="DH41" s="3">
        <v>6</v>
      </c>
      <c r="DI41" s="4">
        <v>3.7285607755406409E-2</v>
      </c>
      <c r="DJ41" s="3">
        <v>3</v>
      </c>
      <c r="DK41" s="4">
        <v>2.1864295605276585E-2</v>
      </c>
      <c r="DL41" s="3">
        <v>58</v>
      </c>
      <c r="DM41" s="4">
        <v>9.4729449425906873E-2</v>
      </c>
      <c r="DN41" s="3">
        <v>0</v>
      </c>
      <c r="DO41" s="4">
        <v>0</v>
      </c>
      <c r="DP41" s="3">
        <v>292</v>
      </c>
      <c r="DQ41" s="4">
        <v>0.30548087082971537</v>
      </c>
      <c r="DR41" s="3">
        <v>3</v>
      </c>
      <c r="DS41" s="4">
        <v>4.3246360098025079E-2</v>
      </c>
      <c r="DT41" s="3">
        <v>0</v>
      </c>
      <c r="DU41" s="4">
        <v>0</v>
      </c>
      <c r="DV41" s="3">
        <v>15</v>
      </c>
      <c r="DW41" s="4">
        <v>5.3082312973317294E-2</v>
      </c>
      <c r="DX41" s="3">
        <v>4</v>
      </c>
      <c r="DY41" s="4">
        <v>2.5863183757920603E-2</v>
      </c>
      <c r="DZ41" s="3">
        <v>377</v>
      </c>
      <c r="EA41" s="4">
        <v>0.37740004404668948</v>
      </c>
      <c r="EB41" s="3">
        <v>8</v>
      </c>
      <c r="EC41" s="4">
        <v>7.7534405892614844E-2</v>
      </c>
      <c r="ED41" s="3">
        <v>27</v>
      </c>
      <c r="EE41" s="4">
        <v>7.5636608118329271E-2</v>
      </c>
      <c r="EF41" s="3">
        <v>3</v>
      </c>
      <c r="EG41" s="4">
        <v>1.5401201293700907E-2</v>
      </c>
      <c r="EH41" s="3">
        <v>5</v>
      </c>
      <c r="EI41" s="4">
        <v>8.8731144631765749E-2</v>
      </c>
      <c r="EJ41" s="3">
        <v>22</v>
      </c>
      <c r="EK41" s="4">
        <v>7.8796561604584522E-2</v>
      </c>
      <c r="EL41" s="3">
        <v>21</v>
      </c>
      <c r="EM41" s="4">
        <v>6.2830984651288044E-2</v>
      </c>
      <c r="EN41" s="3">
        <v>7</v>
      </c>
      <c r="EO41" s="4">
        <v>1.6616421772260068E-2</v>
      </c>
      <c r="EP41" s="3">
        <v>0</v>
      </c>
      <c r="EQ41" s="4">
        <v>0</v>
      </c>
      <c r="ER41" s="3">
        <v>447</v>
      </c>
      <c r="ES41" s="4">
        <v>0.27305547241040179</v>
      </c>
      <c r="ET41" s="3">
        <v>155</v>
      </c>
      <c r="EU41" s="4">
        <v>7.052571230969433E-2</v>
      </c>
      <c r="EV41" s="3">
        <v>5</v>
      </c>
      <c r="EW41" s="4">
        <v>1.2175225850439526E-2</v>
      </c>
      <c r="EX41" s="3">
        <v>279</v>
      </c>
      <c r="EY41" s="4">
        <v>0.10072929453390136</v>
      </c>
      <c r="EZ41" s="3">
        <v>128</v>
      </c>
      <c r="FA41" s="4">
        <v>8.5172640950739606E-2</v>
      </c>
      <c r="FB41" s="3">
        <v>249</v>
      </c>
      <c r="FC41" s="4">
        <v>0.29128257919610689</v>
      </c>
      <c r="FD41" s="3">
        <v>0</v>
      </c>
      <c r="FE41" s="4">
        <v>0</v>
      </c>
      <c r="FF41" s="3">
        <v>8476</v>
      </c>
      <c r="FG41" s="4">
        <v>0.18023385747023196</v>
      </c>
      <c r="FH41" s="3">
        <v>9251</v>
      </c>
      <c r="FI41" s="4">
        <v>0.14968013173016545</v>
      </c>
    </row>
    <row r="42" spans="2:165" x14ac:dyDescent="0.35">
      <c r="B42" s="18">
        <v>37</v>
      </c>
      <c r="C42" s="5" t="s">
        <v>35</v>
      </c>
      <c r="D42" s="3">
        <v>5</v>
      </c>
      <c r="E42" s="4">
        <v>4.0997048212528697E-2</v>
      </c>
      <c r="F42" s="3">
        <v>9</v>
      </c>
      <c r="G42" s="4">
        <v>8.1212777476989712E-2</v>
      </c>
      <c r="H42" s="3">
        <v>66</v>
      </c>
      <c r="I42" s="4">
        <v>6.1076614134609152E-2</v>
      </c>
      <c r="J42" s="3">
        <v>252</v>
      </c>
      <c r="K42" s="4">
        <v>0.2</v>
      </c>
      <c r="L42" s="3">
        <v>10</v>
      </c>
      <c r="M42" s="4">
        <v>2.653012495688855E-2</v>
      </c>
      <c r="N42" s="3">
        <v>16</v>
      </c>
      <c r="O42" s="4">
        <v>2.9555740278932301E-2</v>
      </c>
      <c r="P42" s="3">
        <v>116</v>
      </c>
      <c r="Q42" s="4">
        <v>0.11834802481227553</v>
      </c>
      <c r="R42" s="3">
        <v>0</v>
      </c>
      <c r="S42" s="4">
        <v>0</v>
      </c>
      <c r="T42" s="3">
        <v>640</v>
      </c>
      <c r="U42" s="4">
        <v>0.39266694480575259</v>
      </c>
      <c r="V42" s="3">
        <v>145</v>
      </c>
      <c r="W42" s="4">
        <v>7.9232374894812191E-2</v>
      </c>
      <c r="X42" s="3">
        <v>0</v>
      </c>
      <c r="Y42" s="4">
        <v>0</v>
      </c>
      <c r="Z42" s="3">
        <v>14</v>
      </c>
      <c r="AA42" s="4">
        <v>3.9131285462727448E-2</v>
      </c>
      <c r="AB42" s="3">
        <v>108</v>
      </c>
      <c r="AC42" s="4">
        <v>9.6147854033313454E-2</v>
      </c>
      <c r="AD42" s="3">
        <v>745</v>
      </c>
      <c r="AE42" s="4">
        <v>0.21331913114688381</v>
      </c>
      <c r="AF42" s="3">
        <v>0</v>
      </c>
      <c r="AG42" s="4">
        <v>0</v>
      </c>
      <c r="AH42" s="3">
        <v>17</v>
      </c>
      <c r="AI42" s="4">
        <v>8.176221623701424E-2</v>
      </c>
      <c r="AJ42" s="3">
        <v>0</v>
      </c>
      <c r="AK42" s="4">
        <v>0</v>
      </c>
      <c r="AL42" s="3">
        <v>202</v>
      </c>
      <c r="AM42" s="4">
        <v>0.14192270130892076</v>
      </c>
      <c r="AN42" s="3">
        <v>17</v>
      </c>
      <c r="AO42" s="4">
        <v>3.8166225135826862E-2</v>
      </c>
      <c r="AP42" s="3">
        <v>118</v>
      </c>
      <c r="AQ42" s="4">
        <v>8.910569596834482E-2</v>
      </c>
      <c r="AR42" s="3">
        <v>0</v>
      </c>
      <c r="AS42" s="4">
        <v>0</v>
      </c>
      <c r="AT42" s="3">
        <v>684</v>
      </c>
      <c r="AU42" s="4">
        <v>0.4741932129363236</v>
      </c>
      <c r="AV42" s="3">
        <v>0</v>
      </c>
      <c r="AW42" s="4">
        <v>0</v>
      </c>
      <c r="AX42" s="3">
        <v>5</v>
      </c>
      <c r="AY42" s="4">
        <v>2.1097936621798388E-2</v>
      </c>
      <c r="AZ42" s="3">
        <v>68</v>
      </c>
      <c r="BA42" s="4">
        <v>5.935546943193324E-2</v>
      </c>
      <c r="BB42" s="3">
        <v>554</v>
      </c>
      <c r="BC42" s="4">
        <v>0.3694022884271731</v>
      </c>
      <c r="BD42" s="3">
        <v>192</v>
      </c>
      <c r="BE42" s="4">
        <v>7.4329869767874007E-2</v>
      </c>
      <c r="BF42" s="3">
        <v>17</v>
      </c>
      <c r="BG42" s="4">
        <v>2.6905971542978333E-2</v>
      </c>
      <c r="BH42" s="3">
        <v>3</v>
      </c>
      <c r="BI42" s="4">
        <v>1.9708316909735908E-2</v>
      </c>
      <c r="BJ42" s="3">
        <v>0</v>
      </c>
      <c r="BK42" s="4">
        <v>0</v>
      </c>
      <c r="BL42" s="3">
        <v>93</v>
      </c>
      <c r="BM42" s="4">
        <v>0.10654995818200566</v>
      </c>
      <c r="BN42" s="3">
        <v>9</v>
      </c>
      <c r="BO42" s="4">
        <v>4.677754677754678E-2</v>
      </c>
      <c r="BP42" s="3">
        <v>145</v>
      </c>
      <c r="BQ42" s="4">
        <v>6.262281629920749E-2</v>
      </c>
      <c r="BR42" s="3">
        <v>0</v>
      </c>
      <c r="BS42" s="4">
        <v>0</v>
      </c>
      <c r="BT42" s="3">
        <v>361</v>
      </c>
      <c r="BU42" s="4">
        <v>0.2358274866407975</v>
      </c>
      <c r="BV42" s="3">
        <v>763</v>
      </c>
      <c r="BW42" s="4">
        <v>0.49408778314532525</v>
      </c>
      <c r="BX42" s="3">
        <v>14</v>
      </c>
      <c r="BY42" s="4">
        <v>1.9650501789599269E-2</v>
      </c>
      <c r="BZ42" s="3">
        <v>0</v>
      </c>
      <c r="CA42" s="4">
        <v>0</v>
      </c>
      <c r="CB42" s="3">
        <v>10</v>
      </c>
      <c r="CC42" s="4">
        <v>2.0511137547688393E-2</v>
      </c>
      <c r="CD42" s="3">
        <v>880</v>
      </c>
      <c r="CE42" s="4">
        <v>0.72706842705355523</v>
      </c>
      <c r="CF42" s="3">
        <v>0</v>
      </c>
      <c r="CG42" s="4">
        <v>0</v>
      </c>
      <c r="CH42" s="3">
        <v>204</v>
      </c>
      <c r="CI42" s="4">
        <v>0.25185496117236017</v>
      </c>
      <c r="CJ42" s="3">
        <v>375</v>
      </c>
      <c r="CK42" s="4">
        <v>0.33568461758808366</v>
      </c>
      <c r="CL42" s="3">
        <v>2424</v>
      </c>
      <c r="CM42" s="4">
        <v>1.7468885349629939</v>
      </c>
      <c r="CN42" s="3">
        <v>205</v>
      </c>
      <c r="CO42" s="4">
        <v>0.12033482431115651</v>
      </c>
      <c r="CP42" s="3">
        <v>57</v>
      </c>
      <c r="CQ42" s="4">
        <v>0.10914522058823529</v>
      </c>
      <c r="CR42" s="3">
        <v>17</v>
      </c>
      <c r="CS42" s="4">
        <v>3.6642669310686722E-2</v>
      </c>
      <c r="CT42" s="3">
        <v>7</v>
      </c>
      <c r="CU42" s="4">
        <v>2.4981264051961029E-2</v>
      </c>
      <c r="CV42" s="3">
        <v>1884</v>
      </c>
      <c r="CW42" s="4">
        <v>1.0295700834476389</v>
      </c>
      <c r="CX42" s="3">
        <v>242</v>
      </c>
      <c r="CY42" s="4">
        <v>0.20632092281721842</v>
      </c>
      <c r="CZ42" s="3">
        <v>10</v>
      </c>
      <c r="DA42" s="4">
        <v>2.8063085816916428E-2</v>
      </c>
      <c r="DB42" s="3">
        <v>284</v>
      </c>
      <c r="DC42" s="4">
        <v>0.17299773397334373</v>
      </c>
      <c r="DD42" s="3">
        <v>50</v>
      </c>
      <c r="DE42" s="4">
        <v>3.1412165303378696E-2</v>
      </c>
      <c r="DF42" s="3">
        <v>4</v>
      </c>
      <c r="DG42" s="4">
        <v>2.1250597673059556E-2</v>
      </c>
      <c r="DH42" s="3">
        <v>0</v>
      </c>
      <c r="DI42" s="4">
        <v>0</v>
      </c>
      <c r="DJ42" s="3">
        <v>0</v>
      </c>
      <c r="DK42" s="4">
        <v>0</v>
      </c>
      <c r="DL42" s="3">
        <v>40</v>
      </c>
      <c r="DM42" s="4">
        <v>6.5330654776487501E-2</v>
      </c>
      <c r="DN42" s="3">
        <v>0</v>
      </c>
      <c r="DO42" s="4">
        <v>0</v>
      </c>
      <c r="DP42" s="3">
        <v>310</v>
      </c>
      <c r="DQ42" s="4">
        <v>0.32431188341510875</v>
      </c>
      <c r="DR42" s="3">
        <v>0</v>
      </c>
      <c r="DS42" s="4">
        <v>0</v>
      </c>
      <c r="DT42" s="3">
        <v>0</v>
      </c>
      <c r="DU42" s="4">
        <v>0</v>
      </c>
      <c r="DV42" s="3">
        <v>14</v>
      </c>
      <c r="DW42" s="4">
        <v>4.9543492108429468E-2</v>
      </c>
      <c r="DX42" s="3">
        <v>7</v>
      </c>
      <c r="DY42" s="4">
        <v>4.5260571576361049E-2</v>
      </c>
      <c r="DZ42" s="3">
        <v>290</v>
      </c>
      <c r="EA42" s="4">
        <v>0.29030772618976119</v>
      </c>
      <c r="EB42" s="3">
        <v>3</v>
      </c>
      <c r="EC42" s="4">
        <v>2.907540220973057E-2</v>
      </c>
      <c r="ED42" s="3">
        <v>23</v>
      </c>
      <c r="EE42" s="4">
        <v>6.4431184693391597E-2</v>
      </c>
      <c r="EF42" s="3">
        <v>10</v>
      </c>
      <c r="EG42" s="4">
        <v>5.1337337645669702E-2</v>
      </c>
      <c r="EH42" s="3">
        <v>0</v>
      </c>
      <c r="EI42" s="4">
        <v>0</v>
      </c>
      <c r="EJ42" s="3">
        <v>3</v>
      </c>
      <c r="EK42" s="4">
        <v>1.0744985673352435E-2</v>
      </c>
      <c r="EL42" s="3">
        <v>40</v>
      </c>
      <c r="EM42" s="4">
        <v>0.11967806600245341</v>
      </c>
      <c r="EN42" s="3">
        <v>8</v>
      </c>
      <c r="EO42" s="4">
        <v>1.8990196311154367E-2</v>
      </c>
      <c r="EP42" s="3">
        <v>0</v>
      </c>
      <c r="EQ42" s="4">
        <v>0</v>
      </c>
      <c r="ER42" s="3">
        <v>1156</v>
      </c>
      <c r="ES42" s="4">
        <v>0.70615688166985335</v>
      </c>
      <c r="ET42" s="3">
        <v>297</v>
      </c>
      <c r="EU42" s="4">
        <v>0.13513636487728525</v>
      </c>
      <c r="EV42" s="3">
        <v>22</v>
      </c>
      <c r="EW42" s="4">
        <v>5.3570993741933907E-2</v>
      </c>
      <c r="EX42" s="3">
        <v>837</v>
      </c>
      <c r="EY42" s="4">
        <v>0.30218788360170407</v>
      </c>
      <c r="EZ42" s="3">
        <v>113</v>
      </c>
      <c r="FA42" s="4">
        <v>7.5191472089324807E-2</v>
      </c>
      <c r="FB42" s="3">
        <v>191</v>
      </c>
      <c r="FC42" s="4">
        <v>0.22343362500584904</v>
      </c>
      <c r="FD42" s="3">
        <v>0</v>
      </c>
      <c r="FE42" s="4">
        <v>0</v>
      </c>
      <c r="FF42" s="3">
        <v>14730</v>
      </c>
      <c r="FG42" s="4">
        <v>0.31321905622186369</v>
      </c>
      <c r="FH42" s="3">
        <v>15429</v>
      </c>
      <c r="FI42" s="4">
        <v>0.24963947167492406</v>
      </c>
    </row>
    <row r="43" spans="2:165" x14ac:dyDescent="0.35">
      <c r="B43" s="18">
        <v>38</v>
      </c>
      <c r="C43" s="5" t="s">
        <v>36</v>
      </c>
      <c r="D43" s="3">
        <v>3</v>
      </c>
      <c r="E43" s="4">
        <v>2.4598228927517219E-2</v>
      </c>
      <c r="F43" s="3">
        <v>6</v>
      </c>
      <c r="G43" s="4">
        <v>5.4141851651326477E-2</v>
      </c>
      <c r="H43" s="3">
        <v>14</v>
      </c>
      <c r="I43" s="4">
        <v>1.2955645422492851E-2</v>
      </c>
      <c r="J43" s="3">
        <v>353</v>
      </c>
      <c r="K43" s="4">
        <v>0.3</v>
      </c>
      <c r="L43" s="3">
        <v>10</v>
      </c>
      <c r="M43" s="4">
        <v>2.653012495688855E-2</v>
      </c>
      <c r="N43" s="3">
        <v>11</v>
      </c>
      <c r="O43" s="4">
        <v>2.0319571441765955E-2</v>
      </c>
      <c r="P43" s="3">
        <v>113</v>
      </c>
      <c r="Q43" s="4">
        <v>0.11528730003264774</v>
      </c>
      <c r="R43" s="3">
        <v>0</v>
      </c>
      <c r="S43" s="4">
        <v>0</v>
      </c>
      <c r="T43" s="3">
        <v>129</v>
      </c>
      <c r="U43" s="4">
        <v>7.9146931062409512E-2</v>
      </c>
      <c r="V43" s="3">
        <v>795</v>
      </c>
      <c r="W43" s="4">
        <v>0.43441198649224616</v>
      </c>
      <c r="X43" s="3">
        <v>0</v>
      </c>
      <c r="Y43" s="4">
        <v>0</v>
      </c>
      <c r="Z43" s="3">
        <v>10</v>
      </c>
      <c r="AA43" s="4">
        <v>2.7950918187662464E-2</v>
      </c>
      <c r="AB43" s="3">
        <v>73</v>
      </c>
      <c r="AC43" s="4">
        <v>6.4988827263258164E-2</v>
      </c>
      <c r="AD43" s="3">
        <v>793</v>
      </c>
      <c r="AE43" s="4">
        <v>0.22706318254963609</v>
      </c>
      <c r="AF43" s="3">
        <v>0</v>
      </c>
      <c r="AG43" s="4">
        <v>0</v>
      </c>
      <c r="AH43" s="3">
        <v>0</v>
      </c>
      <c r="AI43" s="4">
        <v>0</v>
      </c>
      <c r="AJ43" s="3">
        <v>0</v>
      </c>
      <c r="AK43" s="4">
        <v>0</v>
      </c>
      <c r="AL43" s="3">
        <v>1166</v>
      </c>
      <c r="AM43" s="4">
        <v>0.81921717686238416</v>
      </c>
      <c r="AN43" s="3">
        <v>0</v>
      </c>
      <c r="AO43" s="4">
        <v>0</v>
      </c>
      <c r="AP43" s="3">
        <v>167</v>
      </c>
      <c r="AQ43" s="4">
        <v>0.12610721378570836</v>
      </c>
      <c r="AR43" s="3">
        <v>3</v>
      </c>
      <c r="AS43" s="4">
        <v>3.0712530712530713E-2</v>
      </c>
      <c r="AT43" s="3">
        <v>154</v>
      </c>
      <c r="AU43" s="4">
        <v>0.10676279940379217</v>
      </c>
      <c r="AV43" s="3">
        <v>0</v>
      </c>
      <c r="AW43" s="4">
        <v>0</v>
      </c>
      <c r="AX43" s="3">
        <v>4</v>
      </c>
      <c r="AY43" s="4">
        <v>1.687834929743871E-2</v>
      </c>
      <c r="AZ43" s="3">
        <v>24</v>
      </c>
      <c r="BA43" s="4">
        <v>2.0948989211270554E-2</v>
      </c>
      <c r="BB43" s="3">
        <v>595</v>
      </c>
      <c r="BC43" s="4">
        <v>0.39674072493532125</v>
      </c>
      <c r="BD43" s="3">
        <v>139</v>
      </c>
      <c r="BE43" s="4">
        <v>5.3811728634033787E-2</v>
      </c>
      <c r="BF43" s="3">
        <v>17</v>
      </c>
      <c r="BG43" s="4">
        <v>2.6905971542978333E-2</v>
      </c>
      <c r="BH43" s="3">
        <v>5</v>
      </c>
      <c r="BI43" s="4">
        <v>3.2847194849559849E-2</v>
      </c>
      <c r="BJ43" s="3">
        <v>0</v>
      </c>
      <c r="BK43" s="4">
        <v>0</v>
      </c>
      <c r="BL43" s="3">
        <v>954</v>
      </c>
      <c r="BM43" s="4">
        <v>1.0929963452218645</v>
      </c>
      <c r="BN43" s="3">
        <v>3</v>
      </c>
      <c r="BO43" s="4">
        <v>1.5592515592515593E-2</v>
      </c>
      <c r="BP43" s="3">
        <v>4263</v>
      </c>
      <c r="BQ43" s="4">
        <v>1.8411107991967004</v>
      </c>
      <c r="BR43" s="3">
        <v>0</v>
      </c>
      <c r="BS43" s="4">
        <v>0</v>
      </c>
      <c r="BT43" s="3">
        <v>340</v>
      </c>
      <c r="BU43" s="4">
        <v>0.22210899018800875</v>
      </c>
      <c r="BV43" s="3">
        <v>204</v>
      </c>
      <c r="BW43" s="4">
        <v>0.13210210715812104</v>
      </c>
      <c r="BX43" s="3">
        <v>16</v>
      </c>
      <c r="BY43" s="4">
        <v>2.2457716330970597E-2</v>
      </c>
      <c r="BZ43" s="3">
        <v>5</v>
      </c>
      <c r="CA43" s="4">
        <v>7.2748435908627965E-2</v>
      </c>
      <c r="CB43" s="3">
        <v>16</v>
      </c>
      <c r="CC43" s="4">
        <v>3.2817820076301435E-2</v>
      </c>
      <c r="CD43" s="3">
        <v>452</v>
      </c>
      <c r="CE43" s="4">
        <v>0.37344878298659878</v>
      </c>
      <c r="CF43" s="3">
        <v>0</v>
      </c>
      <c r="CG43" s="4">
        <v>0</v>
      </c>
      <c r="CH43" s="3">
        <v>99</v>
      </c>
      <c r="CI43" s="4">
        <v>0.12222373115717478</v>
      </c>
      <c r="CJ43" s="3">
        <v>93</v>
      </c>
      <c r="CK43" s="4">
        <v>8.3249785161844739E-2</v>
      </c>
      <c r="CL43" s="3">
        <v>128</v>
      </c>
      <c r="CM43" s="4">
        <v>9.2244939139960069E-2</v>
      </c>
      <c r="CN43" s="3">
        <v>462</v>
      </c>
      <c r="CO43" s="4">
        <v>0.27119360405733811</v>
      </c>
      <c r="CP43" s="3">
        <v>3</v>
      </c>
      <c r="CQ43" s="4">
        <v>5.7444852941176466E-3</v>
      </c>
      <c r="CR43" s="3">
        <v>52</v>
      </c>
      <c r="CS43" s="4">
        <v>0.11208345906798294</v>
      </c>
      <c r="CT43" s="3">
        <v>5</v>
      </c>
      <c r="CU43" s="4">
        <v>1.7843760037115023E-2</v>
      </c>
      <c r="CV43" s="3">
        <v>261</v>
      </c>
      <c r="CW43" s="4">
        <v>0.14263152429927481</v>
      </c>
      <c r="CX43" s="3">
        <v>351</v>
      </c>
      <c r="CY43" s="4">
        <v>0.29925059466464327</v>
      </c>
      <c r="CZ43" s="3">
        <v>8</v>
      </c>
      <c r="DA43" s="4">
        <v>2.2450468653533142E-2</v>
      </c>
      <c r="DB43" s="3">
        <v>2677</v>
      </c>
      <c r="DC43" s="4">
        <v>1.6306863867839478</v>
      </c>
      <c r="DD43" s="3">
        <v>51</v>
      </c>
      <c r="DE43" s="4">
        <v>3.2040408609446264E-2</v>
      </c>
      <c r="DF43" s="3">
        <v>11</v>
      </c>
      <c r="DG43" s="4">
        <v>5.8439143600913776E-2</v>
      </c>
      <c r="DH43" s="3">
        <v>0</v>
      </c>
      <c r="DI43" s="4">
        <v>0</v>
      </c>
      <c r="DJ43" s="3">
        <v>0</v>
      </c>
      <c r="DK43" s="4">
        <v>0</v>
      </c>
      <c r="DL43" s="3">
        <v>55</v>
      </c>
      <c r="DM43" s="4">
        <v>8.9829650317670318E-2</v>
      </c>
      <c r="DN43" s="3">
        <v>0</v>
      </c>
      <c r="DO43" s="4">
        <v>0</v>
      </c>
      <c r="DP43" s="3">
        <v>75</v>
      </c>
      <c r="DQ43" s="4">
        <v>7.8462552439139216E-2</v>
      </c>
      <c r="DR43" s="3">
        <v>4</v>
      </c>
      <c r="DS43" s="4">
        <v>5.7661813464033443E-2</v>
      </c>
      <c r="DT43" s="3">
        <v>0</v>
      </c>
      <c r="DU43" s="4">
        <v>0</v>
      </c>
      <c r="DV43" s="3">
        <v>3</v>
      </c>
      <c r="DW43" s="4">
        <v>1.0616462594663457E-2</v>
      </c>
      <c r="DX43" s="3">
        <v>4</v>
      </c>
      <c r="DY43" s="4">
        <v>2.5863183757920603E-2</v>
      </c>
      <c r="DZ43" s="3">
        <v>80</v>
      </c>
      <c r="EA43" s="4">
        <v>8.0084889983382382E-2</v>
      </c>
      <c r="EB43" s="3">
        <v>0</v>
      </c>
      <c r="EC43" s="4">
        <v>0</v>
      </c>
      <c r="ED43" s="3">
        <v>0</v>
      </c>
      <c r="EE43" s="4">
        <v>0</v>
      </c>
      <c r="EF43" s="3">
        <v>4</v>
      </c>
      <c r="EG43" s="4">
        <v>2.0534935058267877E-2</v>
      </c>
      <c r="EH43" s="3">
        <v>0</v>
      </c>
      <c r="EI43" s="4">
        <v>0</v>
      </c>
      <c r="EJ43" s="3">
        <v>0</v>
      </c>
      <c r="EK43" s="4">
        <v>0</v>
      </c>
      <c r="EL43" s="3">
        <v>4</v>
      </c>
      <c r="EM43" s="4">
        <v>1.1967806600245339E-2</v>
      </c>
      <c r="EN43" s="3">
        <v>14</v>
      </c>
      <c r="EO43" s="4">
        <v>3.3232843544520135E-2</v>
      </c>
      <c r="EP43" s="3">
        <v>0</v>
      </c>
      <c r="EQ43" s="4">
        <v>0</v>
      </c>
      <c r="ER43" s="3">
        <v>124</v>
      </c>
      <c r="ES43" s="4">
        <v>7.5746931943825105E-2</v>
      </c>
      <c r="ET43" s="3">
        <v>1992</v>
      </c>
      <c r="EU43" s="4">
        <v>0.90636915432845877</v>
      </c>
      <c r="EV43" s="3">
        <v>16</v>
      </c>
      <c r="EW43" s="4">
        <v>3.8960722721406479E-2</v>
      </c>
      <c r="EX43" s="3">
        <v>1126</v>
      </c>
      <c r="EY43" s="4">
        <v>0.40652754711531525</v>
      </c>
      <c r="EZ43" s="3">
        <v>68</v>
      </c>
      <c r="FA43" s="4">
        <v>4.5247965505080416E-2</v>
      </c>
      <c r="FB43" s="3">
        <v>61</v>
      </c>
      <c r="FC43" s="4">
        <v>7.1358382855271157E-2</v>
      </c>
      <c r="FD43" s="3">
        <v>0</v>
      </c>
      <c r="FE43" s="4">
        <v>0</v>
      </c>
      <c r="FF43" s="3">
        <v>18333</v>
      </c>
      <c r="FG43" s="4">
        <v>0.38983333046269025</v>
      </c>
      <c r="FH43" s="3">
        <v>18689</v>
      </c>
      <c r="FI43" s="4">
        <v>0.30238590227057205</v>
      </c>
    </row>
    <row r="44" spans="2:165" x14ac:dyDescent="0.35">
      <c r="B44" s="18">
        <v>39</v>
      </c>
      <c r="C44" s="5" t="s">
        <v>37</v>
      </c>
      <c r="D44" s="3">
        <v>27</v>
      </c>
      <c r="E44" s="4">
        <v>0.22138406034765498</v>
      </c>
      <c r="F44" s="3">
        <v>5</v>
      </c>
      <c r="G44" s="4">
        <v>4.5118209709438729E-2</v>
      </c>
      <c r="H44" s="3">
        <v>249</v>
      </c>
      <c r="I44" s="4">
        <v>0.23042540787147997</v>
      </c>
      <c r="J44" s="3">
        <v>1159</v>
      </c>
      <c r="K44" s="4">
        <v>0.9</v>
      </c>
      <c r="L44" s="3">
        <v>55</v>
      </c>
      <c r="M44" s="4">
        <v>0.14591568726288701</v>
      </c>
      <c r="N44" s="3">
        <v>46</v>
      </c>
      <c r="O44" s="4">
        <v>8.4972753301930354E-2</v>
      </c>
      <c r="P44" s="3">
        <v>461</v>
      </c>
      <c r="Q44" s="4">
        <v>0.47033137446947437</v>
      </c>
      <c r="R44" s="3">
        <v>12</v>
      </c>
      <c r="S44" s="4">
        <v>9.0689238210399037E-2</v>
      </c>
      <c r="T44" s="3">
        <v>3749</v>
      </c>
      <c r="U44" s="4">
        <v>2.3001693376199475</v>
      </c>
      <c r="V44" s="3">
        <v>1140</v>
      </c>
      <c r="W44" s="4">
        <v>0.6229303957247303</v>
      </c>
      <c r="X44" s="3">
        <v>9</v>
      </c>
      <c r="Y44" s="4">
        <v>0.16137708445400753</v>
      </c>
      <c r="Z44" s="3">
        <v>57</v>
      </c>
      <c r="AA44" s="4">
        <v>0.15932023366967604</v>
      </c>
      <c r="AB44" s="3">
        <v>376</v>
      </c>
      <c r="AC44" s="4">
        <v>0.33473697330116531</v>
      </c>
      <c r="AD44" s="3">
        <v>2105</v>
      </c>
      <c r="AE44" s="4">
        <v>0.60273392089153077</v>
      </c>
      <c r="AF44" s="3">
        <v>7</v>
      </c>
      <c r="AG44" s="4">
        <v>5.6735289349975682E-2</v>
      </c>
      <c r="AH44" s="3">
        <v>26</v>
      </c>
      <c r="AI44" s="4">
        <v>0.1250480954213159</v>
      </c>
      <c r="AJ44" s="3">
        <v>4</v>
      </c>
      <c r="AK44" s="4">
        <v>2.6977810750657583E-2</v>
      </c>
      <c r="AL44" s="3">
        <v>1010</v>
      </c>
      <c r="AM44" s="4">
        <v>0.70961350654460376</v>
      </c>
      <c r="AN44" s="3">
        <v>92</v>
      </c>
      <c r="AO44" s="4">
        <v>0.20654663014682773</v>
      </c>
      <c r="AP44" s="3">
        <v>375</v>
      </c>
      <c r="AQ44" s="4">
        <v>0.28317488125533313</v>
      </c>
      <c r="AR44" s="3">
        <v>4</v>
      </c>
      <c r="AS44" s="4">
        <v>4.0950040950040956E-2</v>
      </c>
      <c r="AT44" s="3">
        <v>1397</v>
      </c>
      <c r="AU44" s="4">
        <v>0.96849110887725753</v>
      </c>
      <c r="AV44" s="3">
        <v>14</v>
      </c>
      <c r="AW44" s="4">
        <v>7.5155679622074298E-2</v>
      </c>
      <c r="AX44" s="3">
        <v>14</v>
      </c>
      <c r="AY44" s="4">
        <v>5.907422254103549E-2</v>
      </c>
      <c r="AZ44" s="3">
        <v>284</v>
      </c>
      <c r="BA44" s="4">
        <v>0.24789637233336823</v>
      </c>
      <c r="BB44" s="3">
        <v>3407</v>
      </c>
      <c r="BC44" s="4">
        <v>2.2717573947136795</v>
      </c>
      <c r="BD44" s="3">
        <v>688</v>
      </c>
      <c r="BE44" s="4">
        <v>0.26634870000154853</v>
      </c>
      <c r="BF44" s="3">
        <v>664</v>
      </c>
      <c r="BG44" s="4">
        <v>1.0509155943845656</v>
      </c>
      <c r="BH44" s="3">
        <v>33</v>
      </c>
      <c r="BI44" s="4">
        <v>0.21679148600709497</v>
      </c>
      <c r="BJ44" s="3">
        <v>0</v>
      </c>
      <c r="BK44" s="4">
        <v>0</v>
      </c>
      <c r="BL44" s="3">
        <v>461</v>
      </c>
      <c r="BM44" s="4">
        <v>0.52816699700972702</v>
      </c>
      <c r="BN44" s="3">
        <v>13</v>
      </c>
      <c r="BO44" s="4">
        <v>6.7567567567567571E-2</v>
      </c>
      <c r="BP44" s="3">
        <v>614</v>
      </c>
      <c r="BQ44" s="4">
        <v>0.26517523591526482</v>
      </c>
      <c r="BR44" s="3">
        <v>3</v>
      </c>
      <c r="BS44" s="4">
        <v>1.8437711265441581E-2</v>
      </c>
      <c r="BT44" s="3">
        <v>946</v>
      </c>
      <c r="BU44" s="4">
        <v>0.6179856021113419</v>
      </c>
      <c r="BV44" s="3">
        <v>3955</v>
      </c>
      <c r="BW44" s="4">
        <v>2.5610972245606307</v>
      </c>
      <c r="BX44" s="3">
        <v>145</v>
      </c>
      <c r="BY44" s="4">
        <v>0.20352305424942099</v>
      </c>
      <c r="BZ44" s="3">
        <v>13</v>
      </c>
      <c r="CA44" s="4">
        <v>0.18914593336243271</v>
      </c>
      <c r="CB44" s="3">
        <v>67</v>
      </c>
      <c r="CC44" s="4">
        <v>0.13742462156951227</v>
      </c>
      <c r="CD44" s="3">
        <v>4719</v>
      </c>
      <c r="CE44" s="4">
        <v>3.8989044400746895</v>
      </c>
      <c r="CF44" s="3">
        <v>12</v>
      </c>
      <c r="CG44" s="4">
        <v>0.12831479897348161</v>
      </c>
      <c r="CH44" s="3">
        <v>936</v>
      </c>
      <c r="CI44" s="4">
        <v>1.1555698218496524</v>
      </c>
      <c r="CJ44" s="3">
        <v>1339</v>
      </c>
      <c r="CK44" s="4">
        <v>1.1986178745345173</v>
      </c>
      <c r="CL44" s="3">
        <v>6059</v>
      </c>
      <c r="CM44" s="4">
        <v>4.3665006738204539</v>
      </c>
      <c r="CN44" s="3">
        <v>781</v>
      </c>
      <c r="CO44" s="4">
        <v>0.45844633066835722</v>
      </c>
      <c r="CP44" s="3">
        <v>1097</v>
      </c>
      <c r="CQ44" s="4">
        <v>2.1005667892156863</v>
      </c>
      <c r="CR44" s="3">
        <v>101</v>
      </c>
      <c r="CS44" s="4">
        <v>0.2177005647281976</v>
      </c>
      <c r="CT44" s="3">
        <v>261</v>
      </c>
      <c r="CU44" s="4">
        <v>0.93144427393740403</v>
      </c>
      <c r="CV44" s="3">
        <v>6497</v>
      </c>
      <c r="CW44" s="4">
        <v>3.550486641273519</v>
      </c>
      <c r="CX44" s="3">
        <v>824</v>
      </c>
      <c r="CY44" s="4">
        <v>0.70251421653466106</v>
      </c>
      <c r="CZ44" s="3">
        <v>36</v>
      </c>
      <c r="DA44" s="4">
        <v>0.10102710894089914</v>
      </c>
      <c r="DB44" s="3">
        <v>1124</v>
      </c>
      <c r="DC44" s="4">
        <v>0.68468117248605054</v>
      </c>
      <c r="DD44" s="3">
        <v>255</v>
      </c>
      <c r="DE44" s="4">
        <v>0.16020204304723135</v>
      </c>
      <c r="DF44" s="3">
        <v>44</v>
      </c>
      <c r="DG44" s="4">
        <v>0.2337565744036551</v>
      </c>
      <c r="DH44" s="3">
        <v>11</v>
      </c>
      <c r="DI44" s="4">
        <v>6.8356947551578423E-2</v>
      </c>
      <c r="DJ44" s="3">
        <v>18</v>
      </c>
      <c r="DK44" s="4">
        <v>0.13118577363165951</v>
      </c>
      <c r="DL44" s="3">
        <v>243</v>
      </c>
      <c r="DM44" s="4">
        <v>0.39688372776716152</v>
      </c>
      <c r="DN44" s="3">
        <v>10</v>
      </c>
      <c r="DO44" s="4">
        <v>9.2712775820508062E-2</v>
      </c>
      <c r="DP44" s="3">
        <v>894</v>
      </c>
      <c r="DQ44" s="4">
        <v>0.93527362507453937</v>
      </c>
      <c r="DR44" s="3">
        <v>3</v>
      </c>
      <c r="DS44" s="4">
        <v>4.3246360098025079E-2</v>
      </c>
      <c r="DT44" s="3">
        <v>4</v>
      </c>
      <c r="DU44" s="4">
        <v>0.13253810470510272</v>
      </c>
      <c r="DV44" s="3">
        <v>26</v>
      </c>
      <c r="DW44" s="4">
        <v>9.2009342487083298E-2</v>
      </c>
      <c r="DX44" s="3">
        <v>15</v>
      </c>
      <c r="DY44" s="4">
        <v>9.698693909220224E-2</v>
      </c>
      <c r="DZ44" s="3">
        <v>1333</v>
      </c>
      <c r="EA44" s="4">
        <v>1.334414479348109</v>
      </c>
      <c r="EB44" s="3">
        <v>7</v>
      </c>
      <c r="EC44" s="4">
        <v>6.7842605156037988E-2</v>
      </c>
      <c r="ED44" s="3">
        <v>49</v>
      </c>
      <c r="EE44" s="4">
        <v>0.13726643695548646</v>
      </c>
      <c r="EF44" s="3">
        <v>796</v>
      </c>
      <c r="EG44" s="4">
        <v>4.0864520765953083</v>
      </c>
      <c r="EH44" s="3">
        <v>11</v>
      </c>
      <c r="EI44" s="4">
        <v>0.19520851818988466</v>
      </c>
      <c r="EJ44" s="3">
        <v>65</v>
      </c>
      <c r="EK44" s="4">
        <v>0.23280802292263611</v>
      </c>
      <c r="EL44" s="3">
        <v>57</v>
      </c>
      <c r="EM44" s="4">
        <v>0.1705412440534961</v>
      </c>
      <c r="EN44" s="3">
        <v>108</v>
      </c>
      <c r="EO44" s="4">
        <v>0.25636765020058394</v>
      </c>
      <c r="EP44" s="3">
        <v>0</v>
      </c>
      <c r="EQ44" s="4">
        <v>0</v>
      </c>
      <c r="ER44" s="3">
        <v>5554</v>
      </c>
      <c r="ES44" s="4">
        <v>3.3927295162581013</v>
      </c>
      <c r="ET44" s="3">
        <v>1479</v>
      </c>
      <c r="EU44" s="4">
        <v>0.67295179681314776</v>
      </c>
      <c r="EV44" s="3">
        <v>63</v>
      </c>
      <c r="EW44" s="4">
        <v>0.15340784571553803</v>
      </c>
      <c r="EX44" s="3">
        <v>2760</v>
      </c>
      <c r="EY44" s="4">
        <v>0.99646183839988445</v>
      </c>
      <c r="EZ44" s="3">
        <v>463</v>
      </c>
      <c r="FA44" s="4">
        <v>0.30808541218900343</v>
      </c>
      <c r="FB44" s="3">
        <v>825</v>
      </c>
      <c r="FC44" s="4">
        <v>0.96509288287866746</v>
      </c>
      <c r="FD44" s="3">
        <v>8</v>
      </c>
      <c r="FE44" s="4">
        <v>0.13348907058234608</v>
      </c>
      <c r="FF44" s="3">
        <v>57345</v>
      </c>
      <c r="FG44" s="4">
        <v>1.2193853889370518</v>
      </c>
      <c r="FH44" s="3">
        <v>62662</v>
      </c>
      <c r="FI44" s="4">
        <v>1.0138640595044457</v>
      </c>
    </row>
    <row r="45" spans="2:165" x14ac:dyDescent="0.35">
      <c r="B45" s="18">
        <v>40</v>
      </c>
      <c r="C45" s="5" t="s">
        <v>38</v>
      </c>
      <c r="D45" s="3">
        <v>6</v>
      </c>
      <c r="E45" s="4">
        <v>4.9196457855034438E-2</v>
      </c>
      <c r="F45" s="3">
        <v>4</v>
      </c>
      <c r="G45" s="4">
        <v>3.6094567767550982E-2</v>
      </c>
      <c r="H45" s="3">
        <v>70</v>
      </c>
      <c r="I45" s="4">
        <v>6.4778227112464254E-2</v>
      </c>
      <c r="J45" s="3">
        <v>206</v>
      </c>
      <c r="K45" s="4">
        <v>0.2</v>
      </c>
      <c r="L45" s="3">
        <v>73</v>
      </c>
      <c r="M45" s="4">
        <v>0.1936699121852864</v>
      </c>
      <c r="N45" s="3">
        <v>43</v>
      </c>
      <c r="O45" s="4">
        <v>7.9431051999630561E-2</v>
      </c>
      <c r="P45" s="3">
        <v>77</v>
      </c>
      <c r="Q45" s="4">
        <v>7.855860267711394E-2</v>
      </c>
      <c r="R45" s="3">
        <v>13</v>
      </c>
      <c r="S45" s="4">
        <v>9.8246674727932276E-2</v>
      </c>
      <c r="T45" s="3">
        <v>91</v>
      </c>
      <c r="U45" s="4">
        <v>5.5832331214567946E-2</v>
      </c>
      <c r="V45" s="3">
        <v>4086</v>
      </c>
      <c r="W45" s="4">
        <v>2.2327136815186388</v>
      </c>
      <c r="X45" s="3">
        <v>8</v>
      </c>
      <c r="Y45" s="4">
        <v>0.14344629729245115</v>
      </c>
      <c r="Z45" s="3">
        <v>19</v>
      </c>
      <c r="AA45" s="4">
        <v>5.3106744556558678E-2</v>
      </c>
      <c r="AB45" s="3">
        <v>96</v>
      </c>
      <c r="AC45" s="4">
        <v>8.5464759140723059E-2</v>
      </c>
      <c r="AD45" s="3">
        <v>359</v>
      </c>
      <c r="AE45" s="4">
        <v>0.10279405111641784</v>
      </c>
      <c r="AF45" s="3">
        <v>16</v>
      </c>
      <c r="AG45" s="4">
        <v>0.12968066137137299</v>
      </c>
      <c r="AH45" s="3">
        <v>16</v>
      </c>
      <c r="AI45" s="4">
        <v>7.6952674105425167E-2</v>
      </c>
      <c r="AJ45" s="3">
        <v>15</v>
      </c>
      <c r="AK45" s="4">
        <v>0.10116679031496593</v>
      </c>
      <c r="AL45" s="3">
        <v>305</v>
      </c>
      <c r="AM45" s="4">
        <v>0.21428922722386548</v>
      </c>
      <c r="AN45" s="3">
        <v>61</v>
      </c>
      <c r="AO45" s="4">
        <v>0.13694939607561402</v>
      </c>
      <c r="AP45" s="3">
        <v>102</v>
      </c>
      <c r="AQ45" s="4">
        <v>7.7023567701450607E-2</v>
      </c>
      <c r="AR45" s="3">
        <v>11</v>
      </c>
      <c r="AS45" s="4">
        <v>0.11261261261261261</v>
      </c>
      <c r="AT45" s="3">
        <v>77</v>
      </c>
      <c r="AU45" s="4">
        <v>5.3381399701896086E-2</v>
      </c>
      <c r="AV45" s="3">
        <v>18</v>
      </c>
      <c r="AW45" s="4">
        <v>9.6628730942666954E-2</v>
      </c>
      <c r="AX45" s="3">
        <v>47</v>
      </c>
      <c r="AY45" s="4">
        <v>0.19832060424490486</v>
      </c>
      <c r="AZ45" s="3">
        <v>65</v>
      </c>
      <c r="BA45" s="4">
        <v>5.6736845780524417E-2</v>
      </c>
      <c r="BB45" s="3">
        <v>255</v>
      </c>
      <c r="BC45" s="4">
        <v>0.17003173925799481</v>
      </c>
      <c r="BD45" s="3">
        <v>421</v>
      </c>
      <c r="BE45" s="4">
        <v>0.16298372485559875</v>
      </c>
      <c r="BF45" s="3">
        <v>22</v>
      </c>
      <c r="BG45" s="4">
        <v>3.4819492585030781E-2</v>
      </c>
      <c r="BH45" s="3">
        <v>32</v>
      </c>
      <c r="BI45" s="4">
        <v>0.210222047037183</v>
      </c>
      <c r="BJ45" s="3">
        <v>0</v>
      </c>
      <c r="BK45" s="4">
        <v>0</v>
      </c>
      <c r="BL45" s="3">
        <v>1055</v>
      </c>
      <c r="BM45" s="4">
        <v>1.208711891204473</v>
      </c>
      <c r="BN45" s="3">
        <v>0</v>
      </c>
      <c r="BO45" s="4">
        <v>0</v>
      </c>
      <c r="BP45" s="3">
        <v>1162</v>
      </c>
      <c r="BQ45" s="4">
        <v>0.5018462933770973</v>
      </c>
      <c r="BR45" s="3">
        <v>0</v>
      </c>
      <c r="BS45" s="4">
        <v>0</v>
      </c>
      <c r="BT45" s="3">
        <v>146</v>
      </c>
      <c r="BU45" s="4">
        <v>9.5376213433674334E-2</v>
      </c>
      <c r="BV45" s="3">
        <v>163</v>
      </c>
      <c r="BW45" s="4">
        <v>0.10555217385673397</v>
      </c>
      <c r="BX45" s="3">
        <v>307</v>
      </c>
      <c r="BY45" s="4">
        <v>0.43090743210049826</v>
      </c>
      <c r="BZ45" s="3">
        <v>9</v>
      </c>
      <c r="CA45" s="4">
        <v>0.13094718463553034</v>
      </c>
      <c r="CB45" s="3">
        <v>168</v>
      </c>
      <c r="CC45" s="4">
        <v>0.34458711080116505</v>
      </c>
      <c r="CD45" s="3">
        <v>194</v>
      </c>
      <c r="CE45" s="4">
        <v>0.16028553960044284</v>
      </c>
      <c r="CF45" s="3">
        <v>4</v>
      </c>
      <c r="CG45" s="4">
        <v>4.2771599657827203E-2</v>
      </c>
      <c r="CH45" s="3">
        <v>148</v>
      </c>
      <c r="CI45" s="4">
        <v>0.1827183051642613</v>
      </c>
      <c r="CJ45" s="3">
        <v>93</v>
      </c>
      <c r="CK45" s="4">
        <v>8.3249785161844739E-2</v>
      </c>
      <c r="CL45" s="3">
        <v>90</v>
      </c>
      <c r="CM45" s="4">
        <v>6.4859722832784419E-2</v>
      </c>
      <c r="CN45" s="3">
        <v>2038</v>
      </c>
      <c r="CO45" s="4">
        <v>1.1963042533957902</v>
      </c>
      <c r="CP45" s="3">
        <v>10</v>
      </c>
      <c r="CQ45" s="4">
        <v>1.9148284313725492E-2</v>
      </c>
      <c r="CR45" s="3">
        <v>135</v>
      </c>
      <c r="CS45" s="4">
        <v>0.29098590334957108</v>
      </c>
      <c r="CT45" s="3">
        <v>31</v>
      </c>
      <c r="CU45" s="4">
        <v>0.11063131223011313</v>
      </c>
      <c r="CV45" s="3">
        <v>131</v>
      </c>
      <c r="CW45" s="4">
        <v>7.1589002617643685E-2</v>
      </c>
      <c r="CX45" s="3">
        <v>638</v>
      </c>
      <c r="CY45" s="4">
        <v>0.54393697833630306</v>
      </c>
      <c r="CZ45" s="3">
        <v>209</v>
      </c>
      <c r="DA45" s="4">
        <v>0.58651849357355335</v>
      </c>
      <c r="DB45" s="3">
        <v>662</v>
      </c>
      <c r="DC45" s="4">
        <v>0.40325528130406185</v>
      </c>
      <c r="DD45" s="3">
        <v>205</v>
      </c>
      <c r="DE45" s="4">
        <v>0.12878987774385264</v>
      </c>
      <c r="DF45" s="3">
        <v>10</v>
      </c>
      <c r="DG45" s="4">
        <v>5.3126494182648892E-2</v>
      </c>
      <c r="DH45" s="3">
        <v>9</v>
      </c>
      <c r="DI45" s="4">
        <v>5.5928411633109618E-2</v>
      </c>
      <c r="DJ45" s="3">
        <v>14</v>
      </c>
      <c r="DK45" s="4">
        <v>0.10203337949129072</v>
      </c>
      <c r="DL45" s="3">
        <v>97</v>
      </c>
      <c r="DM45" s="4">
        <v>0.1584268378329822</v>
      </c>
      <c r="DN45" s="3">
        <v>8</v>
      </c>
      <c r="DO45" s="4">
        <v>7.4170220656406452E-2</v>
      </c>
      <c r="DP45" s="3">
        <v>91</v>
      </c>
      <c r="DQ45" s="4">
        <v>9.520123029282225E-2</v>
      </c>
      <c r="DR45" s="3">
        <v>20</v>
      </c>
      <c r="DS45" s="4">
        <v>0.28830906732016726</v>
      </c>
      <c r="DT45" s="3">
        <v>0</v>
      </c>
      <c r="DU45" s="4">
        <v>0</v>
      </c>
      <c r="DV45" s="3">
        <v>16</v>
      </c>
      <c r="DW45" s="4">
        <v>5.6621133838205107E-2</v>
      </c>
      <c r="DX45" s="3">
        <v>8</v>
      </c>
      <c r="DY45" s="4">
        <v>5.1726367515841205E-2</v>
      </c>
      <c r="DZ45" s="3">
        <v>52</v>
      </c>
      <c r="EA45" s="4">
        <v>5.2055178489198543E-2</v>
      </c>
      <c r="EB45" s="3">
        <v>13</v>
      </c>
      <c r="EC45" s="4">
        <v>0.12599340957549912</v>
      </c>
      <c r="ED45" s="3">
        <v>58</v>
      </c>
      <c r="EE45" s="4">
        <v>0.1624786396615962</v>
      </c>
      <c r="EF45" s="3">
        <v>3</v>
      </c>
      <c r="EG45" s="4">
        <v>1.5401201293700907E-2</v>
      </c>
      <c r="EH45" s="3">
        <v>0</v>
      </c>
      <c r="EI45" s="4">
        <v>0</v>
      </c>
      <c r="EJ45" s="3">
        <v>3</v>
      </c>
      <c r="EK45" s="4">
        <v>1.0744985673352435E-2</v>
      </c>
      <c r="EL45" s="3">
        <v>15</v>
      </c>
      <c r="EM45" s="4">
        <v>4.4879274750920024E-2</v>
      </c>
      <c r="EN45" s="3">
        <v>32</v>
      </c>
      <c r="EO45" s="4">
        <v>7.5960785244617468E-2</v>
      </c>
      <c r="EP45" s="3">
        <v>3</v>
      </c>
      <c r="EQ45" s="4">
        <v>8.2964601769911508E-2</v>
      </c>
      <c r="ER45" s="3">
        <v>116</v>
      </c>
      <c r="ES45" s="4">
        <v>7.0860033108739603E-2</v>
      </c>
      <c r="ET45" s="3">
        <v>906</v>
      </c>
      <c r="EU45" s="4">
        <v>0.41223416356505199</v>
      </c>
      <c r="EV45" s="3">
        <v>11</v>
      </c>
      <c r="EW45" s="4">
        <v>2.6785496870966954E-2</v>
      </c>
      <c r="EX45" s="3">
        <v>982</v>
      </c>
      <c r="EY45" s="4">
        <v>0.35453823380749516</v>
      </c>
      <c r="EZ45" s="3">
        <v>100</v>
      </c>
      <c r="FA45" s="4">
        <v>6.6541125742765314E-2</v>
      </c>
      <c r="FB45" s="3">
        <v>57</v>
      </c>
      <c r="FC45" s="4">
        <v>6.6679144635253387E-2</v>
      </c>
      <c r="FD45" s="3">
        <v>4</v>
      </c>
      <c r="FE45" s="4">
        <v>6.6744535291173038E-2</v>
      </c>
      <c r="FF45" s="3">
        <v>15128</v>
      </c>
      <c r="FG45" s="4">
        <v>0.32168213730647349</v>
      </c>
      <c r="FH45" s="3">
        <v>16844</v>
      </c>
      <c r="FI45" s="4">
        <v>0.27253401133530503</v>
      </c>
    </row>
    <row r="46" spans="2:165" x14ac:dyDescent="0.35">
      <c r="B46" s="18">
        <v>41</v>
      </c>
      <c r="C46" s="5" t="s">
        <v>39</v>
      </c>
      <c r="D46" s="3">
        <v>0</v>
      </c>
      <c r="E46" s="4">
        <v>0</v>
      </c>
      <c r="F46" s="3">
        <v>4</v>
      </c>
      <c r="G46" s="4">
        <v>3.6094567767550982E-2</v>
      </c>
      <c r="H46" s="3">
        <v>35</v>
      </c>
      <c r="I46" s="4">
        <v>3.2389113556232127E-2</v>
      </c>
      <c r="J46" s="3">
        <v>141</v>
      </c>
      <c r="K46" s="4">
        <v>0.1</v>
      </c>
      <c r="L46" s="3">
        <v>46</v>
      </c>
      <c r="M46" s="4">
        <v>0.12203857480168731</v>
      </c>
      <c r="N46" s="3">
        <v>61</v>
      </c>
      <c r="O46" s="4">
        <v>0.11268125981342939</v>
      </c>
      <c r="P46" s="3">
        <v>114</v>
      </c>
      <c r="Q46" s="4">
        <v>0.11630754162585701</v>
      </c>
      <c r="R46" s="3">
        <v>0</v>
      </c>
      <c r="S46" s="4">
        <v>0</v>
      </c>
      <c r="T46" s="3">
        <v>176</v>
      </c>
      <c r="U46" s="4">
        <v>0.10798340982158196</v>
      </c>
      <c r="V46" s="3">
        <v>204</v>
      </c>
      <c r="W46" s="4">
        <v>0.11147175502442544</v>
      </c>
      <c r="X46" s="3">
        <v>0</v>
      </c>
      <c r="Y46" s="4">
        <v>0</v>
      </c>
      <c r="Z46" s="3">
        <v>0</v>
      </c>
      <c r="AA46" s="4">
        <v>0</v>
      </c>
      <c r="AB46" s="3">
        <v>492</v>
      </c>
      <c r="AC46" s="4">
        <v>0.43800689059620573</v>
      </c>
      <c r="AD46" s="3">
        <v>3239</v>
      </c>
      <c r="AE46" s="4">
        <v>0.92743713528155269</v>
      </c>
      <c r="AF46" s="3">
        <v>0</v>
      </c>
      <c r="AG46" s="4">
        <v>0</v>
      </c>
      <c r="AH46" s="3">
        <v>3</v>
      </c>
      <c r="AI46" s="4">
        <v>1.4428626394767219E-2</v>
      </c>
      <c r="AJ46" s="3">
        <v>0</v>
      </c>
      <c r="AK46" s="4">
        <v>0</v>
      </c>
      <c r="AL46" s="3">
        <v>168</v>
      </c>
      <c r="AM46" s="4">
        <v>0.11803472188068656</v>
      </c>
      <c r="AN46" s="3">
        <v>25</v>
      </c>
      <c r="AO46" s="4">
        <v>5.6126801670333619E-2</v>
      </c>
      <c r="AP46" s="3">
        <v>346</v>
      </c>
      <c r="AQ46" s="4">
        <v>0.26127602377158732</v>
      </c>
      <c r="AR46" s="3">
        <v>0</v>
      </c>
      <c r="AS46" s="4">
        <v>0</v>
      </c>
      <c r="AT46" s="3">
        <v>261</v>
      </c>
      <c r="AU46" s="4">
        <v>0.18094214704149192</v>
      </c>
      <c r="AV46" s="3">
        <v>6</v>
      </c>
      <c r="AW46" s="4">
        <v>3.2209576980888985E-2</v>
      </c>
      <c r="AX46" s="3">
        <v>8</v>
      </c>
      <c r="AY46" s="4">
        <v>3.375669859487742E-2</v>
      </c>
      <c r="AZ46" s="3">
        <v>38</v>
      </c>
      <c r="BA46" s="4">
        <v>3.316923291784505E-2</v>
      </c>
      <c r="BB46" s="3">
        <v>1195</v>
      </c>
      <c r="BC46" s="4">
        <v>0.79681540554236796</v>
      </c>
      <c r="BD46" s="3">
        <v>173</v>
      </c>
      <c r="BE46" s="4">
        <v>6.6974309738761478E-2</v>
      </c>
      <c r="BF46" s="3">
        <v>17</v>
      </c>
      <c r="BG46" s="4">
        <v>2.6905971542978333E-2</v>
      </c>
      <c r="BH46" s="3">
        <v>11</v>
      </c>
      <c r="BI46" s="4">
        <v>7.2263828669031666E-2</v>
      </c>
      <c r="BJ46" s="3">
        <v>3</v>
      </c>
      <c r="BK46" s="4">
        <v>5.6518462697814617E-2</v>
      </c>
      <c r="BL46" s="3">
        <v>134</v>
      </c>
      <c r="BM46" s="4">
        <v>0.15352359566009416</v>
      </c>
      <c r="BN46" s="3">
        <v>0</v>
      </c>
      <c r="BO46" s="4">
        <v>0</v>
      </c>
      <c r="BP46" s="3">
        <v>248</v>
      </c>
      <c r="BQ46" s="4">
        <v>0.10710660994623077</v>
      </c>
      <c r="BR46" s="3">
        <v>0</v>
      </c>
      <c r="BS46" s="4">
        <v>0</v>
      </c>
      <c r="BT46" s="3">
        <v>665</v>
      </c>
      <c r="BU46" s="4">
        <v>0.43441905433831113</v>
      </c>
      <c r="BV46" s="3">
        <v>363</v>
      </c>
      <c r="BW46" s="4">
        <v>0.23506404361959776</v>
      </c>
      <c r="BX46" s="3">
        <v>30</v>
      </c>
      <c r="BY46" s="4">
        <v>4.2108218120569862E-2</v>
      </c>
      <c r="BZ46" s="3">
        <v>4</v>
      </c>
      <c r="CA46" s="4">
        <v>5.8198748726902366E-2</v>
      </c>
      <c r="CB46" s="3">
        <v>17</v>
      </c>
      <c r="CC46" s="4">
        <v>3.4868933831070273E-2</v>
      </c>
      <c r="CD46" s="3">
        <v>92</v>
      </c>
      <c r="CE46" s="4">
        <v>7.6011699191962587E-2</v>
      </c>
      <c r="CF46" s="3">
        <v>3</v>
      </c>
      <c r="CG46" s="4">
        <v>3.2078699743370402E-2</v>
      </c>
      <c r="CH46" s="3">
        <v>124</v>
      </c>
      <c r="CI46" s="4">
        <v>0.15308830973221893</v>
      </c>
      <c r="CJ46" s="3">
        <v>135</v>
      </c>
      <c r="CK46" s="4">
        <v>0.12084646233171011</v>
      </c>
      <c r="CL46" s="3">
        <v>289</v>
      </c>
      <c r="CM46" s="4">
        <v>0.20827177665194108</v>
      </c>
      <c r="CN46" s="3">
        <v>267</v>
      </c>
      <c r="CO46" s="4">
        <v>0.15672877117599407</v>
      </c>
      <c r="CP46" s="3">
        <v>18</v>
      </c>
      <c r="CQ46" s="4">
        <v>3.4466911764705885E-2</v>
      </c>
      <c r="CR46" s="3">
        <v>47</v>
      </c>
      <c r="CS46" s="4">
        <v>0.10130620338836918</v>
      </c>
      <c r="CT46" s="3">
        <v>6</v>
      </c>
      <c r="CU46" s="4">
        <v>2.1412512044538024E-2</v>
      </c>
      <c r="CV46" s="3">
        <v>621</v>
      </c>
      <c r="CW46" s="4">
        <v>0.33936466126379178</v>
      </c>
      <c r="CX46" s="3">
        <v>140</v>
      </c>
      <c r="CY46" s="4">
        <v>0.11935921154715115</v>
      </c>
      <c r="CZ46" s="3">
        <v>22</v>
      </c>
      <c r="DA46" s="4">
        <v>6.1738788797216143E-2</v>
      </c>
      <c r="DB46" s="3">
        <v>184</v>
      </c>
      <c r="DC46" s="4">
        <v>0.1120830389123072</v>
      </c>
      <c r="DD46" s="3">
        <v>178</v>
      </c>
      <c r="DE46" s="4">
        <v>0.11182730848002816</v>
      </c>
      <c r="DF46" s="3">
        <v>6</v>
      </c>
      <c r="DG46" s="4">
        <v>3.187589650958933E-2</v>
      </c>
      <c r="DH46" s="3">
        <v>0</v>
      </c>
      <c r="DI46" s="4">
        <v>0</v>
      </c>
      <c r="DJ46" s="3">
        <v>7</v>
      </c>
      <c r="DK46" s="4">
        <v>5.1016689745645362E-2</v>
      </c>
      <c r="DL46" s="3">
        <v>45</v>
      </c>
      <c r="DM46" s="4">
        <v>7.3496986623548435E-2</v>
      </c>
      <c r="DN46" s="3">
        <v>0</v>
      </c>
      <c r="DO46" s="4">
        <v>0</v>
      </c>
      <c r="DP46" s="3">
        <v>154</v>
      </c>
      <c r="DQ46" s="4">
        <v>0.16110977434169921</v>
      </c>
      <c r="DR46" s="3">
        <v>0</v>
      </c>
      <c r="DS46" s="4">
        <v>0</v>
      </c>
      <c r="DT46" s="3">
        <v>0</v>
      </c>
      <c r="DU46" s="4">
        <v>0</v>
      </c>
      <c r="DV46" s="3">
        <v>23</v>
      </c>
      <c r="DW46" s="4">
        <v>8.1392879892419848E-2</v>
      </c>
      <c r="DX46" s="3">
        <v>4</v>
      </c>
      <c r="DY46" s="4">
        <v>2.5863183757920603E-2</v>
      </c>
      <c r="DZ46" s="3">
        <v>167</v>
      </c>
      <c r="EA46" s="4">
        <v>0.16717720784031073</v>
      </c>
      <c r="EB46" s="3">
        <v>0</v>
      </c>
      <c r="EC46" s="4">
        <v>0</v>
      </c>
      <c r="ED46" s="3">
        <v>7</v>
      </c>
      <c r="EE46" s="4">
        <v>1.9609490993640923E-2</v>
      </c>
      <c r="EF46" s="3">
        <v>16</v>
      </c>
      <c r="EG46" s="4">
        <v>8.2139740233071509E-2</v>
      </c>
      <c r="EH46" s="3">
        <v>0</v>
      </c>
      <c r="EI46" s="4">
        <v>0</v>
      </c>
      <c r="EJ46" s="3">
        <v>10</v>
      </c>
      <c r="EK46" s="4">
        <v>3.5816618911174783E-2</v>
      </c>
      <c r="EL46" s="3">
        <v>7</v>
      </c>
      <c r="EM46" s="4">
        <v>2.0943661550429343E-2</v>
      </c>
      <c r="EN46" s="3">
        <v>28</v>
      </c>
      <c r="EO46" s="4">
        <v>6.6465687089040271E-2</v>
      </c>
      <c r="EP46" s="3">
        <v>0</v>
      </c>
      <c r="EQ46" s="4">
        <v>0</v>
      </c>
      <c r="ER46" s="3">
        <v>223</v>
      </c>
      <c r="ES46" s="4">
        <v>0.13622230502800803</v>
      </c>
      <c r="ET46" s="3">
        <v>461</v>
      </c>
      <c r="EU46" s="4">
        <v>0.20975711854689735</v>
      </c>
      <c r="EV46" s="3">
        <v>20</v>
      </c>
      <c r="EW46" s="4">
        <v>4.8700903401758103E-2</v>
      </c>
      <c r="EX46" s="3">
        <v>661</v>
      </c>
      <c r="EY46" s="4">
        <v>0.2386453895588129</v>
      </c>
      <c r="EZ46" s="3">
        <v>91</v>
      </c>
      <c r="FA46" s="4">
        <v>6.0552424425916442E-2</v>
      </c>
      <c r="FB46" s="3">
        <v>63</v>
      </c>
      <c r="FC46" s="4">
        <v>7.3698001965280049E-2</v>
      </c>
      <c r="FD46" s="3">
        <v>3</v>
      </c>
      <c r="FE46" s="4">
        <v>5.0058401468379782E-2</v>
      </c>
      <c r="FF46" s="3">
        <v>11700</v>
      </c>
      <c r="FG46" s="4">
        <v>0.24878906706013612</v>
      </c>
      <c r="FH46" s="3">
        <v>12341</v>
      </c>
      <c r="FI46" s="4">
        <v>0.19967598158923053</v>
      </c>
    </row>
    <row r="47" spans="2:165" x14ac:dyDescent="0.35">
      <c r="B47" s="18">
        <v>42</v>
      </c>
      <c r="C47" s="5" t="s">
        <v>40</v>
      </c>
      <c r="D47" s="3">
        <v>19</v>
      </c>
      <c r="E47" s="4">
        <v>0.15578878320760906</v>
      </c>
      <c r="F47" s="3">
        <v>0</v>
      </c>
      <c r="G47" s="4">
        <v>0</v>
      </c>
      <c r="H47" s="3">
        <v>17</v>
      </c>
      <c r="I47" s="4">
        <v>1.5731855155884177E-2</v>
      </c>
      <c r="J47" s="3">
        <v>36</v>
      </c>
      <c r="K47" s="4">
        <v>0</v>
      </c>
      <c r="L47" s="3">
        <v>20</v>
      </c>
      <c r="M47" s="4">
        <v>5.3060249913777099E-2</v>
      </c>
      <c r="N47" s="3">
        <v>3</v>
      </c>
      <c r="O47" s="4">
        <v>5.5417013022998063E-3</v>
      </c>
      <c r="P47" s="3">
        <v>22</v>
      </c>
      <c r="Q47" s="4">
        <v>2.2445315050603983E-2</v>
      </c>
      <c r="R47" s="3">
        <v>0</v>
      </c>
      <c r="S47" s="4">
        <v>0</v>
      </c>
      <c r="T47" s="3">
        <v>84</v>
      </c>
      <c r="U47" s="4">
        <v>5.1537536505755023E-2</v>
      </c>
      <c r="V47" s="3">
        <v>1867</v>
      </c>
      <c r="W47" s="4">
        <v>1.0201851305421681</v>
      </c>
      <c r="X47" s="3">
        <v>0</v>
      </c>
      <c r="Y47" s="4">
        <v>0</v>
      </c>
      <c r="Z47" s="3">
        <v>5</v>
      </c>
      <c r="AA47" s="4">
        <v>1.3975459093831232E-2</v>
      </c>
      <c r="AB47" s="3">
        <v>340</v>
      </c>
      <c r="AC47" s="4">
        <v>0.30268768862339424</v>
      </c>
      <c r="AD47" s="3">
        <v>287</v>
      </c>
      <c r="AE47" s="4">
        <v>8.2177974012289476E-2</v>
      </c>
      <c r="AF47" s="3">
        <v>0</v>
      </c>
      <c r="AG47" s="4">
        <v>0</v>
      </c>
      <c r="AH47" s="3">
        <v>4</v>
      </c>
      <c r="AI47" s="4">
        <v>1.9238168526356292E-2</v>
      </c>
      <c r="AJ47" s="3">
        <v>0</v>
      </c>
      <c r="AK47" s="4">
        <v>0</v>
      </c>
      <c r="AL47" s="3">
        <v>26</v>
      </c>
      <c r="AM47" s="4">
        <v>1.8267278386296732E-2</v>
      </c>
      <c r="AN47" s="3">
        <v>6</v>
      </c>
      <c r="AO47" s="4">
        <v>1.347043240088007E-2</v>
      </c>
      <c r="AP47" s="3">
        <v>45</v>
      </c>
      <c r="AQ47" s="4">
        <v>3.3980985750639979E-2</v>
      </c>
      <c r="AR47" s="3">
        <v>0</v>
      </c>
      <c r="AS47" s="4">
        <v>0</v>
      </c>
      <c r="AT47" s="3">
        <v>62</v>
      </c>
      <c r="AU47" s="4">
        <v>4.2982425733994245E-2</v>
      </c>
      <c r="AV47" s="3">
        <v>0</v>
      </c>
      <c r="AW47" s="4">
        <v>0</v>
      </c>
      <c r="AX47" s="3">
        <v>3</v>
      </c>
      <c r="AY47" s="4">
        <v>1.2658761973079033E-2</v>
      </c>
      <c r="AZ47" s="3">
        <v>787</v>
      </c>
      <c r="BA47" s="4">
        <v>0.68695227121958036</v>
      </c>
      <c r="BB47" s="3">
        <v>1227</v>
      </c>
      <c r="BC47" s="4">
        <v>0.81815272184141041</v>
      </c>
      <c r="BD47" s="3">
        <v>553</v>
      </c>
      <c r="BE47" s="4">
        <v>0.21408551032101211</v>
      </c>
      <c r="BF47" s="3">
        <v>12</v>
      </c>
      <c r="BG47" s="4">
        <v>1.8992450500925882E-2</v>
      </c>
      <c r="BH47" s="3">
        <v>3</v>
      </c>
      <c r="BI47" s="4">
        <v>1.9708316909735908E-2</v>
      </c>
      <c r="BJ47" s="3">
        <v>107</v>
      </c>
      <c r="BK47" s="4">
        <v>2.0158251695553879</v>
      </c>
      <c r="BL47" s="3">
        <v>212</v>
      </c>
      <c r="BM47" s="4">
        <v>0.2428880767159699</v>
      </c>
      <c r="BN47" s="3">
        <v>55</v>
      </c>
      <c r="BO47" s="4">
        <v>0.28586278586278591</v>
      </c>
      <c r="BP47" s="3">
        <v>86</v>
      </c>
      <c r="BQ47" s="4">
        <v>3.7141808287805826E-2</v>
      </c>
      <c r="BR47" s="3">
        <v>3</v>
      </c>
      <c r="BS47" s="4">
        <v>1.8437711265441581E-2</v>
      </c>
      <c r="BT47" s="3">
        <v>96</v>
      </c>
      <c r="BU47" s="4">
        <v>6.2713126641320116E-2</v>
      </c>
      <c r="BV47" s="3">
        <v>199</v>
      </c>
      <c r="BW47" s="4">
        <v>0.12886431041404944</v>
      </c>
      <c r="BX47" s="3">
        <v>104</v>
      </c>
      <c r="BY47" s="4">
        <v>0.14597515615130888</v>
      </c>
      <c r="BZ47" s="3">
        <v>0</v>
      </c>
      <c r="CA47" s="4">
        <v>0</v>
      </c>
      <c r="CB47" s="3">
        <v>9</v>
      </c>
      <c r="CC47" s="4">
        <v>1.8460023792919555E-2</v>
      </c>
      <c r="CD47" s="3">
        <v>50</v>
      </c>
      <c r="CE47" s="4">
        <v>4.1310706082588362E-2</v>
      </c>
      <c r="CF47" s="3">
        <v>0</v>
      </c>
      <c r="CG47" s="4">
        <v>0</v>
      </c>
      <c r="CH47" s="3">
        <v>207</v>
      </c>
      <c r="CI47" s="4">
        <v>0.25555871060136548</v>
      </c>
      <c r="CJ47" s="3">
        <v>1874</v>
      </c>
      <c r="CK47" s="4">
        <v>1.6775279289601832</v>
      </c>
      <c r="CL47" s="3">
        <v>414</v>
      </c>
      <c r="CM47" s="4">
        <v>0.2983547250308084</v>
      </c>
      <c r="CN47" s="3">
        <v>683</v>
      </c>
      <c r="CO47" s="4">
        <v>0.40092041465619466</v>
      </c>
      <c r="CP47" s="3">
        <v>25</v>
      </c>
      <c r="CQ47" s="4">
        <v>4.7870710784313722E-2</v>
      </c>
      <c r="CR47" s="3">
        <v>0</v>
      </c>
      <c r="CS47" s="4">
        <v>0</v>
      </c>
      <c r="CT47" s="3">
        <v>14</v>
      </c>
      <c r="CU47" s="4">
        <v>4.9962528103922058E-2</v>
      </c>
      <c r="CV47" s="3">
        <v>144</v>
      </c>
      <c r="CW47" s="4">
        <v>7.8693254785806799E-2</v>
      </c>
      <c r="CX47" s="3">
        <v>44</v>
      </c>
      <c r="CY47" s="4">
        <v>3.7512895057676077E-2</v>
      </c>
      <c r="CZ47" s="3">
        <v>17</v>
      </c>
      <c r="DA47" s="4">
        <v>4.7707245888757931E-2</v>
      </c>
      <c r="DB47" s="3">
        <v>76</v>
      </c>
      <c r="DC47" s="4">
        <v>4.6295168246387755E-2</v>
      </c>
      <c r="DD47" s="3">
        <v>26</v>
      </c>
      <c r="DE47" s="4">
        <v>1.6334325957756919E-2</v>
      </c>
      <c r="DF47" s="3">
        <v>0</v>
      </c>
      <c r="DG47" s="4">
        <v>0</v>
      </c>
      <c r="DH47" s="3">
        <v>0</v>
      </c>
      <c r="DI47" s="4">
        <v>0</v>
      </c>
      <c r="DJ47" s="3">
        <v>0</v>
      </c>
      <c r="DK47" s="4">
        <v>0</v>
      </c>
      <c r="DL47" s="3">
        <v>10</v>
      </c>
      <c r="DM47" s="4">
        <v>1.6332663694121875E-2</v>
      </c>
      <c r="DN47" s="3">
        <v>3</v>
      </c>
      <c r="DO47" s="4">
        <v>2.7813832746152418E-2</v>
      </c>
      <c r="DP47" s="3">
        <v>17</v>
      </c>
      <c r="DQ47" s="4">
        <v>1.7784845219538221E-2</v>
      </c>
      <c r="DR47" s="3">
        <v>0</v>
      </c>
      <c r="DS47" s="4">
        <v>0</v>
      </c>
      <c r="DT47" s="3">
        <v>0</v>
      </c>
      <c r="DU47" s="4">
        <v>0</v>
      </c>
      <c r="DV47" s="3">
        <v>8</v>
      </c>
      <c r="DW47" s="4">
        <v>2.8310566919102553E-2</v>
      </c>
      <c r="DX47" s="3">
        <v>3</v>
      </c>
      <c r="DY47" s="4">
        <v>1.9397387818440449E-2</v>
      </c>
      <c r="DZ47" s="3">
        <v>53</v>
      </c>
      <c r="EA47" s="4">
        <v>5.3056239613990822E-2</v>
      </c>
      <c r="EB47" s="3">
        <v>0</v>
      </c>
      <c r="EC47" s="4">
        <v>0</v>
      </c>
      <c r="ED47" s="3">
        <v>0</v>
      </c>
      <c r="EE47" s="4">
        <v>0</v>
      </c>
      <c r="EF47" s="3">
        <v>30</v>
      </c>
      <c r="EG47" s="4">
        <v>0.15401201293700909</v>
      </c>
      <c r="EH47" s="3">
        <v>0</v>
      </c>
      <c r="EI47" s="4">
        <v>0</v>
      </c>
      <c r="EJ47" s="3">
        <v>4</v>
      </c>
      <c r="EK47" s="4">
        <v>1.4326647564469913E-2</v>
      </c>
      <c r="EL47" s="3">
        <v>10</v>
      </c>
      <c r="EM47" s="4">
        <v>2.9919516500613353E-2</v>
      </c>
      <c r="EN47" s="3">
        <v>4</v>
      </c>
      <c r="EO47" s="4">
        <v>9.4950981555771835E-3</v>
      </c>
      <c r="EP47" s="3">
        <v>0</v>
      </c>
      <c r="EQ47" s="4">
        <v>0</v>
      </c>
      <c r="ER47" s="3">
        <v>178</v>
      </c>
      <c r="ES47" s="4">
        <v>0.10873349908065216</v>
      </c>
      <c r="ET47" s="3">
        <v>69</v>
      </c>
      <c r="EU47" s="4">
        <v>3.1395317092702636E-2</v>
      </c>
      <c r="EV47" s="3">
        <v>13</v>
      </c>
      <c r="EW47" s="4">
        <v>3.1655587211142769E-2</v>
      </c>
      <c r="EX47" s="3">
        <v>2652</v>
      </c>
      <c r="EY47" s="4">
        <v>0.95746985341901947</v>
      </c>
      <c r="EZ47" s="3">
        <v>1249</v>
      </c>
      <c r="FA47" s="4">
        <v>0.83109866052713877</v>
      </c>
      <c r="FB47" s="3">
        <v>31</v>
      </c>
      <c r="FC47" s="4">
        <v>3.6264096205137805E-2</v>
      </c>
      <c r="FD47" s="3">
        <v>7</v>
      </c>
      <c r="FE47" s="4">
        <v>0.11680293675955282</v>
      </c>
      <c r="FF47" s="3">
        <v>12392</v>
      </c>
      <c r="FG47" s="4">
        <v>0.26350377085548776</v>
      </c>
      <c r="FH47" s="3">
        <v>14216</v>
      </c>
      <c r="FI47" s="4">
        <v>0.23001326912507103</v>
      </c>
    </row>
    <row r="48" spans="2:165" x14ac:dyDescent="0.35">
      <c r="B48" s="18">
        <v>43</v>
      </c>
      <c r="C48" s="5" t="s">
        <v>41</v>
      </c>
      <c r="D48" s="3">
        <v>30</v>
      </c>
      <c r="E48" s="4">
        <v>0.24598228927517218</v>
      </c>
      <c r="F48" s="3">
        <v>14</v>
      </c>
      <c r="G48" s="4">
        <v>0.12633098718642843</v>
      </c>
      <c r="H48" s="3">
        <v>212</v>
      </c>
      <c r="I48" s="4">
        <v>0.19618548782632034</v>
      </c>
      <c r="J48" s="3">
        <v>172</v>
      </c>
      <c r="K48" s="4">
        <v>0.1</v>
      </c>
      <c r="L48" s="3">
        <v>36</v>
      </c>
      <c r="M48" s="4">
        <v>9.5508449844798768E-2</v>
      </c>
      <c r="N48" s="3">
        <v>5</v>
      </c>
      <c r="O48" s="4">
        <v>9.2361688371663427E-3</v>
      </c>
      <c r="P48" s="3">
        <v>47</v>
      </c>
      <c r="Q48" s="4">
        <v>4.7951354880835781E-2</v>
      </c>
      <c r="R48" s="3">
        <v>19</v>
      </c>
      <c r="S48" s="4">
        <v>0.14359129383313179</v>
      </c>
      <c r="T48" s="3">
        <v>199</v>
      </c>
      <c r="U48" s="4">
        <v>0.12209487815053868</v>
      </c>
      <c r="V48" s="3">
        <v>1098</v>
      </c>
      <c r="W48" s="4">
        <v>0.59998032851381922</v>
      </c>
      <c r="X48" s="3">
        <v>12</v>
      </c>
      <c r="Y48" s="4">
        <v>0.21516944593867668</v>
      </c>
      <c r="Z48" s="3">
        <v>31</v>
      </c>
      <c r="AA48" s="4">
        <v>8.6647846381753643E-2</v>
      </c>
      <c r="AB48" s="3">
        <v>100</v>
      </c>
      <c r="AC48" s="4">
        <v>8.9025790771586524E-2</v>
      </c>
      <c r="AD48" s="3">
        <v>691</v>
      </c>
      <c r="AE48" s="4">
        <v>0.19785707331878757</v>
      </c>
      <c r="AF48" s="3">
        <v>31</v>
      </c>
      <c r="AG48" s="4">
        <v>0.25125628140703515</v>
      </c>
      <c r="AH48" s="3">
        <v>26</v>
      </c>
      <c r="AI48" s="4">
        <v>0.1250480954213159</v>
      </c>
      <c r="AJ48" s="3">
        <v>15</v>
      </c>
      <c r="AK48" s="4">
        <v>0.10116679031496593</v>
      </c>
      <c r="AL48" s="3">
        <v>1108</v>
      </c>
      <c r="AM48" s="4">
        <v>0.7784670943083376</v>
      </c>
      <c r="AN48" s="3">
        <v>21</v>
      </c>
      <c r="AO48" s="4">
        <v>4.7146513403080237E-2</v>
      </c>
      <c r="AP48" s="3">
        <v>83</v>
      </c>
      <c r="AQ48" s="4">
        <v>6.2676040384513729E-2</v>
      </c>
      <c r="AR48" s="3">
        <v>7</v>
      </c>
      <c r="AS48" s="4">
        <v>7.1662571662571659E-2</v>
      </c>
      <c r="AT48" s="3">
        <v>508</v>
      </c>
      <c r="AU48" s="4">
        <v>0.35217858504627542</v>
      </c>
      <c r="AV48" s="3">
        <v>40</v>
      </c>
      <c r="AW48" s="4">
        <v>0.21473051320592659</v>
      </c>
      <c r="AX48" s="3">
        <v>0</v>
      </c>
      <c r="AY48" s="4">
        <v>0</v>
      </c>
      <c r="AZ48" s="3">
        <v>127</v>
      </c>
      <c r="BA48" s="4">
        <v>0.11085506790964002</v>
      </c>
      <c r="BB48" s="3">
        <v>282</v>
      </c>
      <c r="BC48" s="4">
        <v>0.18803509988531192</v>
      </c>
      <c r="BD48" s="3">
        <v>356</v>
      </c>
      <c r="BE48" s="4">
        <v>0.13781996686126641</v>
      </c>
      <c r="BF48" s="3">
        <v>108</v>
      </c>
      <c r="BG48" s="4">
        <v>0.17093205450833293</v>
      </c>
      <c r="BH48" s="3">
        <v>28</v>
      </c>
      <c r="BI48" s="4">
        <v>0.18394429115753513</v>
      </c>
      <c r="BJ48" s="3">
        <v>13</v>
      </c>
      <c r="BK48" s="4">
        <v>0.24491333835719667</v>
      </c>
      <c r="BL48" s="3">
        <v>241</v>
      </c>
      <c r="BM48" s="4">
        <v>0.27611333249315445</v>
      </c>
      <c r="BN48" s="3">
        <v>33</v>
      </c>
      <c r="BO48" s="4">
        <v>0.17151767151767153</v>
      </c>
      <c r="BP48" s="3">
        <v>2437</v>
      </c>
      <c r="BQ48" s="4">
        <v>1.0524951953184047</v>
      </c>
      <c r="BR48" s="3">
        <v>8</v>
      </c>
      <c r="BS48" s="4">
        <v>4.9167230041177547E-2</v>
      </c>
      <c r="BT48" s="3">
        <v>240</v>
      </c>
      <c r="BU48" s="4">
        <v>0.15678281660330026</v>
      </c>
      <c r="BV48" s="3">
        <v>220</v>
      </c>
      <c r="BW48" s="4">
        <v>0.14246305673915016</v>
      </c>
      <c r="BX48" s="3">
        <v>45</v>
      </c>
      <c r="BY48" s="4">
        <v>6.3162327180854794E-2</v>
      </c>
      <c r="BZ48" s="3">
        <v>0</v>
      </c>
      <c r="CA48" s="4">
        <v>0</v>
      </c>
      <c r="CB48" s="3">
        <v>23</v>
      </c>
      <c r="CC48" s="4">
        <v>4.7175616359683308E-2</v>
      </c>
      <c r="CD48" s="3">
        <v>50</v>
      </c>
      <c r="CE48" s="4">
        <v>4.1310706082588362E-2</v>
      </c>
      <c r="CF48" s="3">
        <v>3</v>
      </c>
      <c r="CG48" s="4">
        <v>3.2078699743370402E-2</v>
      </c>
      <c r="CH48" s="3">
        <v>530</v>
      </c>
      <c r="CI48" s="4">
        <v>0.65432906579093564</v>
      </c>
      <c r="CJ48" s="3">
        <v>120</v>
      </c>
      <c r="CK48" s="4">
        <v>0.10741907762818675</v>
      </c>
      <c r="CL48" s="3">
        <v>798</v>
      </c>
      <c r="CM48" s="4">
        <v>0.57508954245068855</v>
      </c>
      <c r="CN48" s="3">
        <v>314</v>
      </c>
      <c r="CO48" s="4">
        <v>0.18431773089611289</v>
      </c>
      <c r="CP48" s="3">
        <v>66</v>
      </c>
      <c r="CQ48" s="4">
        <v>0.12637867647058823</v>
      </c>
      <c r="CR48" s="3">
        <v>21</v>
      </c>
      <c r="CS48" s="4">
        <v>4.5264473854377721E-2</v>
      </c>
      <c r="CT48" s="3">
        <v>10</v>
      </c>
      <c r="CU48" s="4">
        <v>3.5687520074230046E-2</v>
      </c>
      <c r="CV48" s="3">
        <v>619</v>
      </c>
      <c r="CW48" s="4">
        <v>0.33827169939176671</v>
      </c>
      <c r="CX48" s="3">
        <v>643</v>
      </c>
      <c r="CY48" s="4">
        <v>0.54819980732012996</v>
      </c>
      <c r="CZ48" s="3">
        <v>5</v>
      </c>
      <c r="DA48" s="4">
        <v>1.4031542908458214E-2</v>
      </c>
      <c r="DB48" s="3">
        <v>3628</v>
      </c>
      <c r="DC48" s="4">
        <v>2.2099851368144052</v>
      </c>
      <c r="DD48" s="3">
        <v>28</v>
      </c>
      <c r="DE48" s="4">
        <v>1.7590812569892068E-2</v>
      </c>
      <c r="DF48" s="3">
        <v>0</v>
      </c>
      <c r="DG48" s="4">
        <v>0</v>
      </c>
      <c r="DH48" s="3">
        <v>0</v>
      </c>
      <c r="DI48" s="4">
        <v>0</v>
      </c>
      <c r="DJ48" s="3">
        <v>9</v>
      </c>
      <c r="DK48" s="4">
        <v>6.5592886815829754E-2</v>
      </c>
      <c r="DL48" s="3">
        <v>13</v>
      </c>
      <c r="DM48" s="4">
        <v>2.1232462802358437E-2</v>
      </c>
      <c r="DN48" s="3">
        <v>8</v>
      </c>
      <c r="DO48" s="4">
        <v>7.4170220656406452E-2</v>
      </c>
      <c r="DP48" s="3">
        <v>247</v>
      </c>
      <c r="DQ48" s="4">
        <v>0.25840333936623178</v>
      </c>
      <c r="DR48" s="3">
        <v>0</v>
      </c>
      <c r="DS48" s="4">
        <v>0</v>
      </c>
      <c r="DT48" s="3">
        <v>3</v>
      </c>
      <c r="DU48" s="4">
        <v>9.940357852882703E-2</v>
      </c>
      <c r="DV48" s="3">
        <v>0</v>
      </c>
      <c r="DW48" s="4">
        <v>0</v>
      </c>
      <c r="DX48" s="3">
        <v>7</v>
      </c>
      <c r="DY48" s="4">
        <v>4.5260571576361049E-2</v>
      </c>
      <c r="DZ48" s="3">
        <v>215</v>
      </c>
      <c r="EA48" s="4">
        <v>0.21522814183034017</v>
      </c>
      <c r="EB48" s="3">
        <v>8</v>
      </c>
      <c r="EC48" s="4">
        <v>7.7534405892614844E-2</v>
      </c>
      <c r="ED48" s="3">
        <v>4</v>
      </c>
      <c r="EE48" s="4">
        <v>1.1205423424937669E-2</v>
      </c>
      <c r="EF48" s="3">
        <v>30</v>
      </c>
      <c r="EG48" s="4">
        <v>0.15401201293700909</v>
      </c>
      <c r="EH48" s="3">
        <v>0</v>
      </c>
      <c r="EI48" s="4">
        <v>0</v>
      </c>
      <c r="EJ48" s="3">
        <v>73</v>
      </c>
      <c r="EK48" s="4">
        <v>0.26146131805157596</v>
      </c>
      <c r="EL48" s="3">
        <v>34</v>
      </c>
      <c r="EM48" s="4">
        <v>0.10172635610208539</v>
      </c>
      <c r="EN48" s="3">
        <v>20</v>
      </c>
      <c r="EO48" s="4">
        <v>4.7475490777885918E-2</v>
      </c>
      <c r="EP48" s="3">
        <v>0</v>
      </c>
      <c r="EQ48" s="4">
        <v>0</v>
      </c>
      <c r="ER48" s="3">
        <v>473</v>
      </c>
      <c r="ES48" s="4">
        <v>0.28893789362442962</v>
      </c>
      <c r="ET48" s="3">
        <v>1875</v>
      </c>
      <c r="EU48" s="4">
        <v>0.85313361664952814</v>
      </c>
      <c r="EV48" s="3">
        <v>107</v>
      </c>
      <c r="EW48" s="4">
        <v>0.26054983319940583</v>
      </c>
      <c r="EX48" s="3">
        <v>1350</v>
      </c>
      <c r="EY48" s="4">
        <v>0.48739981226081303</v>
      </c>
      <c r="EZ48" s="3">
        <v>79</v>
      </c>
      <c r="FA48" s="4">
        <v>5.2567489336784602E-2</v>
      </c>
      <c r="FB48" s="3">
        <v>89</v>
      </c>
      <c r="FC48" s="4">
        <v>0.10411305039539565</v>
      </c>
      <c r="FD48" s="3">
        <v>13</v>
      </c>
      <c r="FE48" s="4">
        <v>0.21691973969631237</v>
      </c>
      <c r="FF48" s="3">
        <v>18510</v>
      </c>
      <c r="FG48" s="4">
        <v>0.39359706250283072</v>
      </c>
      <c r="FH48" s="3">
        <v>20154</v>
      </c>
      <c r="FI48" s="4">
        <v>0.32608943626524206</v>
      </c>
    </row>
    <row r="49" spans="2:165" x14ac:dyDescent="0.35">
      <c r="B49" s="18">
        <v>44</v>
      </c>
      <c r="C49" s="5" t="s">
        <v>42</v>
      </c>
      <c r="D49" s="3">
        <v>80</v>
      </c>
      <c r="E49" s="4">
        <v>0.65595277140045916</v>
      </c>
      <c r="F49" s="3">
        <v>37</v>
      </c>
      <c r="G49" s="4">
        <v>0.33387475184984661</v>
      </c>
      <c r="H49" s="3">
        <v>495</v>
      </c>
      <c r="I49" s="4">
        <v>0.45807460600956862</v>
      </c>
      <c r="J49" s="3">
        <v>233</v>
      </c>
      <c r="K49" s="4">
        <v>0.2</v>
      </c>
      <c r="L49" s="3">
        <v>275</v>
      </c>
      <c r="M49" s="4">
        <v>0.72957843631443497</v>
      </c>
      <c r="N49" s="3">
        <v>395</v>
      </c>
      <c r="O49" s="4">
        <v>0.72965733813614109</v>
      </c>
      <c r="P49" s="3">
        <v>334</v>
      </c>
      <c r="Q49" s="4">
        <v>0.3407606921318968</v>
      </c>
      <c r="R49" s="3">
        <v>64</v>
      </c>
      <c r="S49" s="4">
        <v>0.48367593712212814</v>
      </c>
      <c r="T49" s="3">
        <v>311</v>
      </c>
      <c r="U49" s="4">
        <v>0.19081159349154539</v>
      </c>
      <c r="V49" s="3">
        <v>153</v>
      </c>
      <c r="W49" s="4">
        <v>8.3603816268319073E-2</v>
      </c>
      <c r="X49" s="3">
        <v>12</v>
      </c>
      <c r="Y49" s="4">
        <v>0.21516944593867668</v>
      </c>
      <c r="Z49" s="3">
        <v>94</v>
      </c>
      <c r="AA49" s="4">
        <v>0.26273863096402716</v>
      </c>
      <c r="AB49" s="3">
        <v>598</v>
      </c>
      <c r="AC49" s="4">
        <v>0.53237422881408747</v>
      </c>
      <c r="AD49" s="3">
        <v>1053</v>
      </c>
      <c r="AE49" s="4">
        <v>0.30151012764787738</v>
      </c>
      <c r="AF49" s="3">
        <v>77</v>
      </c>
      <c r="AG49" s="4">
        <v>0.62408818284973255</v>
      </c>
      <c r="AH49" s="3">
        <v>81</v>
      </c>
      <c r="AI49" s="4">
        <v>0.38957291265871491</v>
      </c>
      <c r="AJ49" s="3">
        <v>85</v>
      </c>
      <c r="AK49" s="4">
        <v>0.57327847845147362</v>
      </c>
      <c r="AL49" s="3">
        <v>174</v>
      </c>
      <c r="AM49" s="4">
        <v>0.12225024766213965</v>
      </c>
      <c r="AN49" s="3">
        <v>292</v>
      </c>
      <c r="AO49" s="4">
        <v>0.65556104350949673</v>
      </c>
      <c r="AP49" s="3">
        <v>567</v>
      </c>
      <c r="AQ49" s="4">
        <v>0.42816042045806368</v>
      </c>
      <c r="AR49" s="3">
        <v>32</v>
      </c>
      <c r="AS49" s="4">
        <v>0.32760032760032765</v>
      </c>
      <c r="AT49" s="3">
        <v>216</v>
      </c>
      <c r="AU49" s="4">
        <v>0.1497452251377864</v>
      </c>
      <c r="AV49" s="3">
        <v>98</v>
      </c>
      <c r="AW49" s="4">
        <v>0.52608975735452002</v>
      </c>
      <c r="AX49" s="3">
        <v>120</v>
      </c>
      <c r="AY49" s="4">
        <v>0.50635047892316132</v>
      </c>
      <c r="AZ49" s="3">
        <v>261</v>
      </c>
      <c r="BA49" s="4">
        <v>0.22782025767256728</v>
      </c>
      <c r="BB49" s="3">
        <v>311</v>
      </c>
      <c r="BC49" s="4">
        <v>0.20737204278131918</v>
      </c>
      <c r="BD49" s="3">
        <v>1315</v>
      </c>
      <c r="BE49" s="4">
        <v>0.5090821809622621</v>
      </c>
      <c r="BF49" s="3">
        <v>178</v>
      </c>
      <c r="BG49" s="4">
        <v>0.28172134909706725</v>
      </c>
      <c r="BH49" s="3">
        <v>107</v>
      </c>
      <c r="BI49" s="4">
        <v>0.70292996978058075</v>
      </c>
      <c r="BJ49" s="3">
        <v>15</v>
      </c>
      <c r="BK49" s="4">
        <v>0.2825923134890731</v>
      </c>
      <c r="BL49" s="3">
        <v>200</v>
      </c>
      <c r="BM49" s="4">
        <v>0.22913969501506593</v>
      </c>
      <c r="BN49" s="3">
        <v>44</v>
      </c>
      <c r="BO49" s="4">
        <v>0.2286902286902287</v>
      </c>
      <c r="BP49" s="3">
        <v>232</v>
      </c>
      <c r="BQ49" s="4">
        <v>0.10019650607873198</v>
      </c>
      <c r="BR49" s="3">
        <v>63</v>
      </c>
      <c r="BS49" s="4">
        <v>0.38719193657427325</v>
      </c>
      <c r="BT49" s="3">
        <v>378</v>
      </c>
      <c r="BU49" s="4">
        <v>0.24693293615019796</v>
      </c>
      <c r="BV49" s="3">
        <v>697</v>
      </c>
      <c r="BW49" s="4">
        <v>0.45134886612358027</v>
      </c>
      <c r="BX49" s="3">
        <v>634</v>
      </c>
      <c r="BY49" s="4">
        <v>0.8898870096147099</v>
      </c>
      <c r="BZ49" s="3">
        <v>34</v>
      </c>
      <c r="CA49" s="4">
        <v>0.49468936417867021</v>
      </c>
      <c r="CB49" s="3">
        <v>165</v>
      </c>
      <c r="CC49" s="4">
        <v>0.3384337695368585</v>
      </c>
      <c r="CD49" s="3">
        <v>265</v>
      </c>
      <c r="CE49" s="4">
        <v>0.21894674223771832</v>
      </c>
      <c r="CF49" s="3">
        <v>39</v>
      </c>
      <c r="CG49" s="4">
        <v>0.41702309666381521</v>
      </c>
      <c r="CH49" s="3">
        <v>114</v>
      </c>
      <c r="CI49" s="4">
        <v>0.14074247830220127</v>
      </c>
      <c r="CJ49" s="3">
        <v>508</v>
      </c>
      <c r="CK49" s="4">
        <v>0.45474076195932395</v>
      </c>
      <c r="CL49" s="3">
        <v>223</v>
      </c>
      <c r="CM49" s="4">
        <v>0.1607079799078992</v>
      </c>
      <c r="CN49" s="3">
        <v>202</v>
      </c>
      <c r="CO49" s="4">
        <v>0.11857382688221275</v>
      </c>
      <c r="CP49" s="3">
        <v>84</v>
      </c>
      <c r="CQ49" s="4">
        <v>0.1608455882352941</v>
      </c>
      <c r="CR49" s="3">
        <v>107</v>
      </c>
      <c r="CS49" s="4">
        <v>0.23063327154373411</v>
      </c>
      <c r="CT49" s="3">
        <v>131</v>
      </c>
      <c r="CU49" s="4">
        <v>0.46750651297241358</v>
      </c>
      <c r="CV49" s="3">
        <v>297</v>
      </c>
      <c r="CW49" s="4">
        <v>0.16230483799572654</v>
      </c>
      <c r="CX49" s="3">
        <v>166</v>
      </c>
      <c r="CY49" s="4">
        <v>0.14152592226305066</v>
      </c>
      <c r="CZ49" s="3">
        <v>160</v>
      </c>
      <c r="DA49" s="4">
        <v>0.44900937307066285</v>
      </c>
      <c r="DB49" s="3">
        <v>219</v>
      </c>
      <c r="DC49" s="4">
        <v>0.13340318218366998</v>
      </c>
      <c r="DD49" s="3">
        <v>862</v>
      </c>
      <c r="DE49" s="4">
        <v>0.54154572983024862</v>
      </c>
      <c r="DF49" s="3">
        <v>90</v>
      </c>
      <c r="DG49" s="4">
        <v>0.47813844764383995</v>
      </c>
      <c r="DH49" s="3">
        <v>58</v>
      </c>
      <c r="DI49" s="4">
        <v>0.36042754163559532</v>
      </c>
      <c r="DJ49" s="3">
        <v>77</v>
      </c>
      <c r="DK49" s="4">
        <v>0.56118358720209904</v>
      </c>
      <c r="DL49" s="3">
        <v>190</v>
      </c>
      <c r="DM49" s="4">
        <v>0.31032061018831564</v>
      </c>
      <c r="DN49" s="3">
        <v>47</v>
      </c>
      <c r="DO49" s="4">
        <v>0.43575004635638792</v>
      </c>
      <c r="DP49" s="3">
        <v>283</v>
      </c>
      <c r="DQ49" s="4">
        <v>0.29606536453701865</v>
      </c>
      <c r="DR49" s="3">
        <v>35</v>
      </c>
      <c r="DS49" s="4">
        <v>0.50454086781029261</v>
      </c>
      <c r="DT49" s="3">
        <v>14</v>
      </c>
      <c r="DU49" s="4">
        <v>0.46388336646785955</v>
      </c>
      <c r="DV49" s="3">
        <v>257</v>
      </c>
      <c r="DW49" s="4">
        <v>0.90947696227616959</v>
      </c>
      <c r="DX49" s="3">
        <v>49</v>
      </c>
      <c r="DY49" s="4">
        <v>0.31682400103452735</v>
      </c>
      <c r="DZ49" s="3">
        <v>202</v>
      </c>
      <c r="EA49" s="4">
        <v>0.20221434720804052</v>
      </c>
      <c r="EB49" s="3">
        <v>44</v>
      </c>
      <c r="EC49" s="4">
        <v>0.42643923240938164</v>
      </c>
      <c r="ED49" s="3">
        <v>159</v>
      </c>
      <c r="EE49" s="4">
        <v>0.44541558114127239</v>
      </c>
      <c r="EF49" s="3">
        <v>34</v>
      </c>
      <c r="EG49" s="4">
        <v>0.17454694799527698</v>
      </c>
      <c r="EH49" s="3">
        <v>34</v>
      </c>
      <c r="EI49" s="4">
        <v>0.60337178349600706</v>
      </c>
      <c r="EJ49" s="3">
        <v>117</v>
      </c>
      <c r="EK49" s="4">
        <v>0.41905444126074498</v>
      </c>
      <c r="EL49" s="3">
        <v>103</v>
      </c>
      <c r="EM49" s="4">
        <v>0.30817101995631752</v>
      </c>
      <c r="EN49" s="3">
        <v>258</v>
      </c>
      <c r="EO49" s="4">
        <v>0.61243383103472837</v>
      </c>
      <c r="EP49" s="3">
        <v>6</v>
      </c>
      <c r="EQ49" s="4">
        <v>0.16592920353982302</v>
      </c>
      <c r="ER49" s="3">
        <v>329</v>
      </c>
      <c r="ES49" s="4">
        <v>0.20097371459289079</v>
      </c>
      <c r="ET49" s="3">
        <v>177</v>
      </c>
      <c r="EU49" s="4">
        <v>8.0535813411715465E-2</v>
      </c>
      <c r="EV49" s="3">
        <v>140</v>
      </c>
      <c r="EW49" s="4">
        <v>0.34090632381230673</v>
      </c>
      <c r="EX49" s="3">
        <v>256</v>
      </c>
      <c r="EY49" s="4">
        <v>9.2425445880569002E-2</v>
      </c>
      <c r="EZ49" s="3">
        <v>1387</v>
      </c>
      <c r="FA49" s="4">
        <v>0.92292541405215489</v>
      </c>
      <c r="FB49" s="3">
        <v>203</v>
      </c>
      <c r="FC49" s="4">
        <v>0.23747133966590239</v>
      </c>
      <c r="FD49" s="3">
        <v>20</v>
      </c>
      <c r="FE49" s="4">
        <v>0.33372267645586517</v>
      </c>
      <c r="FF49" s="3">
        <v>11558</v>
      </c>
      <c r="FG49" s="4">
        <v>0.24576957581889347</v>
      </c>
      <c r="FH49" s="3">
        <v>18477</v>
      </c>
      <c r="FI49" s="4">
        <v>0.29895576629318632</v>
      </c>
    </row>
    <row r="50" spans="2:165" x14ac:dyDescent="0.35">
      <c r="B50" s="18">
        <v>45</v>
      </c>
      <c r="C50" s="5" t="s">
        <v>43</v>
      </c>
      <c r="D50" s="3">
        <v>166</v>
      </c>
      <c r="E50" s="4">
        <v>1.3611020006559527</v>
      </c>
      <c r="F50" s="3">
        <v>187</v>
      </c>
      <c r="G50" s="4">
        <v>1.6874210431330083</v>
      </c>
      <c r="H50" s="3">
        <v>969</v>
      </c>
      <c r="I50" s="4">
        <v>0.8967157438853981</v>
      </c>
      <c r="J50" s="3">
        <v>1482</v>
      </c>
      <c r="K50" s="4">
        <v>1.2</v>
      </c>
      <c r="L50" s="3">
        <v>613</v>
      </c>
      <c r="M50" s="4">
        <v>1.6262966598572677</v>
      </c>
      <c r="N50" s="3">
        <v>651</v>
      </c>
      <c r="O50" s="4">
        <v>1.202549182599058</v>
      </c>
      <c r="P50" s="3">
        <v>1737</v>
      </c>
      <c r="Q50" s="4">
        <v>1.7721596474045052</v>
      </c>
      <c r="R50" s="3">
        <v>115</v>
      </c>
      <c r="S50" s="4">
        <v>0.86910519951632403</v>
      </c>
      <c r="T50" s="3">
        <v>2413</v>
      </c>
      <c r="U50" s="4">
        <v>1.480477090337939</v>
      </c>
      <c r="V50" s="3">
        <v>2601</v>
      </c>
      <c r="W50" s="4">
        <v>1.4212648765614242</v>
      </c>
      <c r="X50" s="3">
        <v>50</v>
      </c>
      <c r="Y50" s="4">
        <v>0.8965393580778197</v>
      </c>
      <c r="Z50" s="3">
        <v>397</v>
      </c>
      <c r="AA50" s="4">
        <v>1.1096514520501999</v>
      </c>
      <c r="AB50" s="3">
        <v>1941</v>
      </c>
      <c r="AC50" s="4">
        <v>1.7279905988764948</v>
      </c>
      <c r="AD50" s="3">
        <v>8006</v>
      </c>
      <c r="AE50" s="4">
        <v>2.2923932402173852</v>
      </c>
      <c r="AF50" s="3">
        <v>114</v>
      </c>
      <c r="AG50" s="4">
        <v>0.92397471227103256</v>
      </c>
      <c r="AH50" s="3">
        <v>233</v>
      </c>
      <c r="AI50" s="4">
        <v>1.1206233166602539</v>
      </c>
      <c r="AJ50" s="3">
        <v>288</v>
      </c>
      <c r="AK50" s="4">
        <v>1.9424023740473459</v>
      </c>
      <c r="AL50" s="3">
        <v>2488</v>
      </c>
      <c r="AM50" s="4">
        <v>1.7480380240425488</v>
      </c>
      <c r="AN50" s="3">
        <v>489</v>
      </c>
      <c r="AO50" s="4">
        <v>1.0978402406717256</v>
      </c>
      <c r="AP50" s="3">
        <v>2994</v>
      </c>
      <c r="AQ50" s="4">
        <v>2.2608682519425796</v>
      </c>
      <c r="AR50" s="3">
        <v>55</v>
      </c>
      <c r="AS50" s="4">
        <v>0.56306306306306309</v>
      </c>
      <c r="AT50" s="3">
        <v>2225</v>
      </c>
      <c r="AU50" s="4">
        <v>1.5425144719054387</v>
      </c>
      <c r="AV50" s="3">
        <v>286</v>
      </c>
      <c r="AW50" s="4">
        <v>1.535323169422375</v>
      </c>
      <c r="AX50" s="3">
        <v>231</v>
      </c>
      <c r="AY50" s="4">
        <v>0.97472467192708556</v>
      </c>
      <c r="AZ50" s="3">
        <v>868</v>
      </c>
      <c r="BA50" s="4">
        <v>0.75765510980761841</v>
      </c>
      <c r="BB50" s="3">
        <v>1988</v>
      </c>
      <c r="BC50" s="4">
        <v>1.3255807750780146</v>
      </c>
      <c r="BD50" s="3">
        <v>2863</v>
      </c>
      <c r="BE50" s="4">
        <v>1.1083667559657462</v>
      </c>
      <c r="BF50" s="3">
        <v>700</v>
      </c>
      <c r="BG50" s="4">
        <v>1.1078929458873432</v>
      </c>
      <c r="BH50" s="3">
        <v>222</v>
      </c>
      <c r="BI50" s="4">
        <v>1.4584154513204572</v>
      </c>
      <c r="BJ50" s="3">
        <v>41</v>
      </c>
      <c r="BK50" s="4">
        <v>0.77241899020346649</v>
      </c>
      <c r="BL50" s="3">
        <v>1919</v>
      </c>
      <c r="BM50" s="4">
        <v>2.1985953736695576</v>
      </c>
      <c r="BN50" s="3">
        <v>102</v>
      </c>
      <c r="BO50" s="4">
        <v>0.53014553014553023</v>
      </c>
      <c r="BP50" s="3">
        <v>3731</v>
      </c>
      <c r="BQ50" s="4">
        <v>1.6113498456023667</v>
      </c>
      <c r="BR50" s="3">
        <v>167</v>
      </c>
      <c r="BS50" s="4">
        <v>1.0263659271095813</v>
      </c>
      <c r="BT50" s="3">
        <v>2369</v>
      </c>
      <c r="BU50" s="4">
        <v>1.5475770522217431</v>
      </c>
      <c r="BV50" s="3">
        <v>1915</v>
      </c>
      <c r="BW50" s="4">
        <v>1.2400761529794206</v>
      </c>
      <c r="BX50" s="3">
        <v>740</v>
      </c>
      <c r="BY50" s="4">
        <v>1.0386693803073899</v>
      </c>
      <c r="BZ50" s="3">
        <v>74</v>
      </c>
      <c r="CA50" s="4">
        <v>1.0766768514476939</v>
      </c>
      <c r="CB50" s="3">
        <v>699</v>
      </c>
      <c r="CC50" s="4">
        <v>1.4337285145834189</v>
      </c>
      <c r="CD50" s="3">
        <v>1129</v>
      </c>
      <c r="CE50" s="4">
        <v>0.93279574334484516</v>
      </c>
      <c r="CF50" s="3">
        <v>109</v>
      </c>
      <c r="CG50" s="4">
        <v>1.1655260906757912</v>
      </c>
      <c r="CH50" s="3">
        <v>1645</v>
      </c>
      <c r="CI50" s="4">
        <v>2.0308892702379042</v>
      </c>
      <c r="CJ50" s="3">
        <v>1268</v>
      </c>
      <c r="CK50" s="4">
        <v>1.1350615869378402</v>
      </c>
      <c r="CL50" s="3">
        <v>3191</v>
      </c>
      <c r="CM50" s="4">
        <v>2.2996375062157233</v>
      </c>
      <c r="CN50" s="3">
        <v>3923</v>
      </c>
      <c r="CO50" s="4">
        <v>2.3027976379154489</v>
      </c>
      <c r="CP50" s="3">
        <v>453</v>
      </c>
      <c r="CQ50" s="4">
        <v>0.86741727941176472</v>
      </c>
      <c r="CR50" s="3">
        <v>680</v>
      </c>
      <c r="CS50" s="4">
        <v>1.4657067724274691</v>
      </c>
      <c r="CT50" s="3">
        <v>355</v>
      </c>
      <c r="CU50" s="4">
        <v>1.2669069626351666</v>
      </c>
      <c r="CV50" s="3">
        <v>1962</v>
      </c>
      <c r="CW50" s="4">
        <v>1.0721955964566177</v>
      </c>
      <c r="CX50" s="3">
        <v>1495</v>
      </c>
      <c r="CY50" s="4">
        <v>1.2745858661642213</v>
      </c>
      <c r="CZ50" s="3">
        <v>529</v>
      </c>
      <c r="DA50" s="4">
        <v>1.4845372397148791</v>
      </c>
      <c r="DB50" s="3">
        <v>3055</v>
      </c>
      <c r="DC50" s="4">
        <v>1.8609439341146659</v>
      </c>
      <c r="DD50" s="3">
        <v>2319</v>
      </c>
      <c r="DE50" s="4">
        <v>1.4568962267707037</v>
      </c>
      <c r="DF50" s="3">
        <v>301</v>
      </c>
      <c r="DG50" s="4">
        <v>1.5991074748977314</v>
      </c>
      <c r="DH50" s="3">
        <v>297</v>
      </c>
      <c r="DI50" s="4">
        <v>1.8456375838926176</v>
      </c>
      <c r="DJ50" s="3">
        <v>187</v>
      </c>
      <c r="DK50" s="4">
        <v>1.3628744260622403</v>
      </c>
      <c r="DL50" s="3">
        <v>694</v>
      </c>
      <c r="DM50" s="4">
        <v>1.133486860372058</v>
      </c>
      <c r="DN50" s="3">
        <v>74</v>
      </c>
      <c r="DO50" s="4">
        <v>0.68607454107175969</v>
      </c>
      <c r="DP50" s="3">
        <v>2684</v>
      </c>
      <c r="DQ50" s="4">
        <v>2.8079132099553283</v>
      </c>
      <c r="DR50" s="3">
        <v>91</v>
      </c>
      <c r="DS50" s="4">
        <v>1.3118062563067607</v>
      </c>
      <c r="DT50" s="3">
        <v>44</v>
      </c>
      <c r="DU50" s="4">
        <v>1.4579191517561298</v>
      </c>
      <c r="DV50" s="3">
        <v>377</v>
      </c>
      <c r="DW50" s="4">
        <v>1.3341354660627078</v>
      </c>
      <c r="DX50" s="3">
        <v>221</v>
      </c>
      <c r="DY50" s="4">
        <v>1.4289409026251132</v>
      </c>
      <c r="DZ50" s="3">
        <v>2262</v>
      </c>
      <c r="EA50" s="4">
        <v>2.2644002642801371</v>
      </c>
      <c r="EB50" s="3">
        <v>123</v>
      </c>
      <c r="EC50" s="4">
        <v>1.1920914905989533</v>
      </c>
      <c r="ED50" s="3">
        <v>490</v>
      </c>
      <c r="EE50" s="4">
        <v>1.3726643695548646</v>
      </c>
      <c r="EF50" s="3">
        <v>117</v>
      </c>
      <c r="EG50" s="4">
        <v>0.60064685045433541</v>
      </c>
      <c r="EH50" s="3">
        <v>52</v>
      </c>
      <c r="EI50" s="4">
        <v>0.92280390417036373</v>
      </c>
      <c r="EJ50" s="3">
        <v>198</v>
      </c>
      <c r="EK50" s="4">
        <v>0.70916905444126077</v>
      </c>
      <c r="EL50" s="3">
        <v>377</v>
      </c>
      <c r="EM50" s="4">
        <v>1.1279657720731233</v>
      </c>
      <c r="EN50" s="3">
        <v>574</v>
      </c>
      <c r="EO50" s="4">
        <v>1.3625465853253258</v>
      </c>
      <c r="EP50" s="3">
        <v>34</v>
      </c>
      <c r="EQ50" s="4">
        <v>0.94026548672566379</v>
      </c>
      <c r="ER50" s="3">
        <v>1764</v>
      </c>
      <c r="ES50" s="4">
        <v>1.0775611931363507</v>
      </c>
      <c r="ET50" s="3">
        <v>2608</v>
      </c>
      <c r="EU50" s="4">
        <v>1.1866519851850503</v>
      </c>
      <c r="EV50" s="3">
        <v>409</v>
      </c>
      <c r="EW50" s="4">
        <v>0.99593347456595327</v>
      </c>
      <c r="EX50" s="3">
        <v>9449</v>
      </c>
      <c r="EY50" s="4">
        <v>3.4114376489277203</v>
      </c>
      <c r="EZ50" s="3">
        <v>1842</v>
      </c>
      <c r="FA50" s="4">
        <v>1.2256875361817372</v>
      </c>
      <c r="FB50" s="3">
        <v>2619</v>
      </c>
      <c r="FC50" s="4">
        <v>3.0637312245566419</v>
      </c>
      <c r="FD50" s="3">
        <v>51</v>
      </c>
      <c r="FE50" s="4">
        <v>0.85099282496245621</v>
      </c>
      <c r="FF50" s="3">
        <v>82939</v>
      </c>
      <c r="FG50" s="4">
        <v>1.763616789136806</v>
      </c>
      <c r="FH50" s="3">
        <v>99344</v>
      </c>
      <c r="FI50" s="4">
        <v>1.6073746629122858</v>
      </c>
    </row>
    <row r="51" spans="2:165" x14ac:dyDescent="0.35">
      <c r="B51" s="18">
        <v>46</v>
      </c>
      <c r="C51" s="5" t="s">
        <v>44</v>
      </c>
      <c r="D51" s="3">
        <v>0</v>
      </c>
      <c r="E51" s="4">
        <v>0</v>
      </c>
      <c r="F51" s="3">
        <v>4</v>
      </c>
      <c r="G51" s="4">
        <v>3.6094567767550982E-2</v>
      </c>
      <c r="H51" s="3">
        <v>15</v>
      </c>
      <c r="I51" s="4">
        <v>1.3881048666956625E-2</v>
      </c>
      <c r="J51" s="3">
        <v>427</v>
      </c>
      <c r="K51" s="4">
        <v>0.3</v>
      </c>
      <c r="L51" s="3">
        <v>14</v>
      </c>
      <c r="M51" s="4">
        <v>3.714217493964396E-2</v>
      </c>
      <c r="N51" s="3">
        <v>5</v>
      </c>
      <c r="O51" s="4">
        <v>9.2361688371663427E-3</v>
      </c>
      <c r="P51" s="3">
        <v>61</v>
      </c>
      <c r="Q51" s="4">
        <v>6.2234737185765589E-2</v>
      </c>
      <c r="R51" s="3">
        <v>3</v>
      </c>
      <c r="S51" s="4">
        <v>2.2672309552599759E-2</v>
      </c>
      <c r="T51" s="3">
        <v>107</v>
      </c>
      <c r="U51" s="4">
        <v>6.5649004834711755E-2</v>
      </c>
      <c r="V51" s="3">
        <v>3033</v>
      </c>
      <c r="W51" s="4">
        <v>1.6573227107307957</v>
      </c>
      <c r="X51" s="3">
        <v>0</v>
      </c>
      <c r="Y51" s="4">
        <v>0</v>
      </c>
      <c r="Z51" s="3">
        <v>7</v>
      </c>
      <c r="AA51" s="4">
        <v>1.9565642731363724E-2</v>
      </c>
      <c r="AB51" s="3">
        <v>37</v>
      </c>
      <c r="AC51" s="4">
        <v>3.2939542585487015E-2</v>
      </c>
      <c r="AD51" s="3">
        <v>532</v>
      </c>
      <c r="AE51" s="4">
        <v>0.15232990304717073</v>
      </c>
      <c r="AF51" s="3">
        <v>4</v>
      </c>
      <c r="AG51" s="4">
        <v>3.2420165342843248E-2</v>
      </c>
      <c r="AH51" s="3">
        <v>8</v>
      </c>
      <c r="AI51" s="4">
        <v>3.8476337052712584E-2</v>
      </c>
      <c r="AJ51" s="3">
        <v>0</v>
      </c>
      <c r="AK51" s="4">
        <v>0</v>
      </c>
      <c r="AL51" s="3">
        <v>1153</v>
      </c>
      <c r="AM51" s="4">
        <v>0.81008353766923591</v>
      </c>
      <c r="AN51" s="3">
        <v>4</v>
      </c>
      <c r="AO51" s="4">
        <v>8.9802882672533786E-3</v>
      </c>
      <c r="AP51" s="3">
        <v>58</v>
      </c>
      <c r="AQ51" s="4">
        <v>4.3797714967491526E-2</v>
      </c>
      <c r="AR51" s="3">
        <v>0</v>
      </c>
      <c r="AS51" s="4">
        <v>0</v>
      </c>
      <c r="AT51" s="3">
        <v>63</v>
      </c>
      <c r="AU51" s="4">
        <v>4.36756906651877E-2</v>
      </c>
      <c r="AV51" s="3">
        <v>4</v>
      </c>
      <c r="AW51" s="4">
        <v>2.1473051320592657E-2</v>
      </c>
      <c r="AX51" s="3">
        <v>11</v>
      </c>
      <c r="AY51" s="4">
        <v>4.6415460567956451E-2</v>
      </c>
      <c r="AZ51" s="3">
        <v>7</v>
      </c>
      <c r="BA51" s="4">
        <v>6.110121853287246E-3</v>
      </c>
      <c r="BB51" s="3">
        <v>1023</v>
      </c>
      <c r="BC51" s="4">
        <v>0.6821273304350145</v>
      </c>
      <c r="BD51" s="3">
        <v>696</v>
      </c>
      <c r="BE51" s="4">
        <v>0.26944577790854329</v>
      </c>
      <c r="BF51" s="3">
        <v>81</v>
      </c>
      <c r="BG51" s="4">
        <v>0.1281990408812497</v>
      </c>
      <c r="BH51" s="3">
        <v>14</v>
      </c>
      <c r="BI51" s="4">
        <v>9.1972145578767567E-2</v>
      </c>
      <c r="BJ51" s="3">
        <v>0</v>
      </c>
      <c r="BK51" s="4">
        <v>0</v>
      </c>
      <c r="BL51" s="3">
        <v>708</v>
      </c>
      <c r="BM51" s="4">
        <v>0.81115452035333335</v>
      </c>
      <c r="BN51" s="3">
        <v>0</v>
      </c>
      <c r="BO51" s="4">
        <v>0</v>
      </c>
      <c r="BP51" s="3">
        <v>426</v>
      </c>
      <c r="BQ51" s="4">
        <v>0.18398151547215444</v>
      </c>
      <c r="BR51" s="3">
        <v>4</v>
      </c>
      <c r="BS51" s="4">
        <v>2.4583615020588773E-2</v>
      </c>
      <c r="BT51" s="3">
        <v>81</v>
      </c>
      <c r="BU51" s="4">
        <v>5.2914200603613841E-2</v>
      </c>
      <c r="BV51" s="3">
        <v>74</v>
      </c>
      <c r="BW51" s="4">
        <v>4.7919391812259599E-2</v>
      </c>
      <c r="BX51" s="3">
        <v>16</v>
      </c>
      <c r="BY51" s="4">
        <v>2.2457716330970597E-2</v>
      </c>
      <c r="BZ51" s="3">
        <v>0</v>
      </c>
      <c r="CA51" s="4">
        <v>0</v>
      </c>
      <c r="CB51" s="3">
        <v>24</v>
      </c>
      <c r="CC51" s="4">
        <v>4.9226730114452145E-2</v>
      </c>
      <c r="CD51" s="3">
        <v>265</v>
      </c>
      <c r="CE51" s="4">
        <v>0.21894674223771832</v>
      </c>
      <c r="CF51" s="3">
        <v>8</v>
      </c>
      <c r="CG51" s="4">
        <v>8.5543199315654406E-2</v>
      </c>
      <c r="CH51" s="3">
        <v>513</v>
      </c>
      <c r="CI51" s="4">
        <v>0.63334115235990573</v>
      </c>
      <c r="CJ51" s="3">
        <v>38</v>
      </c>
      <c r="CK51" s="4">
        <v>3.4016041248925807E-2</v>
      </c>
      <c r="CL51" s="3">
        <v>116</v>
      </c>
      <c r="CM51" s="4">
        <v>8.3596976095588818E-2</v>
      </c>
      <c r="CN51" s="3">
        <v>1454</v>
      </c>
      <c r="CO51" s="4">
        <v>0.85349675389473934</v>
      </c>
      <c r="CP51" s="3">
        <v>4</v>
      </c>
      <c r="CQ51" s="4">
        <v>7.6593137254901958E-3</v>
      </c>
      <c r="CR51" s="3">
        <v>79</v>
      </c>
      <c r="CS51" s="4">
        <v>0.17028063973789714</v>
      </c>
      <c r="CT51" s="3">
        <v>10</v>
      </c>
      <c r="CU51" s="4">
        <v>3.5687520074230046E-2</v>
      </c>
      <c r="CV51" s="3">
        <v>108</v>
      </c>
      <c r="CW51" s="4">
        <v>5.9019941089355099E-2</v>
      </c>
      <c r="CX51" s="3">
        <v>313</v>
      </c>
      <c r="CY51" s="4">
        <v>0.26685309438755939</v>
      </c>
      <c r="CZ51" s="3">
        <v>34</v>
      </c>
      <c r="DA51" s="4">
        <v>9.5414491777515861E-2</v>
      </c>
      <c r="DB51" s="3">
        <v>181</v>
      </c>
      <c r="DC51" s="4">
        <v>0.11025559806047611</v>
      </c>
      <c r="DD51" s="3">
        <v>83</v>
      </c>
      <c r="DE51" s="4">
        <v>5.2144194403608624E-2</v>
      </c>
      <c r="DF51" s="3">
        <v>9</v>
      </c>
      <c r="DG51" s="4">
        <v>4.7813844764384002E-2</v>
      </c>
      <c r="DH51" s="3">
        <v>0</v>
      </c>
      <c r="DI51" s="4">
        <v>0</v>
      </c>
      <c r="DJ51" s="3">
        <v>17</v>
      </c>
      <c r="DK51" s="4">
        <v>0.12389767509656731</v>
      </c>
      <c r="DL51" s="3">
        <v>117</v>
      </c>
      <c r="DM51" s="4">
        <v>0.19109216522122593</v>
      </c>
      <c r="DN51" s="3">
        <v>0</v>
      </c>
      <c r="DO51" s="4">
        <v>0</v>
      </c>
      <c r="DP51" s="3">
        <v>94</v>
      </c>
      <c r="DQ51" s="4">
        <v>9.8339732390387818E-2</v>
      </c>
      <c r="DR51" s="3">
        <v>0</v>
      </c>
      <c r="DS51" s="4">
        <v>0</v>
      </c>
      <c r="DT51" s="3">
        <v>0</v>
      </c>
      <c r="DU51" s="4">
        <v>0</v>
      </c>
      <c r="DV51" s="3">
        <v>4</v>
      </c>
      <c r="DW51" s="4">
        <v>1.4155283459551277E-2</v>
      </c>
      <c r="DX51" s="3">
        <v>0</v>
      </c>
      <c r="DY51" s="4">
        <v>0</v>
      </c>
      <c r="DZ51" s="3">
        <v>68</v>
      </c>
      <c r="EA51" s="4">
        <v>6.8072156485875029E-2</v>
      </c>
      <c r="EB51" s="3">
        <v>4</v>
      </c>
      <c r="EC51" s="4">
        <v>3.8767202946307422E-2</v>
      </c>
      <c r="ED51" s="3">
        <v>18</v>
      </c>
      <c r="EE51" s="4">
        <v>5.0424405412219514E-2</v>
      </c>
      <c r="EF51" s="3">
        <v>0</v>
      </c>
      <c r="EG51" s="4">
        <v>0</v>
      </c>
      <c r="EH51" s="3">
        <v>0</v>
      </c>
      <c r="EI51" s="4">
        <v>0</v>
      </c>
      <c r="EJ51" s="3">
        <v>0</v>
      </c>
      <c r="EK51" s="4">
        <v>0</v>
      </c>
      <c r="EL51" s="3">
        <v>0</v>
      </c>
      <c r="EM51" s="4">
        <v>0</v>
      </c>
      <c r="EN51" s="3">
        <v>5</v>
      </c>
      <c r="EO51" s="4">
        <v>1.1868872694471479E-2</v>
      </c>
      <c r="EP51" s="3">
        <v>0</v>
      </c>
      <c r="EQ51" s="4">
        <v>0</v>
      </c>
      <c r="ER51" s="3">
        <v>82</v>
      </c>
      <c r="ES51" s="4">
        <v>5.0090713059626271E-2</v>
      </c>
      <c r="ET51" s="3">
        <v>5787</v>
      </c>
      <c r="EU51" s="4">
        <v>2.633111594427104</v>
      </c>
      <c r="EV51" s="3">
        <v>6</v>
      </c>
      <c r="EW51" s="4">
        <v>1.4610271020527432E-2</v>
      </c>
      <c r="EX51" s="3">
        <v>775</v>
      </c>
      <c r="EY51" s="4">
        <v>0.27980359592750376</v>
      </c>
      <c r="EZ51" s="3">
        <v>53</v>
      </c>
      <c r="FA51" s="4">
        <v>3.5266796643665617E-2</v>
      </c>
      <c r="FB51" s="3">
        <v>90</v>
      </c>
      <c r="FC51" s="4">
        <v>0.10528285995040007</v>
      </c>
      <c r="FD51" s="3">
        <v>0</v>
      </c>
      <c r="FE51" s="4">
        <v>0</v>
      </c>
      <c r="FF51" s="3">
        <v>18028</v>
      </c>
      <c r="FG51" s="4">
        <v>0.38334780350086617</v>
      </c>
      <c r="FH51" s="3">
        <v>19025</v>
      </c>
      <c r="FI51" s="4">
        <v>0.30782234419699467</v>
      </c>
    </row>
    <row r="52" spans="2:165" x14ac:dyDescent="0.35">
      <c r="B52" s="18">
        <v>47</v>
      </c>
      <c r="C52" s="5" t="s">
        <v>45</v>
      </c>
      <c r="D52" s="3">
        <v>0</v>
      </c>
      <c r="E52" s="4">
        <v>0</v>
      </c>
      <c r="F52" s="3">
        <v>35</v>
      </c>
      <c r="G52" s="4">
        <v>0.31582746796607108</v>
      </c>
      <c r="H52" s="3">
        <v>184</v>
      </c>
      <c r="I52" s="4">
        <v>0.17027419698133461</v>
      </c>
      <c r="J52" s="3">
        <v>176</v>
      </c>
      <c r="K52" s="4">
        <v>0.1</v>
      </c>
      <c r="L52" s="3">
        <v>10</v>
      </c>
      <c r="M52" s="4">
        <v>2.653012495688855E-2</v>
      </c>
      <c r="N52" s="3">
        <v>31</v>
      </c>
      <c r="O52" s="4">
        <v>5.7264246790431336E-2</v>
      </c>
      <c r="P52" s="3">
        <v>45</v>
      </c>
      <c r="Q52" s="4">
        <v>4.5910871694417238E-2</v>
      </c>
      <c r="R52" s="3">
        <v>15</v>
      </c>
      <c r="S52" s="4">
        <v>0.1133615477629988</v>
      </c>
      <c r="T52" s="3">
        <v>294</v>
      </c>
      <c r="U52" s="4">
        <v>0.1803813777701426</v>
      </c>
      <c r="V52" s="3">
        <v>1910</v>
      </c>
      <c r="W52" s="4">
        <v>1.0436816279247676</v>
      </c>
      <c r="X52" s="3">
        <v>0</v>
      </c>
      <c r="Y52" s="4">
        <v>0</v>
      </c>
      <c r="Z52" s="3">
        <v>10</v>
      </c>
      <c r="AA52" s="4">
        <v>2.7950918187662464E-2</v>
      </c>
      <c r="AB52" s="3">
        <v>700</v>
      </c>
      <c r="AC52" s="4">
        <v>0.62318053540110574</v>
      </c>
      <c r="AD52" s="3">
        <v>4373</v>
      </c>
      <c r="AE52" s="4">
        <v>1.2521403496715744</v>
      </c>
      <c r="AF52" s="3">
        <v>5</v>
      </c>
      <c r="AG52" s="4">
        <v>4.0525206678554061E-2</v>
      </c>
      <c r="AH52" s="3">
        <v>8</v>
      </c>
      <c r="AI52" s="4">
        <v>3.8476337052712584E-2</v>
      </c>
      <c r="AJ52" s="3">
        <v>0</v>
      </c>
      <c r="AK52" s="4">
        <v>0</v>
      </c>
      <c r="AL52" s="3">
        <v>405</v>
      </c>
      <c r="AM52" s="4">
        <v>0.28454799024808369</v>
      </c>
      <c r="AN52" s="3">
        <v>28</v>
      </c>
      <c r="AO52" s="4">
        <v>6.2862017870773654E-2</v>
      </c>
      <c r="AP52" s="3">
        <v>94</v>
      </c>
      <c r="AQ52" s="4">
        <v>7.0982503568003508E-2</v>
      </c>
      <c r="AR52" s="3">
        <v>4</v>
      </c>
      <c r="AS52" s="4">
        <v>4.0950040950040956E-2</v>
      </c>
      <c r="AT52" s="3">
        <v>148</v>
      </c>
      <c r="AU52" s="4">
        <v>0.10260320981663143</v>
      </c>
      <c r="AV52" s="3">
        <v>0</v>
      </c>
      <c r="AW52" s="4">
        <v>0</v>
      </c>
      <c r="AX52" s="3">
        <v>0</v>
      </c>
      <c r="AY52" s="4">
        <v>0</v>
      </c>
      <c r="AZ52" s="3">
        <v>116</v>
      </c>
      <c r="BA52" s="4">
        <v>0.10125344785447436</v>
      </c>
      <c r="BB52" s="3">
        <v>2388</v>
      </c>
      <c r="BC52" s="4">
        <v>1.5922972288160457</v>
      </c>
      <c r="BD52" s="3">
        <v>803</v>
      </c>
      <c r="BE52" s="4">
        <v>0.31086919491459808</v>
      </c>
      <c r="BF52" s="3">
        <v>285</v>
      </c>
      <c r="BG52" s="4">
        <v>0.45107069939698968</v>
      </c>
      <c r="BH52" s="3">
        <v>0</v>
      </c>
      <c r="BI52" s="4">
        <v>0</v>
      </c>
      <c r="BJ52" s="3">
        <v>5</v>
      </c>
      <c r="BK52" s="4">
        <v>9.4197437829691033E-2</v>
      </c>
      <c r="BL52" s="3">
        <v>204</v>
      </c>
      <c r="BM52" s="4">
        <v>0.23372248891536726</v>
      </c>
      <c r="BN52" s="3">
        <v>10</v>
      </c>
      <c r="BO52" s="4">
        <v>5.1975051975051978E-2</v>
      </c>
      <c r="BP52" s="3">
        <v>3886</v>
      </c>
      <c r="BQ52" s="4">
        <v>1.6782914768187611</v>
      </c>
      <c r="BR52" s="3">
        <v>0</v>
      </c>
      <c r="BS52" s="4">
        <v>0</v>
      </c>
      <c r="BT52" s="3">
        <v>209</v>
      </c>
      <c r="BU52" s="4">
        <v>0.13653170279204066</v>
      </c>
      <c r="BV52" s="3">
        <v>334</v>
      </c>
      <c r="BW52" s="4">
        <v>0.21628482250398251</v>
      </c>
      <c r="BX52" s="3">
        <v>63</v>
      </c>
      <c r="BY52" s="4">
        <v>8.842725805319672E-2</v>
      </c>
      <c r="BZ52" s="3">
        <v>0</v>
      </c>
      <c r="CA52" s="4">
        <v>0</v>
      </c>
      <c r="CB52" s="3">
        <v>12</v>
      </c>
      <c r="CC52" s="4">
        <v>2.4613365057226073E-2</v>
      </c>
      <c r="CD52" s="3">
        <v>598</v>
      </c>
      <c r="CE52" s="4">
        <v>0.49407604474775685</v>
      </c>
      <c r="CF52" s="3">
        <v>9</v>
      </c>
      <c r="CG52" s="4">
        <v>9.6236099230111199E-2</v>
      </c>
      <c r="CH52" s="3">
        <v>263</v>
      </c>
      <c r="CI52" s="4">
        <v>0.32469536660946435</v>
      </c>
      <c r="CJ52" s="3">
        <v>171</v>
      </c>
      <c r="CK52" s="4">
        <v>0.15307218562016614</v>
      </c>
      <c r="CL52" s="3">
        <v>396</v>
      </c>
      <c r="CM52" s="4">
        <v>0.28538278046425147</v>
      </c>
      <c r="CN52" s="3">
        <v>1673</v>
      </c>
      <c r="CO52" s="4">
        <v>0.98204956620763328</v>
      </c>
      <c r="CP52" s="3">
        <v>51</v>
      </c>
      <c r="CQ52" s="4">
        <v>9.765625E-2</v>
      </c>
      <c r="CR52" s="3">
        <v>96</v>
      </c>
      <c r="CS52" s="4">
        <v>0.20692330904858386</v>
      </c>
      <c r="CT52" s="3">
        <v>15</v>
      </c>
      <c r="CU52" s="4">
        <v>5.3531280111345066E-2</v>
      </c>
      <c r="CV52" s="3">
        <v>866</v>
      </c>
      <c r="CW52" s="4">
        <v>0.47325249058686586</v>
      </c>
      <c r="CX52" s="3">
        <v>250</v>
      </c>
      <c r="CY52" s="4">
        <v>0.21314144919134134</v>
      </c>
      <c r="CZ52" s="3">
        <v>40</v>
      </c>
      <c r="DA52" s="4">
        <v>0.11225234326766571</v>
      </c>
      <c r="DB52" s="3">
        <v>2529</v>
      </c>
      <c r="DC52" s="4">
        <v>1.5405326380936137</v>
      </c>
      <c r="DD52" s="3">
        <v>28</v>
      </c>
      <c r="DE52" s="4">
        <v>1.7590812569892068E-2</v>
      </c>
      <c r="DF52" s="3">
        <v>0</v>
      </c>
      <c r="DG52" s="4">
        <v>0</v>
      </c>
      <c r="DH52" s="3">
        <v>0</v>
      </c>
      <c r="DI52" s="4">
        <v>0</v>
      </c>
      <c r="DJ52" s="3">
        <v>0</v>
      </c>
      <c r="DK52" s="4">
        <v>0</v>
      </c>
      <c r="DL52" s="3">
        <v>29</v>
      </c>
      <c r="DM52" s="4">
        <v>4.7364724712953436E-2</v>
      </c>
      <c r="DN52" s="3">
        <v>5</v>
      </c>
      <c r="DO52" s="4">
        <v>4.6356387910254031E-2</v>
      </c>
      <c r="DP52" s="3">
        <v>110</v>
      </c>
      <c r="DQ52" s="4">
        <v>0.11507841024407084</v>
      </c>
      <c r="DR52" s="3">
        <v>0</v>
      </c>
      <c r="DS52" s="4">
        <v>0</v>
      </c>
      <c r="DT52" s="3">
        <v>0</v>
      </c>
      <c r="DU52" s="4">
        <v>0</v>
      </c>
      <c r="DV52" s="3">
        <v>7</v>
      </c>
      <c r="DW52" s="4">
        <v>2.4771746054214734E-2</v>
      </c>
      <c r="DX52" s="3">
        <v>3</v>
      </c>
      <c r="DY52" s="4">
        <v>1.9397387818440449E-2</v>
      </c>
      <c r="DZ52" s="3">
        <v>111</v>
      </c>
      <c r="EA52" s="4">
        <v>0.11111778485194305</v>
      </c>
      <c r="EB52" s="3">
        <v>9</v>
      </c>
      <c r="EC52" s="4">
        <v>8.7226206629191699E-2</v>
      </c>
      <c r="ED52" s="3">
        <v>0</v>
      </c>
      <c r="EE52" s="4">
        <v>0</v>
      </c>
      <c r="EF52" s="3">
        <v>40</v>
      </c>
      <c r="EG52" s="4">
        <v>0.20534935058267881</v>
      </c>
      <c r="EH52" s="3">
        <v>0</v>
      </c>
      <c r="EI52" s="4">
        <v>0</v>
      </c>
      <c r="EJ52" s="3">
        <v>19</v>
      </c>
      <c r="EK52" s="4">
        <v>6.8051575931232094E-2</v>
      </c>
      <c r="EL52" s="3">
        <v>13</v>
      </c>
      <c r="EM52" s="4">
        <v>3.8895371450797356E-2</v>
      </c>
      <c r="EN52" s="3">
        <v>28</v>
      </c>
      <c r="EO52" s="4">
        <v>6.6465687089040271E-2</v>
      </c>
      <c r="EP52" s="3">
        <v>3</v>
      </c>
      <c r="EQ52" s="4">
        <v>8.2964601769911508E-2</v>
      </c>
      <c r="ER52" s="3">
        <v>609</v>
      </c>
      <c r="ES52" s="4">
        <v>0.37201517382088295</v>
      </c>
      <c r="ET52" s="3">
        <v>1564</v>
      </c>
      <c r="EU52" s="4">
        <v>0.71162718743459308</v>
      </c>
      <c r="EV52" s="3">
        <v>21</v>
      </c>
      <c r="EW52" s="4">
        <v>5.1135948571846009E-2</v>
      </c>
      <c r="EX52" s="3">
        <v>4465</v>
      </c>
      <c r="EY52" s="4">
        <v>1.612029749440393</v>
      </c>
      <c r="EZ52" s="3">
        <v>53</v>
      </c>
      <c r="FA52" s="4">
        <v>3.5266796643665617E-2</v>
      </c>
      <c r="FB52" s="3">
        <v>65</v>
      </c>
      <c r="FC52" s="4">
        <v>7.6037621075288941E-2</v>
      </c>
      <c r="FD52" s="3">
        <v>0</v>
      </c>
      <c r="FE52" s="4">
        <v>0</v>
      </c>
      <c r="FF52" s="3">
        <v>29067</v>
      </c>
      <c r="FG52" s="4">
        <v>0.61808135147324594</v>
      </c>
      <c r="FH52" s="3">
        <v>30945</v>
      </c>
      <c r="FI52" s="4">
        <v>0.50068659349151112</v>
      </c>
    </row>
    <row r="53" spans="2:165" x14ac:dyDescent="0.35">
      <c r="B53" s="18">
        <v>48</v>
      </c>
      <c r="C53" s="5" t="s">
        <v>46</v>
      </c>
      <c r="D53" s="3">
        <v>8</v>
      </c>
      <c r="E53" s="4">
        <v>6.5595277140045913E-2</v>
      </c>
      <c r="F53" s="3">
        <v>4</v>
      </c>
      <c r="G53" s="4">
        <v>3.6094567767550982E-2</v>
      </c>
      <c r="H53" s="3">
        <v>39</v>
      </c>
      <c r="I53" s="4">
        <v>3.6090726534087222E-2</v>
      </c>
      <c r="J53" s="3">
        <v>64</v>
      </c>
      <c r="K53" s="4">
        <v>0.1</v>
      </c>
      <c r="L53" s="3">
        <v>21</v>
      </c>
      <c r="M53" s="4">
        <v>5.5713262409465954E-2</v>
      </c>
      <c r="N53" s="3">
        <v>34</v>
      </c>
      <c r="O53" s="4">
        <v>6.2805948092731143E-2</v>
      </c>
      <c r="P53" s="3">
        <v>47</v>
      </c>
      <c r="Q53" s="4">
        <v>4.7951354880835781E-2</v>
      </c>
      <c r="R53" s="3">
        <v>7</v>
      </c>
      <c r="S53" s="4">
        <v>5.2902055622732772E-2</v>
      </c>
      <c r="T53" s="3">
        <v>92</v>
      </c>
      <c r="U53" s="4">
        <v>5.6445873315826935E-2</v>
      </c>
      <c r="V53" s="3">
        <v>55</v>
      </c>
      <c r="W53" s="4">
        <v>3.0053659442859797E-2</v>
      </c>
      <c r="X53" s="3">
        <v>0</v>
      </c>
      <c r="Y53" s="4">
        <v>0</v>
      </c>
      <c r="Z53" s="3">
        <v>11</v>
      </c>
      <c r="AA53" s="4">
        <v>3.0746010006428712E-2</v>
      </c>
      <c r="AB53" s="3">
        <v>42</v>
      </c>
      <c r="AC53" s="4">
        <v>3.7390832124066339E-2</v>
      </c>
      <c r="AD53" s="3">
        <v>69</v>
      </c>
      <c r="AE53" s="4">
        <v>1.9757073891456353E-2</v>
      </c>
      <c r="AF53" s="3">
        <v>6</v>
      </c>
      <c r="AG53" s="4">
        <v>4.8630248014264868E-2</v>
      </c>
      <c r="AH53" s="3">
        <v>8</v>
      </c>
      <c r="AI53" s="4">
        <v>3.8476337052712584E-2</v>
      </c>
      <c r="AJ53" s="3">
        <v>0</v>
      </c>
      <c r="AK53" s="4">
        <v>0</v>
      </c>
      <c r="AL53" s="3">
        <v>74</v>
      </c>
      <c r="AM53" s="4">
        <v>5.1991484637921463E-2</v>
      </c>
      <c r="AN53" s="3">
        <v>30</v>
      </c>
      <c r="AO53" s="4">
        <v>6.7352162004400334E-2</v>
      </c>
      <c r="AP53" s="3">
        <v>87</v>
      </c>
      <c r="AQ53" s="4">
        <v>6.5696572451237292E-2</v>
      </c>
      <c r="AR53" s="3">
        <v>0</v>
      </c>
      <c r="AS53" s="4">
        <v>0</v>
      </c>
      <c r="AT53" s="3">
        <v>39</v>
      </c>
      <c r="AU53" s="4">
        <v>2.7037332316544767E-2</v>
      </c>
      <c r="AV53" s="3">
        <v>8</v>
      </c>
      <c r="AW53" s="4">
        <v>4.2946102641185313E-2</v>
      </c>
      <c r="AX53" s="3">
        <v>10</v>
      </c>
      <c r="AY53" s="4">
        <v>4.2195873243596776E-2</v>
      </c>
      <c r="AZ53" s="3">
        <v>62</v>
      </c>
      <c r="BA53" s="4">
        <v>5.4118222129115608E-2</v>
      </c>
      <c r="BB53" s="3">
        <v>28</v>
      </c>
      <c r="BC53" s="4">
        <v>1.8670151761662177E-2</v>
      </c>
      <c r="BD53" s="3">
        <v>126</v>
      </c>
      <c r="BE53" s="4">
        <v>4.8778977035167322E-2</v>
      </c>
      <c r="BF53" s="3">
        <v>31</v>
      </c>
      <c r="BG53" s="4">
        <v>4.906383046072519E-2</v>
      </c>
      <c r="BH53" s="3">
        <v>0</v>
      </c>
      <c r="BI53" s="4">
        <v>0</v>
      </c>
      <c r="BJ53" s="3">
        <v>0</v>
      </c>
      <c r="BK53" s="4">
        <v>0</v>
      </c>
      <c r="BL53" s="3">
        <v>37</v>
      </c>
      <c r="BM53" s="4">
        <v>4.2390843577787198E-2</v>
      </c>
      <c r="BN53" s="3">
        <v>12</v>
      </c>
      <c r="BO53" s="4">
        <v>6.2370062370062374E-2</v>
      </c>
      <c r="BP53" s="3">
        <v>86</v>
      </c>
      <c r="BQ53" s="4">
        <v>3.7141808287805826E-2</v>
      </c>
      <c r="BR53" s="3">
        <v>7</v>
      </c>
      <c r="BS53" s="4">
        <v>4.3021326286030358E-2</v>
      </c>
      <c r="BT53" s="3">
        <v>85</v>
      </c>
      <c r="BU53" s="4">
        <v>5.5527247547002188E-2</v>
      </c>
      <c r="BV53" s="3">
        <v>70</v>
      </c>
      <c r="BW53" s="4">
        <v>4.5329154417002318E-2</v>
      </c>
      <c r="BX53" s="3">
        <v>19</v>
      </c>
      <c r="BY53" s="4">
        <v>2.6668538143027581E-2</v>
      </c>
      <c r="BZ53" s="3">
        <v>5</v>
      </c>
      <c r="CA53" s="4">
        <v>7.2748435908627965E-2</v>
      </c>
      <c r="CB53" s="3">
        <v>35</v>
      </c>
      <c r="CC53" s="4">
        <v>7.1788981416909384E-2</v>
      </c>
      <c r="CD53" s="3">
        <v>57</v>
      </c>
      <c r="CE53" s="4">
        <v>4.7094204934150737E-2</v>
      </c>
      <c r="CF53" s="3">
        <v>8</v>
      </c>
      <c r="CG53" s="4">
        <v>8.5543199315654406E-2</v>
      </c>
      <c r="CH53" s="3">
        <v>63</v>
      </c>
      <c r="CI53" s="4">
        <v>7.7778738009111226E-2</v>
      </c>
      <c r="CJ53" s="3">
        <v>70</v>
      </c>
      <c r="CK53" s="4">
        <v>6.2661128616442283E-2</v>
      </c>
      <c r="CL53" s="3">
        <v>67</v>
      </c>
      <c r="CM53" s="4">
        <v>4.8284460331072851E-2</v>
      </c>
      <c r="CN53" s="3">
        <v>29</v>
      </c>
      <c r="CO53" s="4">
        <v>1.7022975146456287E-2</v>
      </c>
      <c r="CP53" s="3">
        <v>10</v>
      </c>
      <c r="CQ53" s="4">
        <v>1.9148284313725492E-2</v>
      </c>
      <c r="CR53" s="3">
        <v>27</v>
      </c>
      <c r="CS53" s="4">
        <v>5.8197180669914209E-2</v>
      </c>
      <c r="CT53" s="3">
        <v>7</v>
      </c>
      <c r="CU53" s="4">
        <v>2.4981264051961029E-2</v>
      </c>
      <c r="CV53" s="3">
        <v>52</v>
      </c>
      <c r="CW53" s="4">
        <v>2.8417008672652455E-2</v>
      </c>
      <c r="CX53" s="3">
        <v>40</v>
      </c>
      <c r="CY53" s="4">
        <v>3.4102631870614616E-2</v>
      </c>
      <c r="CZ53" s="3">
        <v>12</v>
      </c>
      <c r="DA53" s="4">
        <v>3.3675702980299711E-2</v>
      </c>
      <c r="DB53" s="3">
        <v>77</v>
      </c>
      <c r="DC53" s="4">
        <v>4.6904315196998121E-2</v>
      </c>
      <c r="DD53" s="3">
        <v>100</v>
      </c>
      <c r="DE53" s="4">
        <v>6.2824330606757392E-2</v>
      </c>
      <c r="DF53" s="3">
        <v>24</v>
      </c>
      <c r="DG53" s="4">
        <v>0.12750358603835732</v>
      </c>
      <c r="DH53" s="3">
        <v>3</v>
      </c>
      <c r="DI53" s="4">
        <v>1.8642803877703205E-2</v>
      </c>
      <c r="DJ53" s="3">
        <v>3</v>
      </c>
      <c r="DK53" s="4">
        <v>2.1864295605276585E-2</v>
      </c>
      <c r="DL53" s="3">
        <v>39</v>
      </c>
      <c r="DM53" s="4">
        <v>6.3697388407075312E-2</v>
      </c>
      <c r="DN53" s="3">
        <v>0</v>
      </c>
      <c r="DO53" s="4">
        <v>0</v>
      </c>
      <c r="DP53" s="3">
        <v>83</v>
      </c>
      <c r="DQ53" s="4">
        <v>8.6831891365980726E-2</v>
      </c>
      <c r="DR53" s="3">
        <v>0</v>
      </c>
      <c r="DS53" s="4">
        <v>0</v>
      </c>
      <c r="DT53" s="3">
        <v>0</v>
      </c>
      <c r="DU53" s="4">
        <v>0</v>
      </c>
      <c r="DV53" s="3">
        <v>12</v>
      </c>
      <c r="DW53" s="4">
        <v>4.246585037865383E-2</v>
      </c>
      <c r="DX53" s="3">
        <v>10</v>
      </c>
      <c r="DY53" s="4">
        <v>6.4657959394801498E-2</v>
      </c>
      <c r="DZ53" s="3">
        <v>45</v>
      </c>
      <c r="EA53" s="4">
        <v>4.5047750615652596E-2</v>
      </c>
      <c r="EB53" s="3">
        <v>9</v>
      </c>
      <c r="EC53" s="4">
        <v>8.7226206629191699E-2</v>
      </c>
      <c r="ED53" s="3">
        <v>19</v>
      </c>
      <c r="EE53" s="4">
        <v>5.3225761268453936E-2</v>
      </c>
      <c r="EF53" s="3">
        <v>7</v>
      </c>
      <c r="EG53" s="4">
        <v>3.5936136351968788E-2</v>
      </c>
      <c r="EH53" s="3">
        <v>3</v>
      </c>
      <c r="EI53" s="4">
        <v>5.3238686779059449E-2</v>
      </c>
      <c r="EJ53" s="3">
        <v>17</v>
      </c>
      <c r="EK53" s="4">
        <v>6.0888252148997138E-2</v>
      </c>
      <c r="EL53" s="3">
        <v>5</v>
      </c>
      <c r="EM53" s="4">
        <v>1.4959758250306677E-2</v>
      </c>
      <c r="EN53" s="3">
        <v>14</v>
      </c>
      <c r="EO53" s="4">
        <v>3.3232843544520135E-2</v>
      </c>
      <c r="EP53" s="3">
        <v>0</v>
      </c>
      <c r="EQ53" s="4">
        <v>0</v>
      </c>
      <c r="ER53" s="3">
        <v>82</v>
      </c>
      <c r="ES53" s="4">
        <v>5.0090713059626271E-2</v>
      </c>
      <c r="ET53" s="3">
        <v>42</v>
      </c>
      <c r="EU53" s="4">
        <v>1.9110193012949431E-2</v>
      </c>
      <c r="EV53" s="3">
        <v>26</v>
      </c>
      <c r="EW53" s="4">
        <v>6.3311174422285538E-2</v>
      </c>
      <c r="EX53" s="3">
        <v>127</v>
      </c>
      <c r="EY53" s="4">
        <v>4.5851686042313523E-2</v>
      </c>
      <c r="EZ53" s="3">
        <v>94</v>
      </c>
      <c r="FA53" s="4">
        <v>6.2548658198199394E-2</v>
      </c>
      <c r="FB53" s="3">
        <v>49</v>
      </c>
      <c r="FC53" s="4">
        <v>5.7320668195217812E-2</v>
      </c>
      <c r="FD53" s="3">
        <v>10</v>
      </c>
      <c r="FE53" s="4">
        <v>0.16686133822793259</v>
      </c>
      <c r="FF53" s="3">
        <v>2023</v>
      </c>
      <c r="FG53" s="4">
        <v>4.3017118176295333E-2</v>
      </c>
      <c r="FH53" s="3">
        <v>2712</v>
      </c>
      <c r="FI53" s="4">
        <v>4.3879852691839659E-2</v>
      </c>
    </row>
    <row r="54" spans="2:165" x14ac:dyDescent="0.35">
      <c r="B54" s="18">
        <v>49</v>
      </c>
      <c r="C54" s="5" t="s">
        <v>47</v>
      </c>
      <c r="D54" s="3">
        <v>85</v>
      </c>
      <c r="E54" s="4">
        <v>0.69694981961298785</v>
      </c>
      <c r="F54" s="3">
        <v>84</v>
      </c>
      <c r="G54" s="4">
        <v>0.7579859231185706</v>
      </c>
      <c r="H54" s="3">
        <v>631</v>
      </c>
      <c r="I54" s="4">
        <v>0.58392944725664209</v>
      </c>
      <c r="J54" s="3">
        <v>696</v>
      </c>
      <c r="K54" s="4">
        <v>0.6</v>
      </c>
      <c r="L54" s="3">
        <v>153</v>
      </c>
      <c r="M54" s="4">
        <v>0.40591091184039479</v>
      </c>
      <c r="N54" s="3">
        <v>206</v>
      </c>
      <c r="O54" s="4">
        <v>0.38053015609125335</v>
      </c>
      <c r="P54" s="3">
        <v>268</v>
      </c>
      <c r="Q54" s="4">
        <v>0.2734247469800849</v>
      </c>
      <c r="R54" s="3">
        <v>50</v>
      </c>
      <c r="S54" s="4">
        <v>0.37787182587666268</v>
      </c>
      <c r="T54" s="3">
        <v>556</v>
      </c>
      <c r="U54" s="4">
        <v>0.34112940829999755</v>
      </c>
      <c r="V54" s="3">
        <v>5759</v>
      </c>
      <c r="W54" s="4">
        <v>3.146891358753265</v>
      </c>
      <c r="X54" s="3">
        <v>45</v>
      </c>
      <c r="Y54" s="4">
        <v>0.80688542227003757</v>
      </c>
      <c r="Z54" s="3">
        <v>328</v>
      </c>
      <c r="AA54" s="4">
        <v>0.91679011655532894</v>
      </c>
      <c r="AB54" s="3">
        <v>1125</v>
      </c>
      <c r="AC54" s="4">
        <v>1.0015401461803484</v>
      </c>
      <c r="AD54" s="3">
        <v>6990</v>
      </c>
      <c r="AE54" s="4">
        <v>2.0014774855257955</v>
      </c>
      <c r="AF54" s="3">
        <v>84</v>
      </c>
      <c r="AG54" s="4">
        <v>0.68082347219970829</v>
      </c>
      <c r="AH54" s="3">
        <v>102</v>
      </c>
      <c r="AI54" s="4">
        <v>0.49057329742208544</v>
      </c>
      <c r="AJ54" s="3">
        <v>84</v>
      </c>
      <c r="AK54" s="4">
        <v>0.56653402576380929</v>
      </c>
      <c r="AL54" s="3">
        <v>1075</v>
      </c>
      <c r="AM54" s="4">
        <v>0.75528170251034554</v>
      </c>
      <c r="AN54" s="3">
        <v>310</v>
      </c>
      <c r="AO54" s="4">
        <v>0.69597234071213687</v>
      </c>
      <c r="AP54" s="3">
        <v>1298</v>
      </c>
      <c r="AQ54" s="4">
        <v>0.98016265565179317</v>
      </c>
      <c r="AR54" s="3">
        <v>71</v>
      </c>
      <c r="AS54" s="4">
        <v>0.72686322686322691</v>
      </c>
      <c r="AT54" s="3">
        <v>899</v>
      </c>
      <c r="AU54" s="4">
        <v>0.6232451731429165</v>
      </c>
      <c r="AV54" s="3">
        <v>126</v>
      </c>
      <c r="AW54" s="4">
        <v>0.67640111659866864</v>
      </c>
      <c r="AX54" s="3">
        <v>35</v>
      </c>
      <c r="AY54" s="4">
        <v>0.14768555635258873</v>
      </c>
      <c r="AZ54" s="3">
        <v>684</v>
      </c>
      <c r="BA54" s="4">
        <v>0.59704619252121083</v>
      </c>
      <c r="BB54" s="3">
        <v>2662</v>
      </c>
      <c r="BC54" s="4">
        <v>1.7749979996265968</v>
      </c>
      <c r="BD54" s="3">
        <v>2017</v>
      </c>
      <c r="BE54" s="4">
        <v>0.78085076730105141</v>
      </c>
      <c r="BF54" s="3">
        <v>683</v>
      </c>
      <c r="BG54" s="4">
        <v>1.0809869743443647</v>
      </c>
      <c r="BH54" s="3">
        <v>40</v>
      </c>
      <c r="BI54" s="4">
        <v>0.26277755879647879</v>
      </c>
      <c r="BJ54" s="3">
        <v>49</v>
      </c>
      <c r="BK54" s="4">
        <v>0.9231348907309721</v>
      </c>
      <c r="BL54" s="3">
        <v>1123</v>
      </c>
      <c r="BM54" s="4">
        <v>1.2866193875095953</v>
      </c>
      <c r="BN54" s="3">
        <v>144</v>
      </c>
      <c r="BO54" s="4">
        <v>0.74844074844074848</v>
      </c>
      <c r="BP54" s="3">
        <v>3424</v>
      </c>
      <c r="BQ54" s="4">
        <v>1.4787622276447343</v>
      </c>
      <c r="BR54" s="3">
        <v>40</v>
      </c>
      <c r="BS54" s="4">
        <v>0.24583615020588775</v>
      </c>
      <c r="BT54" s="3">
        <v>1456</v>
      </c>
      <c r="BU54" s="4">
        <v>0.95114908739335502</v>
      </c>
      <c r="BV54" s="3">
        <v>1534</v>
      </c>
      <c r="BW54" s="4">
        <v>0.99335604108116515</v>
      </c>
      <c r="BX54" s="3">
        <v>627</v>
      </c>
      <c r="BY54" s="4">
        <v>0.88006175871991021</v>
      </c>
      <c r="BZ54" s="3">
        <v>107</v>
      </c>
      <c r="CA54" s="4">
        <v>1.5568165284446385</v>
      </c>
      <c r="CB54" s="3">
        <v>124</v>
      </c>
      <c r="CC54" s="4">
        <v>0.25433810559133613</v>
      </c>
      <c r="CD54" s="3">
        <v>582</v>
      </c>
      <c r="CE54" s="4">
        <v>0.48085661880132857</v>
      </c>
      <c r="CF54" s="3">
        <v>18</v>
      </c>
      <c r="CG54" s="4">
        <v>0.1924721984602224</v>
      </c>
      <c r="CH54" s="3">
        <v>1269</v>
      </c>
      <c r="CI54" s="4">
        <v>1.5666860084692404</v>
      </c>
      <c r="CJ54" s="3">
        <v>671</v>
      </c>
      <c r="CK54" s="4">
        <v>0.60065167573761102</v>
      </c>
      <c r="CL54" s="3">
        <v>2315</v>
      </c>
      <c r="CM54" s="4">
        <v>1.6683362039766219</v>
      </c>
      <c r="CN54" s="3">
        <v>5829</v>
      </c>
      <c r="CO54" s="4">
        <v>3.4216180044377134</v>
      </c>
      <c r="CP54" s="3">
        <v>361</v>
      </c>
      <c r="CQ54" s="4">
        <v>0.69125306372549011</v>
      </c>
      <c r="CR54" s="3">
        <v>282</v>
      </c>
      <c r="CS54" s="4">
        <v>0.60783722033021514</v>
      </c>
      <c r="CT54" s="3">
        <v>198</v>
      </c>
      <c r="CU54" s="4">
        <v>0.70661289746975475</v>
      </c>
      <c r="CV54" s="3">
        <v>1638</v>
      </c>
      <c r="CW54" s="4">
        <v>0.89513577318855231</v>
      </c>
      <c r="CX54" s="3">
        <v>846</v>
      </c>
      <c r="CY54" s="4">
        <v>0.72127066406349916</v>
      </c>
      <c r="CZ54" s="3">
        <v>150</v>
      </c>
      <c r="DA54" s="4">
        <v>0.42094628725374639</v>
      </c>
      <c r="DB54" s="3">
        <v>1377</v>
      </c>
      <c r="DC54" s="4">
        <v>0.83879535099047298</v>
      </c>
      <c r="DD54" s="3">
        <v>551</v>
      </c>
      <c r="DE54" s="4">
        <v>0.34616206164323315</v>
      </c>
      <c r="DF54" s="3">
        <v>32</v>
      </c>
      <c r="DG54" s="4">
        <v>0.17000478138447644</v>
      </c>
      <c r="DH54" s="3">
        <v>107</v>
      </c>
      <c r="DI54" s="4">
        <v>0.66492667163808106</v>
      </c>
      <c r="DJ54" s="3">
        <v>38</v>
      </c>
      <c r="DK54" s="4">
        <v>0.27694774433350339</v>
      </c>
      <c r="DL54" s="3">
        <v>140</v>
      </c>
      <c r="DM54" s="4">
        <v>0.22865729171770624</v>
      </c>
      <c r="DN54" s="3">
        <v>134</v>
      </c>
      <c r="DO54" s="4">
        <v>1.2423511959948081</v>
      </c>
      <c r="DP54" s="3">
        <v>643</v>
      </c>
      <c r="DQ54" s="4">
        <v>0.67268561624488687</v>
      </c>
      <c r="DR54" s="3">
        <v>33</v>
      </c>
      <c r="DS54" s="4">
        <v>0.47570996107827596</v>
      </c>
      <c r="DT54" s="3">
        <v>0</v>
      </c>
      <c r="DU54" s="4">
        <v>0</v>
      </c>
      <c r="DV54" s="3">
        <v>124</v>
      </c>
      <c r="DW54" s="4">
        <v>0.43881378724608966</v>
      </c>
      <c r="DX54" s="3">
        <v>48</v>
      </c>
      <c r="DY54" s="4">
        <v>0.31035820509504719</v>
      </c>
      <c r="DZ54" s="3">
        <v>651</v>
      </c>
      <c r="EA54" s="4">
        <v>0.65169079223977411</v>
      </c>
      <c r="EB54" s="3">
        <v>64</v>
      </c>
      <c r="EC54" s="4">
        <v>0.62027524714091875</v>
      </c>
      <c r="ED54" s="3">
        <v>62</v>
      </c>
      <c r="EE54" s="4">
        <v>0.17368406308653389</v>
      </c>
      <c r="EF54" s="3">
        <v>185</v>
      </c>
      <c r="EG54" s="4">
        <v>0.94974074644488937</v>
      </c>
      <c r="EH54" s="3">
        <v>33</v>
      </c>
      <c r="EI54" s="4">
        <v>0.58562555456965393</v>
      </c>
      <c r="EJ54" s="3">
        <v>175</v>
      </c>
      <c r="EK54" s="4">
        <v>0.62679083094555865</v>
      </c>
      <c r="EL54" s="3">
        <v>221</v>
      </c>
      <c r="EM54" s="4">
        <v>0.66122131466355505</v>
      </c>
      <c r="EN54" s="3">
        <v>290</v>
      </c>
      <c r="EO54" s="4">
        <v>0.68839461627934573</v>
      </c>
      <c r="EP54" s="3">
        <v>23</v>
      </c>
      <c r="EQ54" s="4">
        <v>0.63606194690265494</v>
      </c>
      <c r="ER54" s="3">
        <v>1396</v>
      </c>
      <c r="ES54" s="4">
        <v>0.85276384672241801</v>
      </c>
      <c r="ET54" s="3">
        <v>3126</v>
      </c>
      <c r="EU54" s="4">
        <v>1.4223443656780934</v>
      </c>
      <c r="EV54" s="3">
        <v>288</v>
      </c>
      <c r="EW54" s="4">
        <v>0.70129300898531666</v>
      </c>
      <c r="EX54" s="3">
        <v>7645</v>
      </c>
      <c r="EY54" s="4">
        <v>2.7601270849880857</v>
      </c>
      <c r="EZ54" s="3">
        <v>578</v>
      </c>
      <c r="FA54" s="4">
        <v>0.38460770679318351</v>
      </c>
      <c r="FB54" s="3">
        <v>487</v>
      </c>
      <c r="FC54" s="4">
        <v>0.56969725328716481</v>
      </c>
      <c r="FD54" s="3">
        <v>30</v>
      </c>
      <c r="FE54" s="4">
        <v>0.50058401468379776</v>
      </c>
      <c r="FF54" s="3">
        <v>58935</v>
      </c>
      <c r="FG54" s="4">
        <v>1.2531951852298395</v>
      </c>
      <c r="FH54" s="3">
        <v>68463</v>
      </c>
      <c r="FI54" s="4">
        <v>1.1077235821686646</v>
      </c>
    </row>
    <row r="55" spans="2:165" x14ac:dyDescent="0.35">
      <c r="B55" s="18">
        <v>50</v>
      </c>
      <c r="C55" s="5" t="s">
        <v>48</v>
      </c>
      <c r="D55" s="3">
        <v>13</v>
      </c>
      <c r="E55" s="4">
        <v>0.10659232535257461</v>
      </c>
      <c r="F55" s="3">
        <v>6</v>
      </c>
      <c r="G55" s="4">
        <v>5.4141851651326477E-2</v>
      </c>
      <c r="H55" s="3">
        <v>56</v>
      </c>
      <c r="I55" s="4">
        <v>5.1822581689971406E-2</v>
      </c>
      <c r="J55" s="3">
        <v>251</v>
      </c>
      <c r="K55" s="4">
        <v>0.2</v>
      </c>
      <c r="L55" s="3">
        <v>40</v>
      </c>
      <c r="M55" s="4">
        <v>0.1061204998275542</v>
      </c>
      <c r="N55" s="3">
        <v>60</v>
      </c>
      <c r="O55" s="4">
        <v>0.11083402604599613</v>
      </c>
      <c r="P55" s="3">
        <v>495</v>
      </c>
      <c r="Q55" s="4">
        <v>0.50501958863858964</v>
      </c>
      <c r="R55" s="3">
        <v>5</v>
      </c>
      <c r="S55" s="4">
        <v>3.7787182587666265E-2</v>
      </c>
      <c r="T55" s="3">
        <v>319</v>
      </c>
      <c r="U55" s="4">
        <v>0.1957199303016173</v>
      </c>
      <c r="V55" s="3">
        <v>895</v>
      </c>
      <c r="W55" s="4">
        <v>0.48905500366108218</v>
      </c>
      <c r="X55" s="3">
        <v>3</v>
      </c>
      <c r="Y55" s="4">
        <v>5.379236148466917E-2</v>
      </c>
      <c r="Z55" s="3">
        <v>8</v>
      </c>
      <c r="AA55" s="4">
        <v>2.236073455012997E-2</v>
      </c>
      <c r="AB55" s="3">
        <v>157</v>
      </c>
      <c r="AC55" s="4">
        <v>0.13977049151139084</v>
      </c>
      <c r="AD55" s="3">
        <v>1313</v>
      </c>
      <c r="AE55" s="4">
        <v>0.37595707274611873</v>
      </c>
      <c r="AF55" s="3">
        <v>8</v>
      </c>
      <c r="AG55" s="4">
        <v>6.4840330685686495E-2</v>
      </c>
      <c r="AH55" s="3">
        <v>9</v>
      </c>
      <c r="AI55" s="4">
        <v>4.3285879184301657E-2</v>
      </c>
      <c r="AJ55" s="3">
        <v>3</v>
      </c>
      <c r="AK55" s="4">
        <v>2.0233358062993187E-2</v>
      </c>
      <c r="AL55" s="3">
        <v>203</v>
      </c>
      <c r="AM55" s="4">
        <v>0.14262528893916293</v>
      </c>
      <c r="AN55" s="3">
        <v>32</v>
      </c>
      <c r="AO55" s="4">
        <v>7.1842306138027029E-2</v>
      </c>
      <c r="AP55" s="3">
        <v>366</v>
      </c>
      <c r="AQ55" s="4">
        <v>0.27637868410520511</v>
      </c>
      <c r="AR55" s="3">
        <v>0</v>
      </c>
      <c r="AS55" s="4">
        <v>0</v>
      </c>
      <c r="AT55" s="3">
        <v>1151</v>
      </c>
      <c r="AU55" s="4">
        <v>0.79794793580366741</v>
      </c>
      <c r="AV55" s="3">
        <v>8</v>
      </c>
      <c r="AW55" s="4">
        <v>4.2946102641185313E-2</v>
      </c>
      <c r="AX55" s="3">
        <v>19</v>
      </c>
      <c r="AY55" s="4">
        <v>8.0172159162833878E-2</v>
      </c>
      <c r="AZ55" s="3">
        <v>31</v>
      </c>
      <c r="BA55" s="4">
        <v>2.7059111064557804E-2</v>
      </c>
      <c r="BB55" s="3">
        <v>592</v>
      </c>
      <c r="BC55" s="4">
        <v>0.39474035153228604</v>
      </c>
      <c r="BD55" s="3">
        <v>406</v>
      </c>
      <c r="BE55" s="4">
        <v>0.15717670377998358</v>
      </c>
      <c r="BF55" s="3">
        <v>17</v>
      </c>
      <c r="BG55" s="4">
        <v>2.6905971542978333E-2</v>
      </c>
      <c r="BH55" s="3">
        <v>19</v>
      </c>
      <c r="BI55" s="4">
        <v>0.12481934042832743</v>
      </c>
      <c r="BJ55" s="3">
        <v>0</v>
      </c>
      <c r="BK55" s="4">
        <v>0</v>
      </c>
      <c r="BL55" s="3">
        <v>298</v>
      </c>
      <c r="BM55" s="4">
        <v>0.34141814557244826</v>
      </c>
      <c r="BN55" s="3">
        <v>10</v>
      </c>
      <c r="BO55" s="4">
        <v>5.1975051975051978E-2</v>
      </c>
      <c r="BP55" s="3">
        <v>327</v>
      </c>
      <c r="BQ55" s="4">
        <v>0.14122524779200588</v>
      </c>
      <c r="BR55" s="3">
        <v>3</v>
      </c>
      <c r="BS55" s="4">
        <v>1.8437711265441581E-2</v>
      </c>
      <c r="BT55" s="3">
        <v>638</v>
      </c>
      <c r="BU55" s="4">
        <v>0.4167809874704399</v>
      </c>
      <c r="BV55" s="3">
        <v>494</v>
      </c>
      <c r="BW55" s="4">
        <v>0.31989431831427351</v>
      </c>
      <c r="BX55" s="3">
        <v>87</v>
      </c>
      <c r="BY55" s="4">
        <v>0.12211383254965261</v>
      </c>
      <c r="BZ55" s="3">
        <v>6</v>
      </c>
      <c r="CA55" s="4">
        <v>8.7298123090353549E-2</v>
      </c>
      <c r="CB55" s="3">
        <v>52</v>
      </c>
      <c r="CC55" s="4">
        <v>0.10665791524797966</v>
      </c>
      <c r="CD55" s="3">
        <v>211</v>
      </c>
      <c r="CE55" s="4">
        <v>0.17433117966852288</v>
      </c>
      <c r="CF55" s="3">
        <v>9</v>
      </c>
      <c r="CG55" s="4">
        <v>9.6236099230111199E-2</v>
      </c>
      <c r="CH55" s="3">
        <v>240</v>
      </c>
      <c r="CI55" s="4">
        <v>0.29629995432042372</v>
      </c>
      <c r="CJ55" s="3">
        <v>213</v>
      </c>
      <c r="CK55" s="4">
        <v>0.19066886279003151</v>
      </c>
      <c r="CL55" s="3">
        <v>268</v>
      </c>
      <c r="CM55" s="4">
        <v>0.1931378413242914</v>
      </c>
      <c r="CN55" s="3">
        <v>403</v>
      </c>
      <c r="CO55" s="4">
        <v>0.23656065462144427</v>
      </c>
      <c r="CP55" s="3">
        <v>8</v>
      </c>
      <c r="CQ55" s="4">
        <v>1.5318627450980392E-2</v>
      </c>
      <c r="CR55" s="3">
        <v>40</v>
      </c>
      <c r="CS55" s="4">
        <v>8.6218045436909946E-2</v>
      </c>
      <c r="CT55" s="3">
        <v>11</v>
      </c>
      <c r="CU55" s="4">
        <v>3.925627208165304E-2</v>
      </c>
      <c r="CV55" s="3">
        <v>635</v>
      </c>
      <c r="CW55" s="4">
        <v>0.34701539436796747</v>
      </c>
      <c r="CX55" s="3">
        <v>308</v>
      </c>
      <c r="CY55" s="4">
        <v>0.26259026540373254</v>
      </c>
      <c r="CZ55" s="3">
        <v>41</v>
      </c>
      <c r="DA55" s="4">
        <v>0.11505865184935735</v>
      </c>
      <c r="DB55" s="3">
        <v>383</v>
      </c>
      <c r="DC55" s="4">
        <v>0.23330328208376991</v>
      </c>
      <c r="DD55" s="3">
        <v>246</v>
      </c>
      <c r="DE55" s="4">
        <v>0.15454785329262316</v>
      </c>
      <c r="DF55" s="3">
        <v>12</v>
      </c>
      <c r="DG55" s="4">
        <v>6.375179301917866E-2</v>
      </c>
      <c r="DH55" s="3">
        <v>3</v>
      </c>
      <c r="DI55" s="4">
        <v>1.8642803877703205E-2</v>
      </c>
      <c r="DJ55" s="3">
        <v>7</v>
      </c>
      <c r="DK55" s="4">
        <v>5.1016689745645362E-2</v>
      </c>
      <c r="DL55" s="3">
        <v>82</v>
      </c>
      <c r="DM55" s="4">
        <v>0.13392784229179938</v>
      </c>
      <c r="DN55" s="3">
        <v>9</v>
      </c>
      <c r="DO55" s="4">
        <v>8.3441498238457257E-2</v>
      </c>
      <c r="DP55" s="3">
        <v>514</v>
      </c>
      <c r="DQ55" s="4">
        <v>0.53773002604956743</v>
      </c>
      <c r="DR55" s="3">
        <v>4</v>
      </c>
      <c r="DS55" s="4">
        <v>5.7661813464033443E-2</v>
      </c>
      <c r="DT55" s="3">
        <v>0</v>
      </c>
      <c r="DU55" s="4">
        <v>0</v>
      </c>
      <c r="DV55" s="3">
        <v>25</v>
      </c>
      <c r="DW55" s="4">
        <v>8.8470521622195486E-2</v>
      </c>
      <c r="DX55" s="3">
        <v>9</v>
      </c>
      <c r="DY55" s="4">
        <v>5.8192163455321348E-2</v>
      </c>
      <c r="DZ55" s="3">
        <v>399</v>
      </c>
      <c r="EA55" s="4">
        <v>0.39942338879211964</v>
      </c>
      <c r="EB55" s="3">
        <v>8</v>
      </c>
      <c r="EC55" s="4">
        <v>7.7534405892614844E-2</v>
      </c>
      <c r="ED55" s="3">
        <v>34</v>
      </c>
      <c r="EE55" s="4">
        <v>9.5246099111970198E-2</v>
      </c>
      <c r="EF55" s="3">
        <v>0</v>
      </c>
      <c r="EG55" s="4">
        <v>0</v>
      </c>
      <c r="EH55" s="3">
        <v>3</v>
      </c>
      <c r="EI55" s="4">
        <v>5.3238686779059449E-2</v>
      </c>
      <c r="EJ55" s="3">
        <v>8</v>
      </c>
      <c r="EK55" s="4">
        <v>2.8653295128939826E-2</v>
      </c>
      <c r="EL55" s="3">
        <v>11</v>
      </c>
      <c r="EM55" s="4">
        <v>3.2911468150674687E-2</v>
      </c>
      <c r="EN55" s="3">
        <v>36</v>
      </c>
      <c r="EO55" s="4">
        <v>8.5455883400194638E-2</v>
      </c>
      <c r="EP55" s="3">
        <v>0</v>
      </c>
      <c r="EQ55" s="4">
        <v>0</v>
      </c>
      <c r="ER55" s="3">
        <v>354</v>
      </c>
      <c r="ES55" s="4">
        <v>0.21624527345253294</v>
      </c>
      <c r="ET55" s="3">
        <v>259</v>
      </c>
      <c r="EU55" s="4">
        <v>0.1178461902465215</v>
      </c>
      <c r="EV55" s="3">
        <v>27</v>
      </c>
      <c r="EW55" s="4">
        <v>6.5746219592373437E-2</v>
      </c>
      <c r="EX55" s="3">
        <v>533</v>
      </c>
      <c r="EY55" s="4">
        <v>0.1924326666185284</v>
      </c>
      <c r="EZ55" s="3">
        <v>276</v>
      </c>
      <c r="FA55" s="4">
        <v>0.18365350705003225</v>
      </c>
      <c r="FB55" s="3">
        <v>149</v>
      </c>
      <c r="FC55" s="4">
        <v>0.17430162369566235</v>
      </c>
      <c r="FD55" s="3">
        <v>6</v>
      </c>
      <c r="FE55" s="4">
        <v>0.10011680293675956</v>
      </c>
      <c r="FF55" s="3">
        <v>13052</v>
      </c>
      <c r="FG55" s="4">
        <v>0.27753802592041854</v>
      </c>
      <c r="FH55" s="3">
        <v>14202</v>
      </c>
      <c r="FI55" s="4">
        <v>0.22978675071147009</v>
      </c>
    </row>
    <row r="56" spans="2:165" x14ac:dyDescent="0.35">
      <c r="B56" s="18">
        <v>51</v>
      </c>
      <c r="C56" s="5" t="s">
        <v>49</v>
      </c>
      <c r="D56" s="3">
        <v>0</v>
      </c>
      <c r="E56" s="4">
        <v>0</v>
      </c>
      <c r="F56" s="3">
        <v>38</v>
      </c>
      <c r="G56" s="4">
        <v>0.34289839379173437</v>
      </c>
      <c r="H56" s="3">
        <v>18</v>
      </c>
      <c r="I56" s="4">
        <v>1.665725840034795E-2</v>
      </c>
      <c r="J56" s="3">
        <v>23</v>
      </c>
      <c r="K56" s="4">
        <v>0</v>
      </c>
      <c r="L56" s="3">
        <v>0</v>
      </c>
      <c r="M56" s="4">
        <v>0</v>
      </c>
      <c r="N56" s="3">
        <v>22</v>
      </c>
      <c r="O56" s="4">
        <v>4.063914288353191E-2</v>
      </c>
      <c r="P56" s="3">
        <v>13</v>
      </c>
      <c r="Q56" s="4">
        <v>1.3263140711720535E-2</v>
      </c>
      <c r="R56" s="3">
        <v>0</v>
      </c>
      <c r="S56" s="4">
        <v>0</v>
      </c>
      <c r="T56" s="3">
        <v>9</v>
      </c>
      <c r="U56" s="4">
        <v>5.5218789113308953E-3</v>
      </c>
      <c r="V56" s="3">
        <v>785</v>
      </c>
      <c r="W56" s="4">
        <v>0.42894768477536255</v>
      </c>
      <c r="X56" s="3">
        <v>0</v>
      </c>
      <c r="Y56" s="4">
        <v>0</v>
      </c>
      <c r="Z56" s="3">
        <v>0</v>
      </c>
      <c r="AA56" s="4">
        <v>0</v>
      </c>
      <c r="AB56" s="3">
        <v>119</v>
      </c>
      <c r="AC56" s="4">
        <v>0.10594069101818797</v>
      </c>
      <c r="AD56" s="3">
        <v>1745</v>
      </c>
      <c r="AE56" s="4">
        <v>0.49965353537088891</v>
      </c>
      <c r="AF56" s="3">
        <v>0</v>
      </c>
      <c r="AG56" s="4">
        <v>0</v>
      </c>
      <c r="AH56" s="3">
        <v>30</v>
      </c>
      <c r="AI56" s="4">
        <v>0.14428626394767219</v>
      </c>
      <c r="AJ56" s="3">
        <v>0</v>
      </c>
      <c r="AK56" s="4">
        <v>0</v>
      </c>
      <c r="AL56" s="3">
        <v>63</v>
      </c>
      <c r="AM56" s="4">
        <v>4.4263020705257464E-2</v>
      </c>
      <c r="AN56" s="3">
        <v>0</v>
      </c>
      <c r="AO56" s="4">
        <v>0</v>
      </c>
      <c r="AP56" s="3">
        <v>91</v>
      </c>
      <c r="AQ56" s="4">
        <v>6.8717104517960842E-2</v>
      </c>
      <c r="AR56" s="3">
        <v>0</v>
      </c>
      <c r="AS56" s="4">
        <v>0</v>
      </c>
      <c r="AT56" s="3">
        <v>9</v>
      </c>
      <c r="AU56" s="4">
        <v>6.2393843807410998E-3</v>
      </c>
      <c r="AV56" s="3">
        <v>0</v>
      </c>
      <c r="AW56" s="4">
        <v>0</v>
      </c>
      <c r="AX56" s="3">
        <v>4</v>
      </c>
      <c r="AY56" s="4">
        <v>1.687834929743871E-2</v>
      </c>
      <c r="AZ56" s="3">
        <v>12</v>
      </c>
      <c r="BA56" s="4">
        <v>1.0474494605635277E-2</v>
      </c>
      <c r="BB56" s="3">
        <v>302</v>
      </c>
      <c r="BC56" s="4">
        <v>0.20137092257221348</v>
      </c>
      <c r="BD56" s="3">
        <v>51</v>
      </c>
      <c r="BE56" s="4">
        <v>1.9743871657091534E-2</v>
      </c>
      <c r="BF56" s="3">
        <v>139</v>
      </c>
      <c r="BG56" s="4">
        <v>0.21999588496905814</v>
      </c>
      <c r="BH56" s="3">
        <v>0</v>
      </c>
      <c r="BI56" s="4">
        <v>0</v>
      </c>
      <c r="BJ56" s="3">
        <v>9</v>
      </c>
      <c r="BK56" s="4">
        <v>0.16955538809344384</v>
      </c>
      <c r="BL56" s="3">
        <v>36</v>
      </c>
      <c r="BM56" s="4">
        <v>4.1245145102711871E-2</v>
      </c>
      <c r="BN56" s="3">
        <v>0</v>
      </c>
      <c r="BO56" s="4">
        <v>0</v>
      </c>
      <c r="BP56" s="3">
        <v>1177</v>
      </c>
      <c r="BQ56" s="4">
        <v>0.5083245157528774</v>
      </c>
      <c r="BR56" s="3">
        <v>0</v>
      </c>
      <c r="BS56" s="4">
        <v>0</v>
      </c>
      <c r="BT56" s="3">
        <v>40</v>
      </c>
      <c r="BU56" s="4">
        <v>2.6130469433883377E-2</v>
      </c>
      <c r="BV56" s="3">
        <v>59</v>
      </c>
      <c r="BW56" s="4">
        <v>3.8206001580044814E-2</v>
      </c>
      <c r="BX56" s="3">
        <v>21</v>
      </c>
      <c r="BY56" s="4">
        <v>2.9475752684398903E-2</v>
      </c>
      <c r="BZ56" s="3">
        <v>0</v>
      </c>
      <c r="CA56" s="4">
        <v>0</v>
      </c>
      <c r="CB56" s="3">
        <v>6</v>
      </c>
      <c r="CC56" s="4">
        <v>1.2306682528613036E-2</v>
      </c>
      <c r="CD56" s="3">
        <v>3</v>
      </c>
      <c r="CE56" s="4">
        <v>2.4786423649553017E-3</v>
      </c>
      <c r="CF56" s="3">
        <v>0</v>
      </c>
      <c r="CG56" s="4">
        <v>0</v>
      </c>
      <c r="CH56" s="3">
        <v>30</v>
      </c>
      <c r="CI56" s="4">
        <v>3.7037494290052965E-2</v>
      </c>
      <c r="CJ56" s="3">
        <v>12</v>
      </c>
      <c r="CK56" s="4">
        <v>1.0741907762818676E-2</v>
      </c>
      <c r="CL56" s="3">
        <v>26</v>
      </c>
      <c r="CM56" s="4">
        <v>1.8737253262804392E-2</v>
      </c>
      <c r="CN56" s="3">
        <v>864</v>
      </c>
      <c r="CO56" s="4">
        <v>0.507167259535801</v>
      </c>
      <c r="CP56" s="3">
        <v>104</v>
      </c>
      <c r="CQ56" s="4">
        <v>0.19914215686274508</v>
      </c>
      <c r="CR56" s="3">
        <v>59</v>
      </c>
      <c r="CS56" s="4">
        <v>0.12717161701944216</v>
      </c>
      <c r="CT56" s="3">
        <v>0</v>
      </c>
      <c r="CU56" s="4">
        <v>0</v>
      </c>
      <c r="CV56" s="3">
        <v>33</v>
      </c>
      <c r="CW56" s="4">
        <v>1.8033870888414058E-2</v>
      </c>
      <c r="CX56" s="3">
        <v>30</v>
      </c>
      <c r="CY56" s="4">
        <v>2.5576973902960962E-2</v>
      </c>
      <c r="CZ56" s="3">
        <v>21</v>
      </c>
      <c r="DA56" s="4">
        <v>5.8932480215524503E-2</v>
      </c>
      <c r="DB56" s="3">
        <v>50</v>
      </c>
      <c r="DC56" s="4">
        <v>3.0457347530518264E-2</v>
      </c>
      <c r="DD56" s="3">
        <v>18</v>
      </c>
      <c r="DE56" s="4">
        <v>1.1308379509216329E-2</v>
      </c>
      <c r="DF56" s="3">
        <v>4</v>
      </c>
      <c r="DG56" s="4">
        <v>2.1250597673059556E-2</v>
      </c>
      <c r="DH56" s="3">
        <v>0</v>
      </c>
      <c r="DI56" s="4">
        <v>0</v>
      </c>
      <c r="DJ56" s="3">
        <v>0</v>
      </c>
      <c r="DK56" s="4">
        <v>0</v>
      </c>
      <c r="DL56" s="3">
        <v>0</v>
      </c>
      <c r="DM56" s="4">
        <v>0</v>
      </c>
      <c r="DN56" s="3">
        <v>12</v>
      </c>
      <c r="DO56" s="4">
        <v>0.11125533098460967</v>
      </c>
      <c r="DP56" s="3">
        <v>8</v>
      </c>
      <c r="DQ56" s="4">
        <v>8.3693389268415172E-3</v>
      </c>
      <c r="DR56" s="3">
        <v>0</v>
      </c>
      <c r="DS56" s="4">
        <v>0</v>
      </c>
      <c r="DT56" s="3">
        <v>0</v>
      </c>
      <c r="DU56" s="4">
        <v>0</v>
      </c>
      <c r="DV56" s="3">
        <v>0</v>
      </c>
      <c r="DW56" s="4">
        <v>0</v>
      </c>
      <c r="DX56" s="3">
        <v>0</v>
      </c>
      <c r="DY56" s="4">
        <v>0</v>
      </c>
      <c r="DZ56" s="3">
        <v>11</v>
      </c>
      <c r="EA56" s="4">
        <v>1.1011672372715078E-2</v>
      </c>
      <c r="EB56" s="3">
        <v>0</v>
      </c>
      <c r="EC56" s="4">
        <v>0</v>
      </c>
      <c r="ED56" s="3">
        <v>0</v>
      </c>
      <c r="EE56" s="4">
        <v>0</v>
      </c>
      <c r="EF56" s="3">
        <v>22</v>
      </c>
      <c r="EG56" s="4">
        <v>0.11294214282047332</v>
      </c>
      <c r="EH56" s="3">
        <v>6</v>
      </c>
      <c r="EI56" s="4">
        <v>0.1064773735581189</v>
      </c>
      <c r="EJ56" s="3">
        <v>8</v>
      </c>
      <c r="EK56" s="4">
        <v>2.8653295128939826E-2</v>
      </c>
      <c r="EL56" s="3">
        <v>5</v>
      </c>
      <c r="EM56" s="4">
        <v>1.4959758250306677E-2</v>
      </c>
      <c r="EN56" s="3">
        <v>0</v>
      </c>
      <c r="EO56" s="4">
        <v>0</v>
      </c>
      <c r="EP56" s="3">
        <v>0</v>
      </c>
      <c r="EQ56" s="4">
        <v>0</v>
      </c>
      <c r="ER56" s="3">
        <v>18</v>
      </c>
      <c r="ES56" s="4">
        <v>1.0995522378942354E-2</v>
      </c>
      <c r="ET56" s="3">
        <v>474</v>
      </c>
      <c r="EU56" s="4">
        <v>0.2156721782890007</v>
      </c>
      <c r="EV56" s="3">
        <v>0</v>
      </c>
      <c r="EW56" s="4">
        <v>0</v>
      </c>
      <c r="EX56" s="3">
        <v>1047</v>
      </c>
      <c r="EY56" s="4">
        <v>0.37800563217560834</v>
      </c>
      <c r="EZ56" s="3">
        <v>18</v>
      </c>
      <c r="FA56" s="4">
        <v>1.1977402633697757E-2</v>
      </c>
      <c r="FB56" s="3">
        <v>8</v>
      </c>
      <c r="FC56" s="4">
        <v>9.3584764400355628E-3</v>
      </c>
      <c r="FD56" s="3">
        <v>0</v>
      </c>
      <c r="FE56" s="4">
        <v>0</v>
      </c>
      <c r="FF56" s="3">
        <v>7200</v>
      </c>
      <c r="FG56" s="4">
        <v>0.15310096434469916</v>
      </c>
      <c r="FH56" s="3">
        <v>7716</v>
      </c>
      <c r="FI56" s="4">
        <v>0.12484400566749071</v>
      </c>
    </row>
    <row r="57" spans="2:165" x14ac:dyDescent="0.35">
      <c r="B57" s="18">
        <v>52</v>
      </c>
      <c r="C57" s="5" t="s">
        <v>50</v>
      </c>
      <c r="D57" s="3">
        <v>59</v>
      </c>
      <c r="E57" s="4">
        <v>0.48376516890783866</v>
      </c>
      <c r="F57" s="3">
        <v>36</v>
      </c>
      <c r="G57" s="4">
        <v>0.32485110990795885</v>
      </c>
      <c r="H57" s="3">
        <v>372</v>
      </c>
      <c r="I57" s="4">
        <v>0.34425000694052438</v>
      </c>
      <c r="J57" s="3">
        <v>554</v>
      </c>
      <c r="K57" s="4">
        <v>0.5</v>
      </c>
      <c r="L57" s="3">
        <v>238</v>
      </c>
      <c r="M57" s="4">
        <v>0.63141697397394747</v>
      </c>
      <c r="N57" s="3">
        <v>282</v>
      </c>
      <c r="O57" s="4">
        <v>0.52091992241618179</v>
      </c>
      <c r="P57" s="3">
        <v>796</v>
      </c>
      <c r="Q57" s="4">
        <v>0.81211230819458047</v>
      </c>
      <c r="R57" s="3">
        <v>46</v>
      </c>
      <c r="S57" s="4">
        <v>0.34764207980652961</v>
      </c>
      <c r="T57" s="3">
        <v>569</v>
      </c>
      <c r="U57" s="4">
        <v>0.34910545561636441</v>
      </c>
      <c r="V57" s="3">
        <v>305</v>
      </c>
      <c r="W57" s="4">
        <v>0.16666120236494977</v>
      </c>
      <c r="X57" s="3">
        <v>9</v>
      </c>
      <c r="Y57" s="4">
        <v>0.16137708445400753</v>
      </c>
      <c r="Z57" s="3">
        <v>99</v>
      </c>
      <c r="AA57" s="4">
        <v>0.27671409005785841</v>
      </c>
      <c r="AB57" s="3">
        <v>616</v>
      </c>
      <c r="AC57" s="4">
        <v>0.54839887115297303</v>
      </c>
      <c r="AD57" s="3">
        <v>1490</v>
      </c>
      <c r="AE57" s="4">
        <v>0.42663826229376761</v>
      </c>
      <c r="AF57" s="3">
        <v>50</v>
      </c>
      <c r="AG57" s="4">
        <v>0.4052520667855406</v>
      </c>
      <c r="AH57" s="3">
        <v>80</v>
      </c>
      <c r="AI57" s="4">
        <v>0.38476337052712584</v>
      </c>
      <c r="AJ57" s="3">
        <v>45</v>
      </c>
      <c r="AK57" s="4">
        <v>0.30350037094489785</v>
      </c>
      <c r="AL57" s="3">
        <v>461</v>
      </c>
      <c r="AM57" s="4">
        <v>0.32389289754164591</v>
      </c>
      <c r="AN57" s="3">
        <v>244</v>
      </c>
      <c r="AO57" s="4">
        <v>0.54779758430245606</v>
      </c>
      <c r="AP57" s="3">
        <v>1197</v>
      </c>
      <c r="AQ57" s="4">
        <v>0.90389422096702332</v>
      </c>
      <c r="AR57" s="3">
        <v>16</v>
      </c>
      <c r="AS57" s="4">
        <v>0.16380016380016382</v>
      </c>
      <c r="AT57" s="3">
        <v>545</v>
      </c>
      <c r="AU57" s="4">
        <v>0.37782938750043327</v>
      </c>
      <c r="AV57" s="3">
        <v>66</v>
      </c>
      <c r="AW57" s="4">
        <v>0.35430534678977882</v>
      </c>
      <c r="AX57" s="3">
        <v>108</v>
      </c>
      <c r="AY57" s="4">
        <v>0.45571543103084516</v>
      </c>
      <c r="AZ57" s="3">
        <v>314</v>
      </c>
      <c r="BA57" s="4">
        <v>0.27408260884745644</v>
      </c>
      <c r="BB57" s="3">
        <v>299</v>
      </c>
      <c r="BC57" s="4">
        <v>0.19937054916917823</v>
      </c>
      <c r="BD57" s="3">
        <v>1443</v>
      </c>
      <c r="BE57" s="4">
        <v>0.55863542747417816</v>
      </c>
      <c r="BF57" s="3">
        <v>131</v>
      </c>
      <c r="BG57" s="4">
        <v>0.20733425130177421</v>
      </c>
      <c r="BH57" s="3">
        <v>78</v>
      </c>
      <c r="BI57" s="4">
        <v>0.51241623965313365</v>
      </c>
      <c r="BJ57" s="3">
        <v>7</v>
      </c>
      <c r="BK57" s="4">
        <v>0.13187641296156744</v>
      </c>
      <c r="BL57" s="3">
        <v>554</v>
      </c>
      <c r="BM57" s="4">
        <v>0.63471695519173266</v>
      </c>
      <c r="BN57" s="3">
        <v>40</v>
      </c>
      <c r="BO57" s="4">
        <v>0.20790020790020791</v>
      </c>
      <c r="BP57" s="3">
        <v>534</v>
      </c>
      <c r="BQ57" s="4">
        <v>0.23062471657777106</v>
      </c>
      <c r="BR57" s="3">
        <v>54</v>
      </c>
      <c r="BS57" s="4">
        <v>0.33187880277794851</v>
      </c>
      <c r="BT57" s="3">
        <v>1045</v>
      </c>
      <c r="BU57" s="4">
        <v>0.68265851396020327</v>
      </c>
      <c r="BV57" s="3">
        <v>646</v>
      </c>
      <c r="BW57" s="4">
        <v>0.41832333933404997</v>
      </c>
      <c r="BX57" s="3">
        <v>481</v>
      </c>
      <c r="BY57" s="4">
        <v>0.67513509719980347</v>
      </c>
      <c r="BZ57" s="3">
        <v>22</v>
      </c>
      <c r="CA57" s="4">
        <v>0.32009311799796303</v>
      </c>
      <c r="CB57" s="3">
        <v>279</v>
      </c>
      <c r="CC57" s="4">
        <v>0.57226073758050622</v>
      </c>
      <c r="CD57" s="3">
        <v>289</v>
      </c>
      <c r="CE57" s="4">
        <v>0.23877588115736076</v>
      </c>
      <c r="CF57" s="3">
        <v>42</v>
      </c>
      <c r="CG57" s="4">
        <v>0.44910179640718562</v>
      </c>
      <c r="CH57" s="3">
        <v>262</v>
      </c>
      <c r="CI57" s="4">
        <v>0.32346078346646256</v>
      </c>
      <c r="CJ57" s="3">
        <v>586</v>
      </c>
      <c r="CK57" s="4">
        <v>0.52456316241764533</v>
      </c>
      <c r="CL57" s="3">
        <v>409</v>
      </c>
      <c r="CM57" s="4">
        <v>0.29475140709565367</v>
      </c>
      <c r="CN57" s="3">
        <v>479</v>
      </c>
      <c r="CO57" s="4">
        <v>0.28117258948801938</v>
      </c>
      <c r="CP57" s="3">
        <v>114</v>
      </c>
      <c r="CQ57" s="4">
        <v>0.21829044117647059</v>
      </c>
      <c r="CR57" s="3">
        <v>161</v>
      </c>
      <c r="CS57" s="4">
        <v>0.34702763288356253</v>
      </c>
      <c r="CT57" s="3">
        <v>121</v>
      </c>
      <c r="CU57" s="4">
        <v>0.43181899289818348</v>
      </c>
      <c r="CV57" s="3">
        <v>483</v>
      </c>
      <c r="CW57" s="4">
        <v>0.26395029209406029</v>
      </c>
      <c r="CX57" s="3">
        <v>361</v>
      </c>
      <c r="CY57" s="4">
        <v>0.30777625263229691</v>
      </c>
      <c r="CZ57" s="3">
        <v>238</v>
      </c>
      <c r="DA57" s="4">
        <v>0.66790144244261107</v>
      </c>
      <c r="DB57" s="3">
        <v>514</v>
      </c>
      <c r="DC57" s="4">
        <v>0.31310153261372775</v>
      </c>
      <c r="DD57" s="3">
        <v>1560</v>
      </c>
      <c r="DE57" s="4">
        <v>0.98005955746541529</v>
      </c>
      <c r="DF57" s="3">
        <v>90</v>
      </c>
      <c r="DG57" s="4">
        <v>0.47813844764383995</v>
      </c>
      <c r="DH57" s="3">
        <v>38</v>
      </c>
      <c r="DI57" s="4">
        <v>0.23614218245090729</v>
      </c>
      <c r="DJ57" s="3">
        <v>63</v>
      </c>
      <c r="DK57" s="4">
        <v>0.45915020771080828</v>
      </c>
      <c r="DL57" s="3">
        <v>311</v>
      </c>
      <c r="DM57" s="4">
        <v>0.5079458408871903</v>
      </c>
      <c r="DN57" s="3">
        <v>37</v>
      </c>
      <c r="DO57" s="4">
        <v>0.34303727053587985</v>
      </c>
      <c r="DP57" s="3">
        <v>676</v>
      </c>
      <c r="DQ57" s="4">
        <v>0.70720913931810814</v>
      </c>
      <c r="DR57" s="3">
        <v>32</v>
      </c>
      <c r="DS57" s="4">
        <v>0.46129450771226754</v>
      </c>
      <c r="DT57" s="3">
        <v>23</v>
      </c>
      <c r="DU57" s="4">
        <v>0.76209410205434058</v>
      </c>
      <c r="DV57" s="3">
        <v>160</v>
      </c>
      <c r="DW57" s="4">
        <v>0.56621133838205107</v>
      </c>
      <c r="DX57" s="3">
        <v>44</v>
      </c>
      <c r="DY57" s="4">
        <v>0.28449502133712662</v>
      </c>
      <c r="DZ57" s="3">
        <v>461</v>
      </c>
      <c r="EA57" s="4">
        <v>0.46148917852924093</v>
      </c>
      <c r="EB57" s="3">
        <v>49</v>
      </c>
      <c r="EC57" s="4">
        <v>0.47489823609226595</v>
      </c>
      <c r="ED57" s="3">
        <v>188</v>
      </c>
      <c r="EE57" s="4">
        <v>0.52665490097207046</v>
      </c>
      <c r="EF57" s="3">
        <v>19</v>
      </c>
      <c r="EG57" s="4">
        <v>9.7540941526772423E-2</v>
      </c>
      <c r="EH57" s="3">
        <v>24</v>
      </c>
      <c r="EI57" s="4">
        <v>0.42590949423247559</v>
      </c>
      <c r="EJ57" s="3">
        <v>102</v>
      </c>
      <c r="EK57" s="4">
        <v>0.3653295128939828</v>
      </c>
      <c r="EL57" s="3">
        <v>126</v>
      </c>
      <c r="EM57" s="4">
        <v>0.37698590790772818</v>
      </c>
      <c r="EN57" s="3">
        <v>159</v>
      </c>
      <c r="EO57" s="4">
        <v>0.37743015168419303</v>
      </c>
      <c r="EP57" s="3">
        <v>6</v>
      </c>
      <c r="EQ57" s="4">
        <v>0.16592920353982302</v>
      </c>
      <c r="ER57" s="3">
        <v>533</v>
      </c>
      <c r="ES57" s="4">
        <v>0.32558963488757076</v>
      </c>
      <c r="ET57" s="3">
        <v>376</v>
      </c>
      <c r="EU57" s="4">
        <v>0.17108172792545204</v>
      </c>
      <c r="EV57" s="3">
        <v>143</v>
      </c>
      <c r="EW57" s="4">
        <v>0.34821145932257042</v>
      </c>
      <c r="EX57" s="3">
        <v>894</v>
      </c>
      <c r="EY57" s="4">
        <v>0.32276698678604954</v>
      </c>
      <c r="EZ57" s="3">
        <v>842</v>
      </c>
      <c r="FA57" s="4">
        <v>0.56027627875408392</v>
      </c>
      <c r="FB57" s="3">
        <v>489</v>
      </c>
      <c r="FC57" s="4">
        <v>0.57203687239717371</v>
      </c>
      <c r="FD57" s="3">
        <v>14</v>
      </c>
      <c r="FE57" s="4">
        <v>0.23360587351910564</v>
      </c>
      <c r="FF57" s="3">
        <v>19539</v>
      </c>
      <c r="FG57" s="4">
        <v>0.41547774199042736</v>
      </c>
      <c r="FH57" s="3">
        <v>25771</v>
      </c>
      <c r="FI57" s="4">
        <v>0.4169718597792772</v>
      </c>
    </row>
    <row r="58" spans="2:165" x14ac:dyDescent="0.35">
      <c r="B58" s="18">
        <v>53</v>
      </c>
      <c r="C58" s="5" t="s">
        <v>51</v>
      </c>
      <c r="D58" s="3">
        <v>4</v>
      </c>
      <c r="E58" s="4">
        <v>3.2797638570022956E-2</v>
      </c>
      <c r="F58" s="3">
        <v>7</v>
      </c>
      <c r="G58" s="4">
        <v>6.3165493593214217E-2</v>
      </c>
      <c r="H58" s="3">
        <v>76</v>
      </c>
      <c r="I58" s="4">
        <v>7.0330646579246911E-2</v>
      </c>
      <c r="J58" s="3">
        <v>339</v>
      </c>
      <c r="K58" s="4">
        <v>0.3</v>
      </c>
      <c r="L58" s="3">
        <v>14</v>
      </c>
      <c r="M58" s="4">
        <v>3.714217493964396E-2</v>
      </c>
      <c r="N58" s="3">
        <v>36</v>
      </c>
      <c r="O58" s="4">
        <v>6.6500415627597675E-2</v>
      </c>
      <c r="P58" s="3">
        <v>333</v>
      </c>
      <c r="Q58" s="4">
        <v>0.33974045053868757</v>
      </c>
      <c r="R58" s="3">
        <v>3</v>
      </c>
      <c r="S58" s="4">
        <v>2.2672309552599759E-2</v>
      </c>
      <c r="T58" s="3">
        <v>1108</v>
      </c>
      <c r="U58" s="4">
        <v>0.67980464819495912</v>
      </c>
      <c r="V58" s="3">
        <v>235</v>
      </c>
      <c r="W58" s="4">
        <v>0.12841109034676459</v>
      </c>
      <c r="X58" s="3">
        <v>0</v>
      </c>
      <c r="Y58" s="4">
        <v>0</v>
      </c>
      <c r="Z58" s="3">
        <v>3</v>
      </c>
      <c r="AA58" s="4">
        <v>8.3852754562987394E-3</v>
      </c>
      <c r="AB58" s="3">
        <v>156</v>
      </c>
      <c r="AC58" s="4">
        <v>0.13888023360367499</v>
      </c>
      <c r="AD58" s="3">
        <v>965</v>
      </c>
      <c r="AE58" s="4">
        <v>0.27631270007616499</v>
      </c>
      <c r="AF58" s="3">
        <v>9</v>
      </c>
      <c r="AG58" s="4">
        <v>7.2945372021397309E-2</v>
      </c>
      <c r="AH58" s="3">
        <v>10</v>
      </c>
      <c r="AI58" s="4">
        <v>4.809542131589073E-2</v>
      </c>
      <c r="AJ58" s="3">
        <v>0</v>
      </c>
      <c r="AK58" s="4">
        <v>0</v>
      </c>
      <c r="AL58" s="3">
        <v>338</v>
      </c>
      <c r="AM58" s="4">
        <v>0.23747461902185749</v>
      </c>
      <c r="AN58" s="3">
        <v>24</v>
      </c>
      <c r="AO58" s="4">
        <v>5.3881729603520279E-2</v>
      </c>
      <c r="AP58" s="3">
        <v>146</v>
      </c>
      <c r="AQ58" s="4">
        <v>0.1102494204354097</v>
      </c>
      <c r="AR58" s="3">
        <v>3</v>
      </c>
      <c r="AS58" s="4">
        <v>3.0712530712530713E-2</v>
      </c>
      <c r="AT58" s="3">
        <v>575</v>
      </c>
      <c r="AU58" s="4">
        <v>0.39862733543623696</v>
      </c>
      <c r="AV58" s="3">
        <v>4</v>
      </c>
      <c r="AW58" s="4">
        <v>2.1473051320592657E-2</v>
      </c>
      <c r="AX58" s="3">
        <v>18</v>
      </c>
      <c r="AY58" s="4">
        <v>7.5952571838474189E-2</v>
      </c>
      <c r="AZ58" s="3">
        <v>51</v>
      </c>
      <c r="BA58" s="4">
        <v>4.4516602073949932E-2</v>
      </c>
      <c r="BB58" s="3">
        <v>339</v>
      </c>
      <c r="BC58" s="4">
        <v>0.22604219454298138</v>
      </c>
      <c r="BD58" s="3">
        <v>314</v>
      </c>
      <c r="BE58" s="4">
        <v>0.12156030784954396</v>
      </c>
      <c r="BF58" s="3">
        <v>26</v>
      </c>
      <c r="BG58" s="4">
        <v>4.1150309418672745E-2</v>
      </c>
      <c r="BH58" s="3">
        <v>16</v>
      </c>
      <c r="BI58" s="4">
        <v>0.1051110235185915</v>
      </c>
      <c r="BJ58" s="3">
        <v>0</v>
      </c>
      <c r="BK58" s="4">
        <v>0</v>
      </c>
      <c r="BL58" s="3">
        <v>200</v>
      </c>
      <c r="BM58" s="4">
        <v>0.22913969501506593</v>
      </c>
      <c r="BN58" s="3">
        <v>11</v>
      </c>
      <c r="BO58" s="4">
        <v>5.7172557172557176E-2</v>
      </c>
      <c r="BP58" s="3">
        <v>456</v>
      </c>
      <c r="BQ58" s="4">
        <v>0.19693796022371463</v>
      </c>
      <c r="BR58" s="3">
        <v>8</v>
      </c>
      <c r="BS58" s="4">
        <v>4.9167230041177547E-2</v>
      </c>
      <c r="BT58" s="3">
        <v>342</v>
      </c>
      <c r="BU58" s="4">
        <v>0.22341551365970291</v>
      </c>
      <c r="BV58" s="3">
        <v>1061</v>
      </c>
      <c r="BW58" s="4">
        <v>0.68706046909199225</v>
      </c>
      <c r="BX58" s="3">
        <v>25</v>
      </c>
      <c r="BY58" s="4">
        <v>3.509018176714155E-2</v>
      </c>
      <c r="BZ58" s="3">
        <v>3</v>
      </c>
      <c r="CA58" s="4">
        <v>4.3649061545176775E-2</v>
      </c>
      <c r="CB58" s="3">
        <v>49</v>
      </c>
      <c r="CC58" s="4">
        <v>0.10050457398367313</v>
      </c>
      <c r="CD58" s="3">
        <v>933</v>
      </c>
      <c r="CE58" s="4">
        <v>0.77085777550109891</v>
      </c>
      <c r="CF58" s="3">
        <v>12</v>
      </c>
      <c r="CG58" s="4">
        <v>0.12831479897348161</v>
      </c>
      <c r="CH58" s="3">
        <v>284</v>
      </c>
      <c r="CI58" s="4">
        <v>0.35062161261250141</v>
      </c>
      <c r="CJ58" s="3">
        <v>348</v>
      </c>
      <c r="CK58" s="4">
        <v>0.31151532512174163</v>
      </c>
      <c r="CL58" s="3">
        <v>1426</v>
      </c>
      <c r="CM58" s="4">
        <v>1.0276662751061179</v>
      </c>
      <c r="CN58" s="3">
        <v>333</v>
      </c>
      <c r="CO58" s="4">
        <v>0.19547071461275667</v>
      </c>
      <c r="CP58" s="3">
        <v>18</v>
      </c>
      <c r="CQ58" s="4">
        <v>3.4466911764705885E-2</v>
      </c>
      <c r="CR58" s="3">
        <v>62</v>
      </c>
      <c r="CS58" s="4">
        <v>0.1336379704272104</v>
      </c>
      <c r="CT58" s="3">
        <v>3</v>
      </c>
      <c r="CU58" s="4">
        <v>1.0706256022269012E-2</v>
      </c>
      <c r="CV58" s="3">
        <v>1675</v>
      </c>
      <c r="CW58" s="4">
        <v>0.91535556782101657</v>
      </c>
      <c r="CX58" s="3">
        <v>269</v>
      </c>
      <c r="CY58" s="4">
        <v>0.22934019932988331</v>
      </c>
      <c r="CZ58" s="3">
        <v>41</v>
      </c>
      <c r="DA58" s="4">
        <v>0.11505865184935735</v>
      </c>
      <c r="DB58" s="3">
        <v>414</v>
      </c>
      <c r="DC58" s="4">
        <v>0.25218683755269122</v>
      </c>
      <c r="DD58" s="3">
        <v>117</v>
      </c>
      <c r="DE58" s="4">
        <v>7.3504466809906147E-2</v>
      </c>
      <c r="DF58" s="3">
        <v>4</v>
      </c>
      <c r="DG58" s="4">
        <v>2.1250597673059556E-2</v>
      </c>
      <c r="DH58" s="3">
        <v>7</v>
      </c>
      <c r="DI58" s="4">
        <v>4.3499875714640812E-2</v>
      </c>
      <c r="DJ58" s="3">
        <v>8</v>
      </c>
      <c r="DK58" s="4">
        <v>5.8304788280737554E-2</v>
      </c>
      <c r="DL58" s="3">
        <v>122</v>
      </c>
      <c r="DM58" s="4">
        <v>0.19925849706828686</v>
      </c>
      <c r="DN58" s="3">
        <v>5</v>
      </c>
      <c r="DO58" s="4">
        <v>4.6356387910254031E-2</v>
      </c>
      <c r="DP58" s="3">
        <v>362</v>
      </c>
      <c r="DQ58" s="4">
        <v>0.37871258643957861</v>
      </c>
      <c r="DR58" s="3">
        <v>3</v>
      </c>
      <c r="DS58" s="4">
        <v>4.3246360098025079E-2</v>
      </c>
      <c r="DT58" s="3">
        <v>12</v>
      </c>
      <c r="DU58" s="4">
        <v>0.39761431411530812</v>
      </c>
      <c r="DV58" s="3">
        <v>10</v>
      </c>
      <c r="DW58" s="4">
        <v>3.5388208648878192E-2</v>
      </c>
      <c r="DX58" s="3">
        <v>7</v>
      </c>
      <c r="DY58" s="4">
        <v>4.5260571576361049E-2</v>
      </c>
      <c r="DZ58" s="3">
        <v>564</v>
      </c>
      <c r="EA58" s="4">
        <v>0.56459847438284583</v>
      </c>
      <c r="EB58" s="3">
        <v>0</v>
      </c>
      <c r="EC58" s="4">
        <v>0</v>
      </c>
      <c r="ED58" s="3">
        <v>18</v>
      </c>
      <c r="EE58" s="4">
        <v>5.0424405412219514E-2</v>
      </c>
      <c r="EF58" s="3">
        <v>7</v>
      </c>
      <c r="EG58" s="4">
        <v>3.5936136351968788E-2</v>
      </c>
      <c r="EH58" s="3">
        <v>0</v>
      </c>
      <c r="EI58" s="4">
        <v>0</v>
      </c>
      <c r="EJ58" s="3">
        <v>13</v>
      </c>
      <c r="EK58" s="4">
        <v>4.6561604584527218E-2</v>
      </c>
      <c r="EL58" s="3">
        <v>12</v>
      </c>
      <c r="EM58" s="4">
        <v>3.5903419800736018E-2</v>
      </c>
      <c r="EN58" s="3">
        <v>24</v>
      </c>
      <c r="EO58" s="4">
        <v>5.6970588933463101E-2</v>
      </c>
      <c r="EP58" s="3">
        <v>0</v>
      </c>
      <c r="EQ58" s="4">
        <v>0</v>
      </c>
      <c r="ER58" s="3">
        <v>1162</v>
      </c>
      <c r="ES58" s="4">
        <v>0.70982205579616753</v>
      </c>
      <c r="ET58" s="3">
        <v>517</v>
      </c>
      <c r="EU58" s="4">
        <v>0.23523737589749658</v>
      </c>
      <c r="EV58" s="3">
        <v>19</v>
      </c>
      <c r="EW58" s="4">
        <v>4.6265858231670197E-2</v>
      </c>
      <c r="EX58" s="3">
        <v>1371</v>
      </c>
      <c r="EY58" s="4">
        <v>0.4949815871182035</v>
      </c>
      <c r="EZ58" s="3">
        <v>174</v>
      </c>
      <c r="FA58" s="4">
        <v>0.11578155879241164</v>
      </c>
      <c r="FB58" s="3">
        <v>304</v>
      </c>
      <c r="FC58" s="4">
        <v>0.35562210472135136</v>
      </c>
      <c r="FD58" s="3">
        <v>0</v>
      </c>
      <c r="FE58" s="4">
        <v>0</v>
      </c>
      <c r="FF58" s="3">
        <v>17087</v>
      </c>
      <c r="FG58" s="4">
        <v>0.36333835802192704</v>
      </c>
      <c r="FH58" s="3">
        <v>17954</v>
      </c>
      <c r="FI58" s="4">
        <v>0.29049368555652255</v>
      </c>
    </row>
    <row r="59" spans="2:165" x14ac:dyDescent="0.35">
      <c r="B59" s="18">
        <v>54</v>
      </c>
      <c r="C59" s="5" t="s">
        <v>52</v>
      </c>
      <c r="D59" s="3">
        <v>46</v>
      </c>
      <c r="E59" s="4">
        <v>0.37717284355526404</v>
      </c>
      <c r="F59" s="3">
        <v>14</v>
      </c>
      <c r="G59" s="4">
        <v>0.12633098718642843</v>
      </c>
      <c r="H59" s="3">
        <v>268</v>
      </c>
      <c r="I59" s="4">
        <v>0.24800806951629173</v>
      </c>
      <c r="J59" s="3">
        <v>537</v>
      </c>
      <c r="K59" s="4">
        <v>0.4</v>
      </c>
      <c r="L59" s="3">
        <v>133</v>
      </c>
      <c r="M59" s="4">
        <v>0.35285066192661768</v>
      </c>
      <c r="N59" s="3">
        <v>213</v>
      </c>
      <c r="O59" s="4">
        <v>0.39346079246328619</v>
      </c>
      <c r="P59" s="3">
        <v>1379</v>
      </c>
      <c r="Q59" s="4">
        <v>1.4069131570355859</v>
      </c>
      <c r="R59" s="3">
        <v>21</v>
      </c>
      <c r="S59" s="4">
        <v>0.1587061668681983</v>
      </c>
      <c r="T59" s="3">
        <v>998</v>
      </c>
      <c r="U59" s="4">
        <v>0.6123150170564704</v>
      </c>
      <c r="V59" s="3">
        <v>213</v>
      </c>
      <c r="W59" s="4">
        <v>0.11638962656962068</v>
      </c>
      <c r="X59" s="3">
        <v>18</v>
      </c>
      <c r="Y59" s="4">
        <v>0.32275416890801506</v>
      </c>
      <c r="Z59" s="3">
        <v>50</v>
      </c>
      <c r="AA59" s="4">
        <v>0.13975459093831233</v>
      </c>
      <c r="AB59" s="3">
        <v>601</v>
      </c>
      <c r="AC59" s="4">
        <v>0.53504500253723508</v>
      </c>
      <c r="AD59" s="3">
        <v>2199</v>
      </c>
      <c r="AE59" s="4">
        <v>0.62964935488858731</v>
      </c>
      <c r="AF59" s="3">
        <v>9</v>
      </c>
      <c r="AG59" s="4">
        <v>7.2945372021397309E-2</v>
      </c>
      <c r="AH59" s="3">
        <v>18</v>
      </c>
      <c r="AI59" s="4">
        <v>8.6571758368603313E-2</v>
      </c>
      <c r="AJ59" s="3">
        <v>22</v>
      </c>
      <c r="AK59" s="4">
        <v>0.1483779591286167</v>
      </c>
      <c r="AL59" s="3">
        <v>426</v>
      </c>
      <c r="AM59" s="4">
        <v>0.29930233048316951</v>
      </c>
      <c r="AN59" s="3">
        <v>153</v>
      </c>
      <c r="AO59" s="4">
        <v>0.34349602622244174</v>
      </c>
      <c r="AP59" s="3">
        <v>969</v>
      </c>
      <c r="AQ59" s="4">
        <v>0.73172389316378084</v>
      </c>
      <c r="AR59" s="3">
        <v>39</v>
      </c>
      <c r="AS59" s="4">
        <v>0.39926289926289926</v>
      </c>
      <c r="AT59" s="3">
        <v>3568</v>
      </c>
      <c r="AU59" s="4">
        <v>2.4735692744982494</v>
      </c>
      <c r="AV59" s="3">
        <v>51</v>
      </c>
      <c r="AW59" s="4">
        <v>0.27378140433755638</v>
      </c>
      <c r="AX59" s="3">
        <v>50</v>
      </c>
      <c r="AY59" s="4">
        <v>0.21097936621798388</v>
      </c>
      <c r="AZ59" s="3">
        <v>297</v>
      </c>
      <c r="BA59" s="4">
        <v>0.25924374148947316</v>
      </c>
      <c r="BB59" s="3">
        <v>427</v>
      </c>
      <c r="BC59" s="4">
        <v>0.28471981436534821</v>
      </c>
      <c r="BD59" s="3">
        <v>936</v>
      </c>
      <c r="BE59" s="4">
        <v>0.36235811511838578</v>
      </c>
      <c r="BF59" s="3">
        <v>109</v>
      </c>
      <c r="BG59" s="4">
        <v>0.17251475871674343</v>
      </c>
      <c r="BH59" s="3">
        <v>54</v>
      </c>
      <c r="BI59" s="4">
        <v>0.35474970437524633</v>
      </c>
      <c r="BJ59" s="3">
        <v>17</v>
      </c>
      <c r="BK59" s="4">
        <v>0.3202712886209495</v>
      </c>
      <c r="BL59" s="3">
        <v>415</v>
      </c>
      <c r="BM59" s="4">
        <v>0.47546486715626179</v>
      </c>
      <c r="BN59" s="3">
        <v>44</v>
      </c>
      <c r="BO59" s="4">
        <v>0.2286902286902287</v>
      </c>
      <c r="BP59" s="3">
        <v>386</v>
      </c>
      <c r="BQ59" s="4">
        <v>0.16670625580340756</v>
      </c>
      <c r="BR59" s="3">
        <v>25</v>
      </c>
      <c r="BS59" s="4">
        <v>0.15364759387867985</v>
      </c>
      <c r="BT59" s="3">
        <v>1469</v>
      </c>
      <c r="BU59" s="4">
        <v>0.95964148995936716</v>
      </c>
      <c r="BV59" s="3">
        <v>1058</v>
      </c>
      <c r="BW59" s="4">
        <v>0.68511779104554926</v>
      </c>
      <c r="BX59" s="3">
        <v>167</v>
      </c>
      <c r="BY59" s="4">
        <v>0.23440241420450558</v>
      </c>
      <c r="BZ59" s="3">
        <v>17</v>
      </c>
      <c r="CA59" s="4">
        <v>0.24734468208933511</v>
      </c>
      <c r="CB59" s="3">
        <v>172</v>
      </c>
      <c r="CC59" s="4">
        <v>0.3527915658202404</v>
      </c>
      <c r="CD59" s="3">
        <v>1074</v>
      </c>
      <c r="CE59" s="4">
        <v>0.88735396665399813</v>
      </c>
      <c r="CF59" s="3">
        <v>23</v>
      </c>
      <c r="CG59" s="4">
        <v>0.24593669803250642</v>
      </c>
      <c r="CH59" s="3">
        <v>235</v>
      </c>
      <c r="CI59" s="4">
        <v>0.29012703860541489</v>
      </c>
      <c r="CJ59" s="3">
        <v>797</v>
      </c>
      <c r="CK59" s="4">
        <v>0.71344170724720712</v>
      </c>
      <c r="CL59" s="3">
        <v>637</v>
      </c>
      <c r="CM59" s="4">
        <v>0.4590627049387076</v>
      </c>
      <c r="CN59" s="3">
        <v>453</v>
      </c>
      <c r="CO59" s="4">
        <v>0.26591061177050679</v>
      </c>
      <c r="CP59" s="3">
        <v>134</v>
      </c>
      <c r="CQ59" s="4">
        <v>0.25658700980392157</v>
      </c>
      <c r="CR59" s="3">
        <v>173</v>
      </c>
      <c r="CS59" s="4">
        <v>0.37289304651463551</v>
      </c>
      <c r="CT59" s="3">
        <v>50</v>
      </c>
      <c r="CU59" s="4">
        <v>0.1784376003711502</v>
      </c>
      <c r="CV59" s="3">
        <v>979</v>
      </c>
      <c r="CW59" s="4">
        <v>0.53500483635628371</v>
      </c>
      <c r="CX59" s="3">
        <v>283</v>
      </c>
      <c r="CY59" s="4">
        <v>0.24127612048459843</v>
      </c>
      <c r="CZ59" s="3">
        <v>101</v>
      </c>
      <c r="DA59" s="4">
        <v>0.28343716675085595</v>
      </c>
      <c r="DB59" s="3">
        <v>451</v>
      </c>
      <c r="DC59" s="4">
        <v>0.27472527472527475</v>
      </c>
      <c r="DD59" s="3">
        <v>819</v>
      </c>
      <c r="DE59" s="4">
        <v>0.51453126766934298</v>
      </c>
      <c r="DF59" s="3">
        <v>59</v>
      </c>
      <c r="DG59" s="4">
        <v>0.31344631567762843</v>
      </c>
      <c r="DH59" s="3">
        <v>43</v>
      </c>
      <c r="DI59" s="4">
        <v>0.26721352224707928</v>
      </c>
      <c r="DJ59" s="3">
        <v>58</v>
      </c>
      <c r="DK59" s="4">
        <v>0.42270971503534727</v>
      </c>
      <c r="DL59" s="3">
        <v>349</v>
      </c>
      <c r="DM59" s="4">
        <v>0.5700099629248534</v>
      </c>
      <c r="DN59" s="3">
        <v>25</v>
      </c>
      <c r="DO59" s="4">
        <v>0.23178193955127016</v>
      </c>
      <c r="DP59" s="3">
        <v>821</v>
      </c>
      <c r="DQ59" s="4">
        <v>0.85890340736711068</v>
      </c>
      <c r="DR59" s="3">
        <v>17</v>
      </c>
      <c r="DS59" s="4">
        <v>0.24506270722214216</v>
      </c>
      <c r="DT59" s="3">
        <v>3</v>
      </c>
      <c r="DU59" s="4">
        <v>9.940357852882703E-2</v>
      </c>
      <c r="DV59" s="3">
        <v>71</v>
      </c>
      <c r="DW59" s="4">
        <v>0.25125628140703515</v>
      </c>
      <c r="DX59" s="3">
        <v>54</v>
      </c>
      <c r="DY59" s="4">
        <v>0.34915298073192813</v>
      </c>
      <c r="DZ59" s="3">
        <v>914</v>
      </c>
      <c r="EA59" s="4">
        <v>0.9149698680601438</v>
      </c>
      <c r="EB59" s="3">
        <v>10</v>
      </c>
      <c r="EC59" s="4">
        <v>9.6918007365768555E-2</v>
      </c>
      <c r="ED59" s="3">
        <v>207</v>
      </c>
      <c r="EE59" s="4">
        <v>0.57988066224052437</v>
      </c>
      <c r="EF59" s="3">
        <v>76</v>
      </c>
      <c r="EG59" s="4">
        <v>0.39016376610708969</v>
      </c>
      <c r="EH59" s="3">
        <v>13</v>
      </c>
      <c r="EI59" s="4">
        <v>0.23070097604259093</v>
      </c>
      <c r="EJ59" s="3">
        <v>68</v>
      </c>
      <c r="EK59" s="4">
        <v>0.24355300859598855</v>
      </c>
      <c r="EL59" s="3">
        <v>121</v>
      </c>
      <c r="EM59" s="4">
        <v>0.36202614965742153</v>
      </c>
      <c r="EN59" s="3">
        <v>135</v>
      </c>
      <c r="EO59" s="4">
        <v>0.32045956275072995</v>
      </c>
      <c r="EP59" s="3">
        <v>8</v>
      </c>
      <c r="EQ59" s="4">
        <v>0.22123893805309736</v>
      </c>
      <c r="ER59" s="3">
        <v>806</v>
      </c>
      <c r="ES59" s="4">
        <v>0.49235505763486315</v>
      </c>
      <c r="ET59" s="3">
        <v>608</v>
      </c>
      <c r="EU59" s="4">
        <v>0.27664279409222031</v>
      </c>
      <c r="EV59" s="3">
        <v>96</v>
      </c>
      <c r="EW59" s="4">
        <v>0.2337643363284389</v>
      </c>
      <c r="EX59" s="3">
        <v>1564</v>
      </c>
      <c r="EY59" s="4">
        <v>0.56466170842660124</v>
      </c>
      <c r="EZ59" s="3">
        <v>863</v>
      </c>
      <c r="FA59" s="4">
        <v>0.57424991516006463</v>
      </c>
      <c r="FB59" s="3">
        <v>466</v>
      </c>
      <c r="FC59" s="4">
        <v>0.54513125263207152</v>
      </c>
      <c r="FD59" s="3">
        <v>5</v>
      </c>
      <c r="FE59" s="4">
        <v>8.3430669113966294E-2</v>
      </c>
      <c r="FF59" s="3">
        <v>27056</v>
      </c>
      <c r="FG59" s="4">
        <v>0.57531940157085848</v>
      </c>
      <c r="FH59" s="3">
        <v>31274</v>
      </c>
      <c r="FI59" s="4">
        <v>0.5060097762111333</v>
      </c>
    </row>
    <row r="60" spans="2:165" x14ac:dyDescent="0.35">
      <c r="B60" s="18">
        <v>55</v>
      </c>
      <c r="C60" s="5" t="s">
        <v>53</v>
      </c>
      <c r="D60" s="3">
        <v>6</v>
      </c>
      <c r="E60" s="4">
        <v>4.9196457855034438E-2</v>
      </c>
      <c r="F60" s="3">
        <v>10</v>
      </c>
      <c r="G60" s="4">
        <v>9.0236419418877459E-2</v>
      </c>
      <c r="H60" s="3">
        <v>249</v>
      </c>
      <c r="I60" s="4">
        <v>0.23042540787147997</v>
      </c>
      <c r="J60" s="3">
        <v>930</v>
      </c>
      <c r="K60" s="4">
        <v>0.8</v>
      </c>
      <c r="L60" s="3">
        <v>82</v>
      </c>
      <c r="M60" s="4">
        <v>0.21754702464648606</v>
      </c>
      <c r="N60" s="3">
        <v>155</v>
      </c>
      <c r="O60" s="4">
        <v>0.28632123395215664</v>
      </c>
      <c r="P60" s="3">
        <v>320</v>
      </c>
      <c r="Q60" s="4">
        <v>0.32647730982696699</v>
      </c>
      <c r="R60" s="3">
        <v>13</v>
      </c>
      <c r="S60" s="4">
        <v>9.8246674727932276E-2</v>
      </c>
      <c r="T60" s="3">
        <v>1402</v>
      </c>
      <c r="U60" s="4">
        <v>0.86018602596510174</v>
      </c>
      <c r="V60" s="3">
        <v>1624</v>
      </c>
      <c r="W60" s="4">
        <v>0.88740259882189654</v>
      </c>
      <c r="X60" s="3">
        <v>7</v>
      </c>
      <c r="Y60" s="4">
        <v>0.12551551013089476</v>
      </c>
      <c r="Z60" s="3">
        <v>66</v>
      </c>
      <c r="AA60" s="4">
        <v>0.18447606003857225</v>
      </c>
      <c r="AB60" s="3">
        <v>2279</v>
      </c>
      <c r="AC60" s="4">
        <v>2.028897771684457</v>
      </c>
      <c r="AD60" s="3">
        <v>15026</v>
      </c>
      <c r="AE60" s="4">
        <v>4.302460757869901</v>
      </c>
      <c r="AF60" s="3">
        <v>11</v>
      </c>
      <c r="AG60" s="4">
        <v>8.9155454692818922E-2</v>
      </c>
      <c r="AH60" s="3">
        <v>32</v>
      </c>
      <c r="AI60" s="4">
        <v>0.15390534821085033</v>
      </c>
      <c r="AJ60" s="3">
        <v>11</v>
      </c>
      <c r="AK60" s="4">
        <v>7.4188979564308352E-2</v>
      </c>
      <c r="AL60" s="3">
        <v>839</v>
      </c>
      <c r="AM60" s="4">
        <v>0.58947102177319066</v>
      </c>
      <c r="AN60" s="3">
        <v>49</v>
      </c>
      <c r="AO60" s="4">
        <v>0.11000853127385388</v>
      </c>
      <c r="AP60" s="3">
        <v>592</v>
      </c>
      <c r="AQ60" s="4">
        <v>0.44703874587508585</v>
      </c>
      <c r="AR60" s="3">
        <v>4</v>
      </c>
      <c r="AS60" s="4">
        <v>4.0950040950040956E-2</v>
      </c>
      <c r="AT60" s="3">
        <v>1025</v>
      </c>
      <c r="AU60" s="4">
        <v>0.71059655447329195</v>
      </c>
      <c r="AV60" s="3">
        <v>5</v>
      </c>
      <c r="AW60" s="4">
        <v>2.6841314150740824E-2</v>
      </c>
      <c r="AX60" s="3">
        <v>12</v>
      </c>
      <c r="AY60" s="4">
        <v>5.0635047892316133E-2</v>
      </c>
      <c r="AZ60" s="3">
        <v>280</v>
      </c>
      <c r="BA60" s="4">
        <v>0.24440487413148981</v>
      </c>
      <c r="BB60" s="3">
        <v>6287</v>
      </c>
      <c r="BC60" s="4">
        <v>4.1921158616275038</v>
      </c>
      <c r="BD60" s="3">
        <v>830</v>
      </c>
      <c r="BE60" s="4">
        <v>0.32132183285070537</v>
      </c>
      <c r="BF60" s="3">
        <v>191</v>
      </c>
      <c r="BG60" s="4">
        <v>0.3022965038064036</v>
      </c>
      <c r="BH60" s="3">
        <v>24</v>
      </c>
      <c r="BI60" s="4">
        <v>0.15766653527788727</v>
      </c>
      <c r="BJ60" s="3">
        <v>3</v>
      </c>
      <c r="BK60" s="4">
        <v>5.6518462697814617E-2</v>
      </c>
      <c r="BL60" s="3">
        <v>218</v>
      </c>
      <c r="BM60" s="4">
        <v>0.24976226756642186</v>
      </c>
      <c r="BN60" s="3">
        <v>14</v>
      </c>
      <c r="BO60" s="4">
        <v>7.2765072765072769E-2</v>
      </c>
      <c r="BP60" s="3">
        <v>3867</v>
      </c>
      <c r="BQ60" s="4">
        <v>1.6700857284761061</v>
      </c>
      <c r="BR60" s="3">
        <v>4</v>
      </c>
      <c r="BS60" s="4">
        <v>2.4583615020588773E-2</v>
      </c>
      <c r="BT60" s="3">
        <v>1576</v>
      </c>
      <c r="BU60" s="4">
        <v>1.0295404956950052</v>
      </c>
      <c r="BV60" s="3">
        <v>3788</v>
      </c>
      <c r="BW60" s="4">
        <v>2.4529548133086396</v>
      </c>
      <c r="BX60" s="3">
        <v>158</v>
      </c>
      <c r="BY60" s="4">
        <v>0.22176994876833461</v>
      </c>
      <c r="BZ60" s="3">
        <v>3</v>
      </c>
      <c r="CA60" s="4">
        <v>4.3649061545176775E-2</v>
      </c>
      <c r="CB60" s="3">
        <v>61</v>
      </c>
      <c r="CC60" s="4">
        <v>0.12511793904089921</v>
      </c>
      <c r="CD60" s="3">
        <v>879</v>
      </c>
      <c r="CE60" s="4">
        <v>0.72624221293190339</v>
      </c>
      <c r="CF60" s="3">
        <v>4</v>
      </c>
      <c r="CG60" s="4">
        <v>4.2771599657827203E-2</v>
      </c>
      <c r="CH60" s="3">
        <v>297</v>
      </c>
      <c r="CI60" s="4">
        <v>0.36667119347152438</v>
      </c>
      <c r="CJ60" s="3">
        <v>775</v>
      </c>
      <c r="CK60" s="4">
        <v>0.69374820968203954</v>
      </c>
      <c r="CL60" s="3">
        <v>949</v>
      </c>
      <c r="CM60" s="4">
        <v>0.68390974409236016</v>
      </c>
      <c r="CN60" s="3">
        <v>1809</v>
      </c>
      <c r="CO60" s="4">
        <v>1.0618814496530835</v>
      </c>
      <c r="CP60" s="3">
        <v>81</v>
      </c>
      <c r="CQ60" s="4">
        <v>0.15510110294117646</v>
      </c>
      <c r="CR60" s="3">
        <v>174</v>
      </c>
      <c r="CS60" s="4">
        <v>0.37504849765055825</v>
      </c>
      <c r="CT60" s="3">
        <v>23</v>
      </c>
      <c r="CU60" s="4">
        <v>8.2081296170729096E-2</v>
      </c>
      <c r="CV60" s="3">
        <v>7515</v>
      </c>
      <c r="CW60" s="4">
        <v>4.1068042341342927</v>
      </c>
      <c r="CX60" s="3">
        <v>638</v>
      </c>
      <c r="CY60" s="4">
        <v>0.54393697833630306</v>
      </c>
      <c r="CZ60" s="3">
        <v>74</v>
      </c>
      <c r="DA60" s="4">
        <v>0.20766683504518157</v>
      </c>
      <c r="DB60" s="3">
        <v>996</v>
      </c>
      <c r="DC60" s="4">
        <v>0.60671036280792379</v>
      </c>
      <c r="DD60" s="3">
        <v>246</v>
      </c>
      <c r="DE60" s="4">
        <v>0.15454785329262316</v>
      </c>
      <c r="DF60" s="3">
        <v>23</v>
      </c>
      <c r="DG60" s="4">
        <v>0.12219093662009244</v>
      </c>
      <c r="DH60" s="3">
        <v>8</v>
      </c>
      <c r="DI60" s="4">
        <v>4.9714143673875215E-2</v>
      </c>
      <c r="DJ60" s="3">
        <v>20</v>
      </c>
      <c r="DK60" s="4">
        <v>0.14576197070184388</v>
      </c>
      <c r="DL60" s="3">
        <v>190</v>
      </c>
      <c r="DM60" s="4">
        <v>0.31032061018831564</v>
      </c>
      <c r="DN60" s="3">
        <v>16</v>
      </c>
      <c r="DO60" s="4">
        <v>0.1483404413128129</v>
      </c>
      <c r="DP60" s="3">
        <v>275</v>
      </c>
      <c r="DQ60" s="4">
        <v>0.28769602561017715</v>
      </c>
      <c r="DR60" s="3">
        <v>0</v>
      </c>
      <c r="DS60" s="4">
        <v>0</v>
      </c>
      <c r="DT60" s="3">
        <v>5</v>
      </c>
      <c r="DU60" s="4">
        <v>0.16567263088137837</v>
      </c>
      <c r="DV60" s="3">
        <v>31</v>
      </c>
      <c r="DW60" s="4">
        <v>0.10970344681152241</v>
      </c>
      <c r="DX60" s="3">
        <v>12</v>
      </c>
      <c r="DY60" s="4">
        <v>7.7589551273761798E-2</v>
      </c>
      <c r="DZ60" s="3">
        <v>636</v>
      </c>
      <c r="EA60" s="4">
        <v>0.63667487536789003</v>
      </c>
      <c r="EB60" s="3">
        <v>12</v>
      </c>
      <c r="EC60" s="4">
        <v>0.11630160883892228</v>
      </c>
      <c r="ED60" s="3">
        <v>23</v>
      </c>
      <c r="EE60" s="4">
        <v>6.4431184693391597E-2</v>
      </c>
      <c r="EF60" s="3">
        <v>35</v>
      </c>
      <c r="EG60" s="4">
        <v>0.17968068175984395</v>
      </c>
      <c r="EH60" s="3">
        <v>7</v>
      </c>
      <c r="EI60" s="4">
        <v>0.12422360248447205</v>
      </c>
      <c r="EJ60" s="3">
        <v>50</v>
      </c>
      <c r="EK60" s="4">
        <v>0.17908309455587393</v>
      </c>
      <c r="EL60" s="3">
        <v>115</v>
      </c>
      <c r="EM60" s="4">
        <v>0.34407443975705354</v>
      </c>
      <c r="EN60" s="3">
        <v>77</v>
      </c>
      <c r="EO60" s="4">
        <v>0.18278063949486079</v>
      </c>
      <c r="EP60" s="3">
        <v>0</v>
      </c>
      <c r="EQ60" s="4">
        <v>0</v>
      </c>
      <c r="ER60" s="3">
        <v>2553</v>
      </c>
      <c r="ES60" s="4">
        <v>1.5595315907466571</v>
      </c>
      <c r="ET60" s="3">
        <v>3717</v>
      </c>
      <c r="EU60" s="4">
        <v>1.6912520816460246</v>
      </c>
      <c r="EV60" s="3">
        <v>62</v>
      </c>
      <c r="EW60" s="4">
        <v>0.15097280054545012</v>
      </c>
      <c r="EX60" s="3">
        <v>2960</v>
      </c>
      <c r="EY60" s="4">
        <v>1.0686692179940791</v>
      </c>
      <c r="EZ60" s="3">
        <v>419</v>
      </c>
      <c r="FA60" s="4">
        <v>0.27880731686218668</v>
      </c>
      <c r="FB60" s="3">
        <v>273</v>
      </c>
      <c r="FC60" s="4">
        <v>0.31935800851621354</v>
      </c>
      <c r="FD60" s="3">
        <v>3</v>
      </c>
      <c r="FE60" s="4">
        <v>5.0058401468379782E-2</v>
      </c>
      <c r="FF60" s="3">
        <v>65152</v>
      </c>
      <c r="FG60" s="4">
        <v>1.3853936151369222</v>
      </c>
      <c r="FH60" s="3">
        <v>68066</v>
      </c>
      <c r="FI60" s="4">
        <v>1.1013001671544094</v>
      </c>
    </row>
    <row r="61" spans="2:165" x14ac:dyDescent="0.35">
      <c r="B61" s="18">
        <v>56</v>
      </c>
      <c r="C61" s="5" t="s">
        <v>54</v>
      </c>
      <c r="D61" s="3">
        <v>10</v>
      </c>
      <c r="E61" s="4">
        <v>8.1994096425057394E-2</v>
      </c>
      <c r="F61" s="3">
        <v>46</v>
      </c>
      <c r="G61" s="4">
        <v>0.41508752932683629</v>
      </c>
      <c r="H61" s="3">
        <v>53</v>
      </c>
      <c r="I61" s="4">
        <v>4.9046371956580084E-2</v>
      </c>
      <c r="J61" s="3">
        <v>192</v>
      </c>
      <c r="K61" s="4">
        <v>0.2</v>
      </c>
      <c r="L61" s="3">
        <v>5</v>
      </c>
      <c r="M61" s="4">
        <v>1.3265062478444275E-2</v>
      </c>
      <c r="N61" s="3">
        <v>105</v>
      </c>
      <c r="O61" s="4">
        <v>0.19395954558049322</v>
      </c>
      <c r="P61" s="3">
        <v>57</v>
      </c>
      <c r="Q61" s="4">
        <v>5.8153770812928503E-2</v>
      </c>
      <c r="R61" s="3">
        <v>5</v>
      </c>
      <c r="S61" s="4">
        <v>3.7787182587666265E-2</v>
      </c>
      <c r="T61" s="3">
        <v>846</v>
      </c>
      <c r="U61" s="4">
        <v>0.51905661766510414</v>
      </c>
      <c r="V61" s="3">
        <v>156</v>
      </c>
      <c r="W61" s="4">
        <v>8.5243106783384148E-2</v>
      </c>
      <c r="X61" s="3">
        <v>3</v>
      </c>
      <c r="Y61" s="4">
        <v>5.379236148466917E-2</v>
      </c>
      <c r="Z61" s="3">
        <v>10</v>
      </c>
      <c r="AA61" s="4">
        <v>2.7950918187662464E-2</v>
      </c>
      <c r="AB61" s="3">
        <v>148</v>
      </c>
      <c r="AC61" s="4">
        <v>0.13175817034194806</v>
      </c>
      <c r="AD61" s="3">
        <v>356</v>
      </c>
      <c r="AE61" s="4">
        <v>0.10193504790374582</v>
      </c>
      <c r="AF61" s="3">
        <v>0</v>
      </c>
      <c r="AG61" s="4">
        <v>0</v>
      </c>
      <c r="AH61" s="3">
        <v>146</v>
      </c>
      <c r="AI61" s="4">
        <v>0.70219315121200465</v>
      </c>
      <c r="AJ61" s="3">
        <v>9</v>
      </c>
      <c r="AK61" s="4">
        <v>6.0700074188979561E-2</v>
      </c>
      <c r="AL61" s="3">
        <v>185</v>
      </c>
      <c r="AM61" s="4">
        <v>0.12997871159480368</v>
      </c>
      <c r="AN61" s="3">
        <v>17</v>
      </c>
      <c r="AO61" s="4">
        <v>3.8166225135826862E-2</v>
      </c>
      <c r="AP61" s="3">
        <v>84</v>
      </c>
      <c r="AQ61" s="4">
        <v>6.3431173401194627E-2</v>
      </c>
      <c r="AR61" s="3">
        <v>0</v>
      </c>
      <c r="AS61" s="4">
        <v>0</v>
      </c>
      <c r="AT61" s="3">
        <v>300</v>
      </c>
      <c r="AU61" s="4">
        <v>0.20797947935803665</v>
      </c>
      <c r="AV61" s="3">
        <v>4</v>
      </c>
      <c r="AW61" s="4">
        <v>2.1473051320592657E-2</v>
      </c>
      <c r="AX61" s="3">
        <v>3</v>
      </c>
      <c r="AY61" s="4">
        <v>1.2658761973079033E-2</v>
      </c>
      <c r="AZ61" s="3">
        <v>65</v>
      </c>
      <c r="BA61" s="4">
        <v>5.6736845780524417E-2</v>
      </c>
      <c r="BB61" s="3">
        <v>223</v>
      </c>
      <c r="BC61" s="4">
        <v>0.14869442295895235</v>
      </c>
      <c r="BD61" s="3">
        <v>104</v>
      </c>
      <c r="BE61" s="4">
        <v>4.0262012790931757E-2</v>
      </c>
      <c r="BF61" s="3">
        <v>146</v>
      </c>
      <c r="BG61" s="4">
        <v>0.23107481442793154</v>
      </c>
      <c r="BH61" s="3">
        <v>3</v>
      </c>
      <c r="BI61" s="4">
        <v>1.9708316909735908E-2</v>
      </c>
      <c r="BJ61" s="3">
        <v>0</v>
      </c>
      <c r="BK61" s="4">
        <v>0</v>
      </c>
      <c r="BL61" s="3">
        <v>53</v>
      </c>
      <c r="BM61" s="4">
        <v>6.0722019178992476E-2</v>
      </c>
      <c r="BN61" s="3">
        <v>5</v>
      </c>
      <c r="BO61" s="4">
        <v>2.5987525987525989E-2</v>
      </c>
      <c r="BP61" s="3">
        <v>109</v>
      </c>
      <c r="BQ61" s="4">
        <v>4.707508259733529E-2</v>
      </c>
      <c r="BR61" s="3">
        <v>0</v>
      </c>
      <c r="BS61" s="4">
        <v>0</v>
      </c>
      <c r="BT61" s="3">
        <v>179</v>
      </c>
      <c r="BU61" s="4">
        <v>0.11693385071662812</v>
      </c>
      <c r="BV61" s="3">
        <v>340</v>
      </c>
      <c r="BW61" s="4">
        <v>0.22017017859686841</v>
      </c>
      <c r="BX61" s="3">
        <v>24</v>
      </c>
      <c r="BY61" s="4">
        <v>3.3686574496455887E-2</v>
      </c>
      <c r="BZ61" s="3">
        <v>0</v>
      </c>
      <c r="CA61" s="4">
        <v>0</v>
      </c>
      <c r="CB61" s="3">
        <v>80</v>
      </c>
      <c r="CC61" s="4">
        <v>0.16408910038150715</v>
      </c>
      <c r="CD61" s="3">
        <v>819</v>
      </c>
      <c r="CE61" s="4">
        <v>0.67666936563279734</v>
      </c>
      <c r="CF61" s="3">
        <v>14</v>
      </c>
      <c r="CG61" s="4">
        <v>0.14970059880239522</v>
      </c>
      <c r="CH61" s="3">
        <v>157</v>
      </c>
      <c r="CI61" s="4">
        <v>0.19382955345127717</v>
      </c>
      <c r="CJ61" s="3">
        <v>222</v>
      </c>
      <c r="CK61" s="4">
        <v>0.19872529361214553</v>
      </c>
      <c r="CL61" s="3">
        <v>1371</v>
      </c>
      <c r="CM61" s="4">
        <v>0.98802977781941614</v>
      </c>
      <c r="CN61" s="3">
        <v>91</v>
      </c>
      <c r="CO61" s="4">
        <v>5.3416922011293867E-2</v>
      </c>
      <c r="CP61" s="3">
        <v>121</v>
      </c>
      <c r="CQ61" s="4">
        <v>0.23169424019607843</v>
      </c>
      <c r="CR61" s="3">
        <v>18</v>
      </c>
      <c r="CS61" s="4">
        <v>3.8798120446609477E-2</v>
      </c>
      <c r="CT61" s="3">
        <v>51</v>
      </c>
      <c r="CU61" s="4">
        <v>0.18200635237857321</v>
      </c>
      <c r="CV61" s="3">
        <v>871</v>
      </c>
      <c r="CW61" s="4">
        <v>0.47598489526692861</v>
      </c>
      <c r="CX61" s="3">
        <v>113</v>
      </c>
      <c r="CY61" s="4">
        <v>9.633993503448629E-2</v>
      </c>
      <c r="CZ61" s="3">
        <v>3</v>
      </c>
      <c r="DA61" s="4">
        <v>8.4189257450749278E-3</v>
      </c>
      <c r="DB61" s="3">
        <v>205</v>
      </c>
      <c r="DC61" s="4">
        <v>0.12487512487512488</v>
      </c>
      <c r="DD61" s="3">
        <v>25</v>
      </c>
      <c r="DE61" s="4">
        <v>1.5706082651689348E-2</v>
      </c>
      <c r="DF61" s="3">
        <v>5</v>
      </c>
      <c r="DG61" s="4">
        <v>2.6563247091324446E-2</v>
      </c>
      <c r="DH61" s="3">
        <v>6</v>
      </c>
      <c r="DI61" s="4">
        <v>3.7285607755406409E-2</v>
      </c>
      <c r="DJ61" s="3">
        <v>0</v>
      </c>
      <c r="DK61" s="4">
        <v>0</v>
      </c>
      <c r="DL61" s="3">
        <v>27</v>
      </c>
      <c r="DM61" s="4">
        <v>4.4098191974129064E-2</v>
      </c>
      <c r="DN61" s="3">
        <v>78</v>
      </c>
      <c r="DO61" s="4">
        <v>0.72315965139996297</v>
      </c>
      <c r="DP61" s="3">
        <v>179</v>
      </c>
      <c r="DQ61" s="4">
        <v>0.18726395848807892</v>
      </c>
      <c r="DR61" s="3">
        <v>0</v>
      </c>
      <c r="DS61" s="4">
        <v>0</v>
      </c>
      <c r="DT61" s="3">
        <v>0</v>
      </c>
      <c r="DU61" s="4">
        <v>0</v>
      </c>
      <c r="DV61" s="3">
        <v>7</v>
      </c>
      <c r="DW61" s="4">
        <v>2.4771746054214734E-2</v>
      </c>
      <c r="DX61" s="3">
        <v>7</v>
      </c>
      <c r="DY61" s="4">
        <v>4.5260571576361049E-2</v>
      </c>
      <c r="DZ61" s="3">
        <v>255</v>
      </c>
      <c r="EA61" s="4">
        <v>0.25527058682203135</v>
      </c>
      <c r="EB61" s="3">
        <v>4</v>
      </c>
      <c r="EC61" s="4">
        <v>3.8767202946307422E-2</v>
      </c>
      <c r="ED61" s="3">
        <v>5</v>
      </c>
      <c r="EE61" s="4">
        <v>1.4006779281172088E-2</v>
      </c>
      <c r="EF61" s="3">
        <v>50</v>
      </c>
      <c r="EG61" s="4">
        <v>0.25668668822834845</v>
      </c>
      <c r="EH61" s="3">
        <v>0</v>
      </c>
      <c r="EI61" s="4">
        <v>0</v>
      </c>
      <c r="EJ61" s="3">
        <v>11</v>
      </c>
      <c r="EK61" s="4">
        <v>3.9398280802292261E-2</v>
      </c>
      <c r="EL61" s="3">
        <v>57</v>
      </c>
      <c r="EM61" s="4">
        <v>0.1705412440534961</v>
      </c>
      <c r="EN61" s="3">
        <v>33</v>
      </c>
      <c r="EO61" s="4">
        <v>7.8334559783511767E-2</v>
      </c>
      <c r="EP61" s="3">
        <v>0</v>
      </c>
      <c r="EQ61" s="4">
        <v>0</v>
      </c>
      <c r="ER61" s="3">
        <v>1063</v>
      </c>
      <c r="ES61" s="4">
        <v>0.64934668271198448</v>
      </c>
      <c r="ET61" s="3">
        <v>173</v>
      </c>
      <c r="EU61" s="4">
        <v>7.87157950295298E-2</v>
      </c>
      <c r="EV61" s="3">
        <v>18</v>
      </c>
      <c r="EW61" s="4">
        <v>4.3830813061582291E-2</v>
      </c>
      <c r="EX61" s="3">
        <v>322</v>
      </c>
      <c r="EY61" s="4">
        <v>0.11625388114665318</v>
      </c>
      <c r="EZ61" s="3">
        <v>58</v>
      </c>
      <c r="FA61" s="4">
        <v>3.8593852930803883E-2</v>
      </c>
      <c r="FB61" s="3">
        <v>165</v>
      </c>
      <c r="FC61" s="4">
        <v>0.19301857657573349</v>
      </c>
      <c r="FD61" s="3">
        <v>0</v>
      </c>
      <c r="FE61" s="4">
        <v>0</v>
      </c>
      <c r="FF61" s="3">
        <v>9362</v>
      </c>
      <c r="FG61" s="4">
        <v>0.19907378169376019</v>
      </c>
      <c r="FH61" s="3">
        <v>10719</v>
      </c>
      <c r="FI61" s="4">
        <v>0.17343220538489282</v>
      </c>
    </row>
    <row r="62" spans="2:165" x14ac:dyDescent="0.35">
      <c r="B62" s="18">
        <v>57</v>
      </c>
      <c r="C62" s="5" t="s">
        <v>55</v>
      </c>
      <c r="D62" s="3">
        <v>15</v>
      </c>
      <c r="E62" s="4">
        <v>0.12299114463758609</v>
      </c>
      <c r="F62" s="3">
        <v>10</v>
      </c>
      <c r="G62" s="4">
        <v>9.0236419418877459E-2</v>
      </c>
      <c r="H62" s="3">
        <v>159</v>
      </c>
      <c r="I62" s="4">
        <v>0.14713911586974024</v>
      </c>
      <c r="J62" s="3">
        <v>316</v>
      </c>
      <c r="K62" s="4">
        <v>0.3</v>
      </c>
      <c r="L62" s="3">
        <v>82</v>
      </c>
      <c r="M62" s="4">
        <v>0.21754702464648606</v>
      </c>
      <c r="N62" s="3">
        <v>91</v>
      </c>
      <c r="O62" s="4">
        <v>0.16809827283642745</v>
      </c>
      <c r="P62" s="3">
        <v>197</v>
      </c>
      <c r="Q62" s="4">
        <v>0.20098759386222659</v>
      </c>
      <c r="R62" s="3">
        <v>10</v>
      </c>
      <c r="S62" s="4">
        <v>7.5574365175332531E-2</v>
      </c>
      <c r="T62" s="3">
        <v>454</v>
      </c>
      <c r="U62" s="4">
        <v>0.27854811397158075</v>
      </c>
      <c r="V62" s="3">
        <v>574</v>
      </c>
      <c r="W62" s="4">
        <v>0.31365091854911864</v>
      </c>
      <c r="X62" s="3">
        <v>0</v>
      </c>
      <c r="Y62" s="4">
        <v>0</v>
      </c>
      <c r="Z62" s="3">
        <v>57</v>
      </c>
      <c r="AA62" s="4">
        <v>0.15932023366967604</v>
      </c>
      <c r="AB62" s="3">
        <v>218</v>
      </c>
      <c r="AC62" s="4">
        <v>0.19407622388205864</v>
      </c>
      <c r="AD62" s="3">
        <v>958</v>
      </c>
      <c r="AE62" s="4">
        <v>0.27430835924659691</v>
      </c>
      <c r="AF62" s="3">
        <v>8</v>
      </c>
      <c r="AG62" s="4">
        <v>6.4840330685686495E-2</v>
      </c>
      <c r="AH62" s="3">
        <v>24</v>
      </c>
      <c r="AI62" s="4">
        <v>0.11542901115813775</v>
      </c>
      <c r="AJ62" s="3">
        <v>9</v>
      </c>
      <c r="AK62" s="4">
        <v>6.0700074188979561E-2</v>
      </c>
      <c r="AL62" s="3">
        <v>419</v>
      </c>
      <c r="AM62" s="4">
        <v>0.29438421707147427</v>
      </c>
      <c r="AN62" s="3">
        <v>85</v>
      </c>
      <c r="AO62" s="4">
        <v>0.19083112567913429</v>
      </c>
      <c r="AP62" s="3">
        <v>389</v>
      </c>
      <c r="AQ62" s="4">
        <v>0.29374674348886554</v>
      </c>
      <c r="AR62" s="3">
        <v>13</v>
      </c>
      <c r="AS62" s="4">
        <v>0.13308763308763308</v>
      </c>
      <c r="AT62" s="3">
        <v>422</v>
      </c>
      <c r="AU62" s="4">
        <v>0.29255780096363826</v>
      </c>
      <c r="AV62" s="3">
        <v>42</v>
      </c>
      <c r="AW62" s="4">
        <v>0.22546703886622291</v>
      </c>
      <c r="AX62" s="3">
        <v>28</v>
      </c>
      <c r="AY62" s="4">
        <v>0.11814844508207098</v>
      </c>
      <c r="AZ62" s="3">
        <v>776</v>
      </c>
      <c r="BA62" s="4">
        <v>0.67735065116441462</v>
      </c>
      <c r="BB62" s="3">
        <v>1390</v>
      </c>
      <c r="BC62" s="4">
        <v>0.92683967673965806</v>
      </c>
      <c r="BD62" s="3">
        <v>825</v>
      </c>
      <c r="BE62" s="4">
        <v>0.31938615915883367</v>
      </c>
      <c r="BF62" s="3">
        <v>155</v>
      </c>
      <c r="BG62" s="4">
        <v>0.24531915230362597</v>
      </c>
      <c r="BH62" s="3">
        <v>20</v>
      </c>
      <c r="BI62" s="4">
        <v>0.1313887793982394</v>
      </c>
      <c r="BJ62" s="3">
        <v>80</v>
      </c>
      <c r="BK62" s="4">
        <v>1.5071590052750565</v>
      </c>
      <c r="BL62" s="3">
        <v>395</v>
      </c>
      <c r="BM62" s="4">
        <v>0.4525508976547552</v>
      </c>
      <c r="BN62" s="3">
        <v>59</v>
      </c>
      <c r="BO62" s="4">
        <v>0.3066528066528067</v>
      </c>
      <c r="BP62" s="3">
        <v>582</v>
      </c>
      <c r="BQ62" s="4">
        <v>0.25135502818026734</v>
      </c>
      <c r="BR62" s="3">
        <v>20</v>
      </c>
      <c r="BS62" s="4">
        <v>0.12291807510294388</v>
      </c>
      <c r="BT62" s="3">
        <v>511</v>
      </c>
      <c r="BU62" s="4">
        <v>0.33381674701786018</v>
      </c>
      <c r="BV62" s="3">
        <v>439</v>
      </c>
      <c r="BW62" s="4">
        <v>0.28427855412948594</v>
      </c>
      <c r="BX62" s="3">
        <v>142</v>
      </c>
      <c r="BY62" s="4">
        <v>0.19931223243736404</v>
      </c>
      <c r="BZ62" s="3">
        <v>11</v>
      </c>
      <c r="CA62" s="4">
        <v>0.16004655899898151</v>
      </c>
      <c r="CB62" s="3">
        <v>55</v>
      </c>
      <c r="CC62" s="4">
        <v>0.11281125651228616</v>
      </c>
      <c r="CD62" s="3">
        <v>252</v>
      </c>
      <c r="CE62" s="4">
        <v>0.20820595865624533</v>
      </c>
      <c r="CF62" s="3">
        <v>15</v>
      </c>
      <c r="CG62" s="4">
        <v>0.16039349871685202</v>
      </c>
      <c r="CH62" s="3">
        <v>323</v>
      </c>
      <c r="CI62" s="4">
        <v>0.39877035518957021</v>
      </c>
      <c r="CJ62" s="3">
        <v>403</v>
      </c>
      <c r="CK62" s="4">
        <v>0.36074906903466053</v>
      </c>
      <c r="CL62" s="3">
        <v>2181</v>
      </c>
      <c r="CM62" s="4">
        <v>1.571767283314476</v>
      </c>
      <c r="CN62" s="3">
        <v>475</v>
      </c>
      <c r="CO62" s="4">
        <v>0.27882459291609435</v>
      </c>
      <c r="CP62" s="3">
        <v>207</v>
      </c>
      <c r="CQ62" s="4">
        <v>0.39636948529411764</v>
      </c>
      <c r="CR62" s="3">
        <v>107</v>
      </c>
      <c r="CS62" s="4">
        <v>0.23063327154373411</v>
      </c>
      <c r="CT62" s="3">
        <v>71</v>
      </c>
      <c r="CU62" s="4">
        <v>0.25338139252703329</v>
      </c>
      <c r="CV62" s="3">
        <v>657</v>
      </c>
      <c r="CW62" s="4">
        <v>0.35903797496024353</v>
      </c>
      <c r="CX62" s="3">
        <v>335</v>
      </c>
      <c r="CY62" s="4">
        <v>0.28560954191639737</v>
      </c>
      <c r="CZ62" s="3">
        <v>28</v>
      </c>
      <c r="DA62" s="4">
        <v>7.8576640287365995E-2</v>
      </c>
      <c r="DB62" s="3">
        <v>434</v>
      </c>
      <c r="DC62" s="4">
        <v>0.26436977656489852</v>
      </c>
      <c r="DD62" s="3">
        <v>287</v>
      </c>
      <c r="DE62" s="4">
        <v>0.18030582884139371</v>
      </c>
      <c r="DF62" s="3">
        <v>19</v>
      </c>
      <c r="DG62" s="4">
        <v>0.10094033894703289</v>
      </c>
      <c r="DH62" s="3">
        <v>13</v>
      </c>
      <c r="DI62" s="4">
        <v>8.0785483470047229E-2</v>
      </c>
      <c r="DJ62" s="3">
        <v>16</v>
      </c>
      <c r="DK62" s="4">
        <v>0.11660957656147511</v>
      </c>
      <c r="DL62" s="3">
        <v>81</v>
      </c>
      <c r="DM62" s="4">
        <v>0.13229457592238716</v>
      </c>
      <c r="DN62" s="3">
        <v>11</v>
      </c>
      <c r="DO62" s="4">
        <v>0.10198405340255887</v>
      </c>
      <c r="DP62" s="3">
        <v>341</v>
      </c>
      <c r="DQ62" s="4">
        <v>0.35674307175661962</v>
      </c>
      <c r="DR62" s="3">
        <v>5</v>
      </c>
      <c r="DS62" s="4">
        <v>7.2077266830041814E-2</v>
      </c>
      <c r="DT62" s="3">
        <v>0</v>
      </c>
      <c r="DU62" s="4">
        <v>0</v>
      </c>
      <c r="DV62" s="3">
        <v>27</v>
      </c>
      <c r="DW62" s="4">
        <v>9.5548163351971124E-2</v>
      </c>
      <c r="DX62" s="3">
        <v>24</v>
      </c>
      <c r="DY62" s="4">
        <v>0.1551791025475236</v>
      </c>
      <c r="DZ62" s="3">
        <v>395</v>
      </c>
      <c r="EA62" s="4">
        <v>0.39541914429295055</v>
      </c>
      <c r="EB62" s="3">
        <v>25</v>
      </c>
      <c r="EC62" s="4">
        <v>0.24229501841442139</v>
      </c>
      <c r="ED62" s="3">
        <v>35</v>
      </c>
      <c r="EE62" s="4">
        <v>9.8047454968204606E-2</v>
      </c>
      <c r="EF62" s="3">
        <v>128</v>
      </c>
      <c r="EG62" s="4">
        <v>0.65711792186457207</v>
      </c>
      <c r="EH62" s="3">
        <v>0</v>
      </c>
      <c r="EI62" s="4">
        <v>0</v>
      </c>
      <c r="EJ62" s="3">
        <v>61</v>
      </c>
      <c r="EK62" s="4">
        <v>0.21848137535816617</v>
      </c>
      <c r="EL62" s="3">
        <v>82</v>
      </c>
      <c r="EM62" s="4">
        <v>0.24534003530502949</v>
      </c>
      <c r="EN62" s="3">
        <v>73</v>
      </c>
      <c r="EO62" s="4">
        <v>0.17328554133928359</v>
      </c>
      <c r="EP62" s="3">
        <v>0</v>
      </c>
      <c r="EQ62" s="4">
        <v>0</v>
      </c>
      <c r="ER62" s="3">
        <v>572</v>
      </c>
      <c r="ES62" s="4">
        <v>0.34941326670861256</v>
      </c>
      <c r="ET62" s="3">
        <v>540</v>
      </c>
      <c r="EU62" s="4">
        <v>0.24570248159506411</v>
      </c>
      <c r="EV62" s="3">
        <v>45</v>
      </c>
      <c r="EW62" s="4">
        <v>0.10957703265395574</v>
      </c>
      <c r="EX62" s="3">
        <v>2094</v>
      </c>
      <c r="EY62" s="4">
        <v>0.75601126435121668</v>
      </c>
      <c r="EZ62" s="3">
        <v>336</v>
      </c>
      <c r="FA62" s="4">
        <v>0.22357818249569145</v>
      </c>
      <c r="FB62" s="3">
        <v>283</v>
      </c>
      <c r="FC62" s="4">
        <v>0.33105610406625802</v>
      </c>
      <c r="FD62" s="3">
        <v>13</v>
      </c>
      <c r="FE62" s="4">
        <v>0.21691973969631237</v>
      </c>
      <c r="FF62" s="3">
        <v>17360</v>
      </c>
      <c r="FG62" s="4">
        <v>0.36914343625333018</v>
      </c>
      <c r="FH62" s="3">
        <v>21059</v>
      </c>
      <c r="FI62" s="4">
        <v>0.34073223371587441</v>
      </c>
    </row>
    <row r="63" spans="2:165" x14ac:dyDescent="0.35">
      <c r="B63" s="18">
        <v>58</v>
      </c>
      <c r="C63" s="5" t="s">
        <v>56</v>
      </c>
      <c r="D63" s="3">
        <v>0</v>
      </c>
      <c r="E63" s="4">
        <v>0</v>
      </c>
      <c r="F63" s="3">
        <v>9</v>
      </c>
      <c r="G63" s="4">
        <v>8.1212777476989712E-2</v>
      </c>
      <c r="H63" s="3">
        <v>21</v>
      </c>
      <c r="I63" s="4">
        <v>1.9433468133739279E-2</v>
      </c>
      <c r="J63" s="3">
        <v>106</v>
      </c>
      <c r="K63" s="4">
        <v>0.1</v>
      </c>
      <c r="L63" s="3">
        <v>10</v>
      </c>
      <c r="M63" s="4">
        <v>2.653012495688855E-2</v>
      </c>
      <c r="N63" s="3">
        <v>17</v>
      </c>
      <c r="O63" s="4">
        <v>3.1402974046365571E-2</v>
      </c>
      <c r="P63" s="3">
        <v>197</v>
      </c>
      <c r="Q63" s="4">
        <v>0.20098759386222659</v>
      </c>
      <c r="R63" s="3">
        <v>0</v>
      </c>
      <c r="S63" s="4">
        <v>0</v>
      </c>
      <c r="T63" s="3">
        <v>187</v>
      </c>
      <c r="U63" s="4">
        <v>0.11473237293543083</v>
      </c>
      <c r="V63" s="3">
        <v>689</v>
      </c>
      <c r="W63" s="4">
        <v>0.37649038829328002</v>
      </c>
      <c r="X63" s="3">
        <v>5</v>
      </c>
      <c r="Y63" s="4">
        <v>8.9653935807781956E-2</v>
      </c>
      <c r="Z63" s="3">
        <v>3</v>
      </c>
      <c r="AA63" s="4">
        <v>8.3852754562987394E-3</v>
      </c>
      <c r="AB63" s="3">
        <v>61</v>
      </c>
      <c r="AC63" s="4">
        <v>5.4305732370667777E-2</v>
      </c>
      <c r="AD63" s="3">
        <v>863</v>
      </c>
      <c r="AE63" s="4">
        <v>0.24710659084531644</v>
      </c>
      <c r="AF63" s="3">
        <v>4</v>
      </c>
      <c r="AG63" s="4">
        <v>3.2420165342843248E-2</v>
      </c>
      <c r="AH63" s="3">
        <v>3</v>
      </c>
      <c r="AI63" s="4">
        <v>1.4428626394767219E-2</v>
      </c>
      <c r="AJ63" s="3">
        <v>0</v>
      </c>
      <c r="AK63" s="4">
        <v>0</v>
      </c>
      <c r="AL63" s="3">
        <v>300</v>
      </c>
      <c r="AM63" s="4">
        <v>0.21077628907265458</v>
      </c>
      <c r="AN63" s="3">
        <v>8</v>
      </c>
      <c r="AO63" s="4">
        <v>1.7960576534506757E-2</v>
      </c>
      <c r="AP63" s="3">
        <v>132</v>
      </c>
      <c r="AQ63" s="4">
        <v>9.9677558201877264E-2</v>
      </c>
      <c r="AR63" s="3">
        <v>0</v>
      </c>
      <c r="AS63" s="4">
        <v>0</v>
      </c>
      <c r="AT63" s="3">
        <v>180</v>
      </c>
      <c r="AU63" s="4">
        <v>0.12478768761482201</v>
      </c>
      <c r="AV63" s="3">
        <v>4</v>
      </c>
      <c r="AW63" s="4">
        <v>2.1473051320592657E-2</v>
      </c>
      <c r="AX63" s="3">
        <v>0</v>
      </c>
      <c r="AY63" s="4">
        <v>0</v>
      </c>
      <c r="AZ63" s="3">
        <v>24</v>
      </c>
      <c r="BA63" s="4">
        <v>2.0948989211270554E-2</v>
      </c>
      <c r="BB63" s="3">
        <v>813</v>
      </c>
      <c r="BC63" s="4">
        <v>0.54210119222254827</v>
      </c>
      <c r="BD63" s="3">
        <v>176</v>
      </c>
      <c r="BE63" s="4">
        <v>6.81357139538845E-2</v>
      </c>
      <c r="BF63" s="3">
        <v>258</v>
      </c>
      <c r="BG63" s="4">
        <v>0.40833768576990642</v>
      </c>
      <c r="BH63" s="3">
        <v>4</v>
      </c>
      <c r="BI63" s="4">
        <v>2.6277755879647875E-2</v>
      </c>
      <c r="BJ63" s="3">
        <v>0</v>
      </c>
      <c r="BK63" s="4">
        <v>0</v>
      </c>
      <c r="BL63" s="3">
        <v>90</v>
      </c>
      <c r="BM63" s="4">
        <v>0.10311286275677967</v>
      </c>
      <c r="BN63" s="3">
        <v>19</v>
      </c>
      <c r="BO63" s="4">
        <v>9.8752598752598758E-2</v>
      </c>
      <c r="BP63" s="3">
        <v>7337</v>
      </c>
      <c r="BQ63" s="4">
        <v>3.1687145047398992</v>
      </c>
      <c r="BR63" s="3">
        <v>3</v>
      </c>
      <c r="BS63" s="4">
        <v>1.8437711265441581E-2</v>
      </c>
      <c r="BT63" s="3">
        <v>600</v>
      </c>
      <c r="BU63" s="4">
        <v>0.39195704150825073</v>
      </c>
      <c r="BV63" s="3">
        <v>130</v>
      </c>
      <c r="BW63" s="4">
        <v>8.4182715345861442E-2</v>
      </c>
      <c r="BX63" s="3">
        <v>20</v>
      </c>
      <c r="BY63" s="4">
        <v>2.807214541371324E-2</v>
      </c>
      <c r="BZ63" s="3">
        <v>0</v>
      </c>
      <c r="CA63" s="4">
        <v>0</v>
      </c>
      <c r="CB63" s="3">
        <v>21</v>
      </c>
      <c r="CC63" s="4">
        <v>4.3073388850145632E-2</v>
      </c>
      <c r="CD63" s="3">
        <v>214</v>
      </c>
      <c r="CE63" s="4">
        <v>0.1768098220334782</v>
      </c>
      <c r="CF63" s="3">
        <v>0</v>
      </c>
      <c r="CG63" s="4">
        <v>0</v>
      </c>
      <c r="CH63" s="3">
        <v>203</v>
      </c>
      <c r="CI63" s="4">
        <v>0.25062037802935838</v>
      </c>
      <c r="CJ63" s="3">
        <v>51</v>
      </c>
      <c r="CK63" s="4">
        <v>4.5653107991979372E-2</v>
      </c>
      <c r="CL63" s="3">
        <v>412</v>
      </c>
      <c r="CM63" s="4">
        <v>0.29691339785674647</v>
      </c>
      <c r="CN63" s="3">
        <v>355</v>
      </c>
      <c r="CO63" s="4">
        <v>0.2083846957583442</v>
      </c>
      <c r="CP63" s="3">
        <v>286</v>
      </c>
      <c r="CQ63" s="4">
        <v>0.54764093137254899</v>
      </c>
      <c r="CR63" s="3">
        <v>61</v>
      </c>
      <c r="CS63" s="4">
        <v>0.13148251929128765</v>
      </c>
      <c r="CT63" s="3">
        <v>4</v>
      </c>
      <c r="CU63" s="4">
        <v>1.4275008029692015E-2</v>
      </c>
      <c r="CV63" s="3">
        <v>368</v>
      </c>
      <c r="CW63" s="4">
        <v>0.20110498445261737</v>
      </c>
      <c r="CX63" s="3">
        <v>484</v>
      </c>
      <c r="CY63" s="4">
        <v>0.41264184563443684</v>
      </c>
      <c r="CZ63" s="3">
        <v>3</v>
      </c>
      <c r="DA63" s="4">
        <v>8.4189257450749278E-3</v>
      </c>
      <c r="DB63" s="3">
        <v>1912</v>
      </c>
      <c r="DC63" s="4">
        <v>1.1646889695670184</v>
      </c>
      <c r="DD63" s="3">
        <v>84</v>
      </c>
      <c r="DE63" s="4">
        <v>5.2772437709676205E-2</v>
      </c>
      <c r="DF63" s="3">
        <v>3</v>
      </c>
      <c r="DG63" s="4">
        <v>1.5937948254794665E-2</v>
      </c>
      <c r="DH63" s="3">
        <v>5</v>
      </c>
      <c r="DI63" s="4">
        <v>3.107133979617201E-2</v>
      </c>
      <c r="DJ63" s="3">
        <v>3</v>
      </c>
      <c r="DK63" s="4">
        <v>2.1864295605276585E-2</v>
      </c>
      <c r="DL63" s="3">
        <v>66</v>
      </c>
      <c r="DM63" s="4">
        <v>0.10779558038120436</v>
      </c>
      <c r="DN63" s="3">
        <v>0</v>
      </c>
      <c r="DO63" s="4">
        <v>0</v>
      </c>
      <c r="DP63" s="3">
        <v>197</v>
      </c>
      <c r="DQ63" s="4">
        <v>0.20609497107347236</v>
      </c>
      <c r="DR63" s="3">
        <v>0</v>
      </c>
      <c r="DS63" s="4">
        <v>0</v>
      </c>
      <c r="DT63" s="3">
        <v>0</v>
      </c>
      <c r="DU63" s="4">
        <v>0</v>
      </c>
      <c r="DV63" s="3">
        <v>0</v>
      </c>
      <c r="DW63" s="4">
        <v>0</v>
      </c>
      <c r="DX63" s="3">
        <v>0</v>
      </c>
      <c r="DY63" s="4">
        <v>0</v>
      </c>
      <c r="DZ63" s="3">
        <v>129</v>
      </c>
      <c r="EA63" s="4">
        <v>0.12913688509820409</v>
      </c>
      <c r="EB63" s="3">
        <v>4</v>
      </c>
      <c r="EC63" s="4">
        <v>3.8767202946307422E-2</v>
      </c>
      <c r="ED63" s="3">
        <v>6</v>
      </c>
      <c r="EE63" s="4">
        <v>1.6808135137406505E-2</v>
      </c>
      <c r="EF63" s="3">
        <v>0</v>
      </c>
      <c r="EG63" s="4">
        <v>0</v>
      </c>
      <c r="EH63" s="3">
        <v>0</v>
      </c>
      <c r="EI63" s="4">
        <v>0</v>
      </c>
      <c r="EJ63" s="3">
        <v>3</v>
      </c>
      <c r="EK63" s="4">
        <v>1.0744985673352435E-2</v>
      </c>
      <c r="EL63" s="3">
        <v>6</v>
      </c>
      <c r="EM63" s="4">
        <v>1.7951709900368009E-2</v>
      </c>
      <c r="EN63" s="3">
        <v>5</v>
      </c>
      <c r="EO63" s="4">
        <v>1.1868872694471479E-2</v>
      </c>
      <c r="EP63" s="3">
        <v>0</v>
      </c>
      <c r="EQ63" s="4">
        <v>0</v>
      </c>
      <c r="ER63" s="3">
        <v>142</v>
      </c>
      <c r="ES63" s="4">
        <v>8.6742454322767448E-2</v>
      </c>
      <c r="ET63" s="3">
        <v>913</v>
      </c>
      <c r="EU63" s="4">
        <v>0.41541919573387687</v>
      </c>
      <c r="EV63" s="3">
        <v>3</v>
      </c>
      <c r="EW63" s="4">
        <v>7.3051355102637158E-3</v>
      </c>
      <c r="EX63" s="3">
        <v>229</v>
      </c>
      <c r="EY63" s="4">
        <v>8.2677449635352729E-2</v>
      </c>
      <c r="EZ63" s="3">
        <v>39</v>
      </c>
      <c r="FA63" s="4">
        <v>2.5951039039678474E-2</v>
      </c>
      <c r="FB63" s="3">
        <v>183</v>
      </c>
      <c r="FC63" s="4">
        <v>0.2140751485658135</v>
      </c>
      <c r="FD63" s="3">
        <v>0</v>
      </c>
      <c r="FE63" s="4">
        <v>0</v>
      </c>
      <c r="FF63" s="3">
        <v>17716</v>
      </c>
      <c r="FG63" s="4">
        <v>0.37671342837926258</v>
      </c>
      <c r="FH63" s="3">
        <v>18689</v>
      </c>
      <c r="FI63" s="4">
        <v>0.30238590227057205</v>
      </c>
    </row>
    <row r="64" spans="2:165" x14ac:dyDescent="0.35">
      <c r="B64" s="18">
        <v>59</v>
      </c>
      <c r="C64" s="5" t="s">
        <v>57</v>
      </c>
      <c r="D64" s="3">
        <v>53</v>
      </c>
      <c r="E64" s="4">
        <v>0.43456871105280415</v>
      </c>
      <c r="F64" s="3">
        <v>25</v>
      </c>
      <c r="G64" s="4">
        <v>0.22559104854719364</v>
      </c>
      <c r="H64" s="3">
        <v>314</v>
      </c>
      <c r="I64" s="4">
        <v>0.29057661876162538</v>
      </c>
      <c r="J64" s="3">
        <v>538</v>
      </c>
      <c r="K64" s="4">
        <v>0.4</v>
      </c>
      <c r="L64" s="3">
        <v>126</v>
      </c>
      <c r="M64" s="4">
        <v>0.33427957445679568</v>
      </c>
      <c r="N64" s="3">
        <v>137</v>
      </c>
      <c r="O64" s="4">
        <v>0.2530710261383578</v>
      </c>
      <c r="P64" s="3">
        <v>872</v>
      </c>
      <c r="Q64" s="4">
        <v>0.88965066927848524</v>
      </c>
      <c r="R64" s="3">
        <v>32</v>
      </c>
      <c r="S64" s="4">
        <v>0.24183796856106407</v>
      </c>
      <c r="T64" s="3">
        <v>1178</v>
      </c>
      <c r="U64" s="4">
        <v>0.72275259528308833</v>
      </c>
      <c r="V64" s="3">
        <v>243</v>
      </c>
      <c r="W64" s="4">
        <v>0.13278253172027146</v>
      </c>
      <c r="X64" s="3">
        <v>9</v>
      </c>
      <c r="Y64" s="4">
        <v>0.16137708445400753</v>
      </c>
      <c r="Z64" s="3">
        <v>50</v>
      </c>
      <c r="AA64" s="4">
        <v>0.13975459093831233</v>
      </c>
      <c r="AB64" s="3">
        <v>248</v>
      </c>
      <c r="AC64" s="4">
        <v>0.2207839611135346</v>
      </c>
      <c r="AD64" s="3">
        <v>708</v>
      </c>
      <c r="AE64" s="4">
        <v>0.20272475819059563</v>
      </c>
      <c r="AF64" s="3">
        <v>17</v>
      </c>
      <c r="AG64" s="4">
        <v>0.13778570270708382</v>
      </c>
      <c r="AH64" s="3">
        <v>44</v>
      </c>
      <c r="AI64" s="4">
        <v>0.21161985378991918</v>
      </c>
      <c r="AJ64" s="3">
        <v>17</v>
      </c>
      <c r="AK64" s="4">
        <v>0.11465569569029473</v>
      </c>
      <c r="AL64" s="3">
        <v>829</v>
      </c>
      <c r="AM64" s="4">
        <v>0.58244514547076887</v>
      </c>
      <c r="AN64" s="3">
        <v>116</v>
      </c>
      <c r="AO64" s="4">
        <v>0.260428359750348</v>
      </c>
      <c r="AP64" s="3">
        <v>457</v>
      </c>
      <c r="AQ64" s="4">
        <v>0.34509578862316598</v>
      </c>
      <c r="AR64" s="3">
        <v>12</v>
      </c>
      <c r="AS64" s="4">
        <v>0.12285012285012285</v>
      </c>
      <c r="AT64" s="3">
        <v>1203</v>
      </c>
      <c r="AU64" s="4">
        <v>0.83399771222572705</v>
      </c>
      <c r="AV64" s="3">
        <v>30</v>
      </c>
      <c r="AW64" s="4">
        <v>0.16104788490444491</v>
      </c>
      <c r="AX64" s="3">
        <v>48</v>
      </c>
      <c r="AY64" s="4">
        <v>0.20254019156926453</v>
      </c>
      <c r="AZ64" s="3">
        <v>218</v>
      </c>
      <c r="BA64" s="4">
        <v>0.19028665200237421</v>
      </c>
      <c r="BB64" s="3">
        <v>193</v>
      </c>
      <c r="BC64" s="4">
        <v>0.1286906889286</v>
      </c>
      <c r="BD64" s="3">
        <v>813</v>
      </c>
      <c r="BE64" s="4">
        <v>0.31474054229834153</v>
      </c>
      <c r="BF64" s="3">
        <v>82</v>
      </c>
      <c r="BG64" s="4">
        <v>0.1297817450896602</v>
      </c>
      <c r="BH64" s="3">
        <v>88</v>
      </c>
      <c r="BI64" s="4">
        <v>0.57811062935225332</v>
      </c>
      <c r="BJ64" s="3">
        <v>13</v>
      </c>
      <c r="BK64" s="4">
        <v>0.24491333835719667</v>
      </c>
      <c r="BL64" s="3">
        <v>411</v>
      </c>
      <c r="BM64" s="4">
        <v>0.47088207325596049</v>
      </c>
      <c r="BN64" s="3">
        <v>33</v>
      </c>
      <c r="BO64" s="4">
        <v>0.17151767151767153</v>
      </c>
      <c r="BP64" s="3">
        <v>379</v>
      </c>
      <c r="BQ64" s="4">
        <v>0.16368308536137682</v>
      </c>
      <c r="BR64" s="3">
        <v>46</v>
      </c>
      <c r="BS64" s="4">
        <v>0.28271157273677094</v>
      </c>
      <c r="BT64" s="3">
        <v>656</v>
      </c>
      <c r="BU64" s="4">
        <v>0.42853969871568742</v>
      </c>
      <c r="BV64" s="3">
        <v>423</v>
      </c>
      <c r="BW64" s="4">
        <v>0.27391760454845687</v>
      </c>
      <c r="BX64" s="3">
        <v>151</v>
      </c>
      <c r="BY64" s="4">
        <v>0.21194469787353498</v>
      </c>
      <c r="BZ64" s="3">
        <v>15</v>
      </c>
      <c r="CA64" s="4">
        <v>0.21824530772588391</v>
      </c>
      <c r="CB64" s="3">
        <v>223</v>
      </c>
      <c r="CC64" s="4">
        <v>0.45739836731345118</v>
      </c>
      <c r="CD64" s="3">
        <v>447</v>
      </c>
      <c r="CE64" s="4">
        <v>0.36931771237833994</v>
      </c>
      <c r="CF64" s="3">
        <v>31</v>
      </c>
      <c r="CG64" s="4">
        <v>0.3314798973481608</v>
      </c>
      <c r="CH64" s="3">
        <v>373</v>
      </c>
      <c r="CI64" s="4">
        <v>0.46049951233965852</v>
      </c>
      <c r="CJ64" s="3">
        <v>399</v>
      </c>
      <c r="CK64" s="4">
        <v>0.35716843311372098</v>
      </c>
      <c r="CL64" s="3">
        <v>1380</v>
      </c>
      <c r="CM64" s="4">
        <v>0.99451575010269455</v>
      </c>
      <c r="CN64" s="3">
        <v>328</v>
      </c>
      <c r="CO64" s="4">
        <v>0.1925357188978504</v>
      </c>
      <c r="CP64" s="3">
        <v>57</v>
      </c>
      <c r="CQ64" s="4">
        <v>0.10914522058823529</v>
      </c>
      <c r="CR64" s="3">
        <v>75</v>
      </c>
      <c r="CS64" s="4">
        <v>0.16165883519420615</v>
      </c>
      <c r="CT64" s="3">
        <v>45</v>
      </c>
      <c r="CU64" s="4">
        <v>0.16059384033403518</v>
      </c>
      <c r="CV64" s="3">
        <v>635</v>
      </c>
      <c r="CW64" s="4">
        <v>0.34701539436796747</v>
      </c>
      <c r="CX64" s="3">
        <v>475</v>
      </c>
      <c r="CY64" s="4">
        <v>0.4049687534635486</v>
      </c>
      <c r="CZ64" s="3">
        <v>104</v>
      </c>
      <c r="DA64" s="4">
        <v>0.29185609249593086</v>
      </c>
      <c r="DB64" s="3">
        <v>1069</v>
      </c>
      <c r="DC64" s="4">
        <v>0.65117809020248052</v>
      </c>
      <c r="DD64" s="3">
        <v>658</v>
      </c>
      <c r="DE64" s="4">
        <v>0.41338409539246362</v>
      </c>
      <c r="DF64" s="3">
        <v>93</v>
      </c>
      <c r="DG64" s="4">
        <v>0.49407639589863467</v>
      </c>
      <c r="DH64" s="3">
        <v>35</v>
      </c>
      <c r="DI64" s="4">
        <v>0.21749937857320406</v>
      </c>
      <c r="DJ64" s="3">
        <v>43</v>
      </c>
      <c r="DK64" s="4">
        <v>0.31338823700896434</v>
      </c>
      <c r="DL64" s="3">
        <v>290</v>
      </c>
      <c r="DM64" s="4">
        <v>0.47364724712953432</v>
      </c>
      <c r="DN64" s="3">
        <v>20</v>
      </c>
      <c r="DO64" s="4">
        <v>0.18542555164101612</v>
      </c>
      <c r="DP64" s="3">
        <v>1207</v>
      </c>
      <c r="DQ64" s="4">
        <v>1.2627240105872137</v>
      </c>
      <c r="DR64" s="3">
        <v>18</v>
      </c>
      <c r="DS64" s="4">
        <v>0.25947816058815049</v>
      </c>
      <c r="DT64" s="3">
        <v>12</v>
      </c>
      <c r="DU64" s="4">
        <v>0.39761431411530812</v>
      </c>
      <c r="DV64" s="3">
        <v>80</v>
      </c>
      <c r="DW64" s="4">
        <v>0.28310566919102553</v>
      </c>
      <c r="DX64" s="3">
        <v>32</v>
      </c>
      <c r="DY64" s="4">
        <v>0.20690547006336482</v>
      </c>
      <c r="DZ64" s="3">
        <v>1004</v>
      </c>
      <c r="EA64" s="4">
        <v>1.0050653692914489</v>
      </c>
      <c r="EB64" s="3">
        <v>23</v>
      </c>
      <c r="EC64" s="4">
        <v>0.2229114169412677</v>
      </c>
      <c r="ED64" s="3">
        <v>187</v>
      </c>
      <c r="EE64" s="4">
        <v>0.52385354511583604</v>
      </c>
      <c r="EF64" s="3">
        <v>23</v>
      </c>
      <c r="EG64" s="4">
        <v>0.11807587658504029</v>
      </c>
      <c r="EH64" s="3">
        <v>18</v>
      </c>
      <c r="EI64" s="4">
        <v>0.31943212067435672</v>
      </c>
      <c r="EJ64" s="3">
        <v>60</v>
      </c>
      <c r="EK64" s="4">
        <v>0.21489971346704873</v>
      </c>
      <c r="EL64" s="3">
        <v>70</v>
      </c>
      <c r="EM64" s="4">
        <v>0.20943661550429346</v>
      </c>
      <c r="EN64" s="3">
        <v>108</v>
      </c>
      <c r="EO64" s="4">
        <v>0.25636765020058394</v>
      </c>
      <c r="EP64" s="3">
        <v>9</v>
      </c>
      <c r="EQ64" s="4">
        <v>0.24889380530973451</v>
      </c>
      <c r="ER64" s="3">
        <v>613</v>
      </c>
      <c r="ES64" s="4">
        <v>0.37445862323842571</v>
      </c>
      <c r="ET64" s="3">
        <v>387</v>
      </c>
      <c r="EU64" s="4">
        <v>0.17608677847646262</v>
      </c>
      <c r="EV64" s="3">
        <v>76</v>
      </c>
      <c r="EW64" s="4">
        <v>0.18506343292668079</v>
      </c>
      <c r="EX64" s="3">
        <v>724</v>
      </c>
      <c r="EY64" s="4">
        <v>0.26139071413098419</v>
      </c>
      <c r="EZ64" s="3">
        <v>548</v>
      </c>
      <c r="FA64" s="4">
        <v>0.36464536907035394</v>
      </c>
      <c r="FB64" s="3">
        <v>1117</v>
      </c>
      <c r="FC64" s="4">
        <v>1.3066772729399654</v>
      </c>
      <c r="FD64" s="3">
        <v>12</v>
      </c>
      <c r="FE64" s="4">
        <v>0.20023360587351913</v>
      </c>
      <c r="FF64" s="3">
        <v>20231</v>
      </c>
      <c r="FG64" s="4">
        <v>0.43019244578577903</v>
      </c>
      <c r="FH64" s="3">
        <v>23964</v>
      </c>
      <c r="FI64" s="4">
        <v>0.38773480453806991</v>
      </c>
    </row>
    <row r="65" spans="2:165" x14ac:dyDescent="0.35">
      <c r="B65" s="18">
        <v>60</v>
      </c>
      <c r="C65" s="5" t="s">
        <v>58</v>
      </c>
      <c r="D65" s="3">
        <v>4</v>
      </c>
      <c r="E65" s="4">
        <v>3.2797638570022956E-2</v>
      </c>
      <c r="F65" s="3">
        <v>31</v>
      </c>
      <c r="G65" s="4">
        <v>0.27973290019852015</v>
      </c>
      <c r="H65" s="3">
        <v>170</v>
      </c>
      <c r="I65" s="4">
        <v>0.15731855155884175</v>
      </c>
      <c r="J65" s="3">
        <v>769</v>
      </c>
      <c r="K65" s="4">
        <v>0.6</v>
      </c>
      <c r="L65" s="3">
        <v>52</v>
      </c>
      <c r="M65" s="4">
        <v>0.13795664977582045</v>
      </c>
      <c r="N65" s="3">
        <v>86</v>
      </c>
      <c r="O65" s="4">
        <v>0.15886210399926112</v>
      </c>
      <c r="P65" s="3">
        <v>276</v>
      </c>
      <c r="Q65" s="4">
        <v>0.28158667972575907</v>
      </c>
      <c r="R65" s="3">
        <v>6</v>
      </c>
      <c r="S65" s="4">
        <v>4.5344619105199518E-2</v>
      </c>
      <c r="T65" s="3">
        <v>2039</v>
      </c>
      <c r="U65" s="4">
        <v>1.2510123444670773</v>
      </c>
      <c r="V65" s="3">
        <v>25391</v>
      </c>
      <c r="W65" s="4">
        <v>13.874408489339146</v>
      </c>
      <c r="X65" s="3">
        <v>0</v>
      </c>
      <c r="Y65" s="4">
        <v>0</v>
      </c>
      <c r="Z65" s="3">
        <v>29</v>
      </c>
      <c r="AA65" s="4">
        <v>8.1057662744221146E-2</v>
      </c>
      <c r="AB65" s="3">
        <v>188</v>
      </c>
      <c r="AC65" s="4">
        <v>0.16736848665058265</v>
      </c>
      <c r="AD65" s="3">
        <v>2169</v>
      </c>
      <c r="AE65" s="4">
        <v>0.62105932276186715</v>
      </c>
      <c r="AF65" s="3">
        <v>11</v>
      </c>
      <c r="AG65" s="4">
        <v>8.9155454692818922E-2</v>
      </c>
      <c r="AH65" s="3">
        <v>17</v>
      </c>
      <c r="AI65" s="4">
        <v>8.176221623701424E-2</v>
      </c>
      <c r="AJ65" s="3">
        <v>3</v>
      </c>
      <c r="AK65" s="4">
        <v>2.0233358062993187E-2</v>
      </c>
      <c r="AL65" s="3">
        <v>2517</v>
      </c>
      <c r="AM65" s="4">
        <v>1.768413065319572</v>
      </c>
      <c r="AN65" s="3">
        <v>101</v>
      </c>
      <c r="AO65" s="4">
        <v>0.22675227874814782</v>
      </c>
      <c r="AP65" s="3">
        <v>265</v>
      </c>
      <c r="AQ65" s="4">
        <v>0.2001102494204354</v>
      </c>
      <c r="AR65" s="3">
        <v>0</v>
      </c>
      <c r="AS65" s="4">
        <v>0</v>
      </c>
      <c r="AT65" s="3">
        <v>1097</v>
      </c>
      <c r="AU65" s="4">
        <v>0.7605116295192208</v>
      </c>
      <c r="AV65" s="3">
        <v>21</v>
      </c>
      <c r="AW65" s="4">
        <v>0.11273351943311145</v>
      </c>
      <c r="AX65" s="3">
        <v>10</v>
      </c>
      <c r="AY65" s="4">
        <v>4.2195873243596776E-2</v>
      </c>
      <c r="AZ65" s="3">
        <v>140</v>
      </c>
      <c r="BA65" s="4">
        <v>0.12220243706574491</v>
      </c>
      <c r="BB65" s="3">
        <v>14693</v>
      </c>
      <c r="BC65" s="4">
        <v>9.7971621369322275</v>
      </c>
      <c r="BD65" s="3">
        <v>690</v>
      </c>
      <c r="BE65" s="4">
        <v>0.26712296947829722</v>
      </c>
      <c r="BF65" s="3">
        <v>89</v>
      </c>
      <c r="BG65" s="4">
        <v>0.14086067454853363</v>
      </c>
      <c r="BH65" s="3">
        <v>7</v>
      </c>
      <c r="BI65" s="4">
        <v>4.5986072789383783E-2</v>
      </c>
      <c r="BJ65" s="3">
        <v>9</v>
      </c>
      <c r="BK65" s="4">
        <v>0.16955538809344384</v>
      </c>
      <c r="BL65" s="3">
        <v>1487</v>
      </c>
      <c r="BM65" s="4">
        <v>1.7036536324370153</v>
      </c>
      <c r="BN65" s="3">
        <v>15</v>
      </c>
      <c r="BO65" s="4">
        <v>7.7962577962577967E-2</v>
      </c>
      <c r="BP65" s="3">
        <v>1538</v>
      </c>
      <c r="BQ65" s="4">
        <v>0.66423373426331811</v>
      </c>
      <c r="BR65" s="3">
        <v>12</v>
      </c>
      <c r="BS65" s="4">
        <v>7.3750845061766324E-2</v>
      </c>
      <c r="BT65" s="3">
        <v>1640</v>
      </c>
      <c r="BU65" s="4">
        <v>1.0713492467892185</v>
      </c>
      <c r="BV65" s="3">
        <v>1357</v>
      </c>
      <c r="BW65" s="4">
        <v>0.87873803634103065</v>
      </c>
      <c r="BX65" s="3">
        <v>102</v>
      </c>
      <c r="BY65" s="4">
        <v>0.14316794160993754</v>
      </c>
      <c r="BZ65" s="3">
        <v>0</v>
      </c>
      <c r="CA65" s="4">
        <v>0</v>
      </c>
      <c r="CB65" s="3">
        <v>41</v>
      </c>
      <c r="CC65" s="4">
        <v>8.4095663945522411E-2</v>
      </c>
      <c r="CD65" s="3">
        <v>1191</v>
      </c>
      <c r="CE65" s="4">
        <v>0.98402101888725479</v>
      </c>
      <c r="CF65" s="3">
        <v>6</v>
      </c>
      <c r="CG65" s="4">
        <v>6.4157399486740804E-2</v>
      </c>
      <c r="CH65" s="3">
        <v>7669</v>
      </c>
      <c r="CI65" s="4">
        <v>9.4680181236805403</v>
      </c>
      <c r="CJ65" s="3">
        <v>521</v>
      </c>
      <c r="CK65" s="4">
        <v>0.46637782870237759</v>
      </c>
      <c r="CL65" s="3">
        <v>2892</v>
      </c>
      <c r="CM65" s="4">
        <v>2.0841590936934726</v>
      </c>
      <c r="CN65" s="3">
        <v>3017</v>
      </c>
      <c r="CO65" s="4">
        <v>1.7709764143744349</v>
      </c>
      <c r="CP65" s="3">
        <v>341</v>
      </c>
      <c r="CQ65" s="4">
        <v>0.65295649509803921</v>
      </c>
      <c r="CR65" s="3">
        <v>60</v>
      </c>
      <c r="CS65" s="4">
        <v>0.12932706815536493</v>
      </c>
      <c r="CT65" s="3">
        <v>19</v>
      </c>
      <c r="CU65" s="4">
        <v>6.7806288141037077E-2</v>
      </c>
      <c r="CV65" s="3">
        <v>3248</v>
      </c>
      <c r="CW65" s="4">
        <v>1.7749700801687534</v>
      </c>
      <c r="CX65" s="3">
        <v>2522</v>
      </c>
      <c r="CY65" s="4">
        <v>2.1501709394422517</v>
      </c>
      <c r="CZ65" s="3">
        <v>60</v>
      </c>
      <c r="DA65" s="4">
        <v>0.16837851490149855</v>
      </c>
      <c r="DB65" s="3">
        <v>1252</v>
      </c>
      <c r="DC65" s="4">
        <v>0.76265198216417729</v>
      </c>
      <c r="DD65" s="3">
        <v>125</v>
      </c>
      <c r="DE65" s="4">
        <v>7.853041325844673E-2</v>
      </c>
      <c r="DF65" s="3">
        <v>59</v>
      </c>
      <c r="DG65" s="4">
        <v>0.31344631567762843</v>
      </c>
      <c r="DH65" s="3">
        <v>8</v>
      </c>
      <c r="DI65" s="4">
        <v>4.9714143673875215E-2</v>
      </c>
      <c r="DJ65" s="3">
        <v>11</v>
      </c>
      <c r="DK65" s="4">
        <v>8.0169083886014139E-2</v>
      </c>
      <c r="DL65" s="3">
        <v>77</v>
      </c>
      <c r="DM65" s="4">
        <v>0.12576151044473843</v>
      </c>
      <c r="DN65" s="3">
        <v>6</v>
      </c>
      <c r="DO65" s="4">
        <v>5.5627665492304836E-2</v>
      </c>
      <c r="DP65" s="3">
        <v>461</v>
      </c>
      <c r="DQ65" s="4">
        <v>0.48228315565924235</v>
      </c>
      <c r="DR65" s="3">
        <v>3</v>
      </c>
      <c r="DS65" s="4">
        <v>4.3246360098025079E-2</v>
      </c>
      <c r="DT65" s="3">
        <v>0</v>
      </c>
      <c r="DU65" s="4">
        <v>0</v>
      </c>
      <c r="DV65" s="3">
        <v>25</v>
      </c>
      <c r="DW65" s="4">
        <v>8.8470521622195486E-2</v>
      </c>
      <c r="DX65" s="3">
        <v>8</v>
      </c>
      <c r="DY65" s="4">
        <v>5.1726367515841205E-2</v>
      </c>
      <c r="DZ65" s="3">
        <v>657</v>
      </c>
      <c r="EA65" s="4">
        <v>0.65769715898852787</v>
      </c>
      <c r="EB65" s="3">
        <v>12</v>
      </c>
      <c r="EC65" s="4">
        <v>0.11630160883892228</v>
      </c>
      <c r="ED65" s="3">
        <v>15</v>
      </c>
      <c r="EE65" s="4">
        <v>4.2020337843516262E-2</v>
      </c>
      <c r="EF65" s="3">
        <v>352</v>
      </c>
      <c r="EG65" s="4">
        <v>1.8070742851275732</v>
      </c>
      <c r="EH65" s="3">
        <v>0</v>
      </c>
      <c r="EI65" s="4">
        <v>0</v>
      </c>
      <c r="EJ65" s="3">
        <v>25</v>
      </c>
      <c r="EK65" s="4">
        <v>8.9541547277936964E-2</v>
      </c>
      <c r="EL65" s="3">
        <v>113</v>
      </c>
      <c r="EM65" s="4">
        <v>0.33809053645693082</v>
      </c>
      <c r="EN65" s="3">
        <v>152</v>
      </c>
      <c r="EO65" s="4">
        <v>0.36081372991193295</v>
      </c>
      <c r="EP65" s="3">
        <v>0</v>
      </c>
      <c r="EQ65" s="4">
        <v>0</v>
      </c>
      <c r="ER65" s="3">
        <v>2653</v>
      </c>
      <c r="ES65" s="4">
        <v>1.6206178261852258</v>
      </c>
      <c r="ET65" s="3">
        <v>3681</v>
      </c>
      <c r="EU65" s="4">
        <v>1.6748719162063539</v>
      </c>
      <c r="EV65" s="3">
        <v>187</v>
      </c>
      <c r="EW65" s="4">
        <v>0.4553534468064383</v>
      </c>
      <c r="EX65" s="3">
        <v>2483</v>
      </c>
      <c r="EY65" s="4">
        <v>0.89645461766192502</v>
      </c>
      <c r="EZ65" s="3">
        <v>167</v>
      </c>
      <c r="FA65" s="4">
        <v>0.11112367999041807</v>
      </c>
      <c r="FB65" s="3">
        <v>2398</v>
      </c>
      <c r="FC65" s="4">
        <v>2.8052033129006597</v>
      </c>
      <c r="FD65" s="3">
        <v>0</v>
      </c>
      <c r="FE65" s="4">
        <v>0</v>
      </c>
      <c r="FF65" s="3">
        <v>90552</v>
      </c>
      <c r="FG65" s="4">
        <v>1.9254997949084998</v>
      </c>
      <c r="FH65" s="3">
        <v>93598</v>
      </c>
      <c r="FI65" s="4">
        <v>1.5144050340157846</v>
      </c>
    </row>
    <row r="66" spans="2:165" x14ac:dyDescent="0.35">
      <c r="B66" s="18">
        <v>61</v>
      </c>
      <c r="C66" s="5" t="s">
        <v>59</v>
      </c>
      <c r="D66" s="3">
        <v>11</v>
      </c>
      <c r="E66" s="4">
        <v>9.0193506067563142E-2</v>
      </c>
      <c r="F66" s="3">
        <v>8</v>
      </c>
      <c r="G66" s="4">
        <v>7.2189135535101964E-2</v>
      </c>
      <c r="H66" s="3">
        <v>71</v>
      </c>
      <c r="I66" s="4">
        <v>6.5703630356928028E-2</v>
      </c>
      <c r="J66" s="3">
        <v>93</v>
      </c>
      <c r="K66" s="4">
        <v>0.1</v>
      </c>
      <c r="L66" s="3">
        <v>63</v>
      </c>
      <c r="M66" s="4">
        <v>0.16713978722839784</v>
      </c>
      <c r="N66" s="3">
        <v>65</v>
      </c>
      <c r="O66" s="4">
        <v>0.12007019488316245</v>
      </c>
      <c r="P66" s="3">
        <v>149</v>
      </c>
      <c r="Q66" s="4">
        <v>0.1520159973881815</v>
      </c>
      <c r="R66" s="3">
        <v>9</v>
      </c>
      <c r="S66" s="4">
        <v>6.8016928657799278E-2</v>
      </c>
      <c r="T66" s="3">
        <v>114</v>
      </c>
      <c r="U66" s="4">
        <v>6.9943799543524671E-2</v>
      </c>
      <c r="V66" s="3">
        <v>41</v>
      </c>
      <c r="W66" s="4">
        <v>2.2403637039222758E-2</v>
      </c>
      <c r="X66" s="3">
        <v>6</v>
      </c>
      <c r="Y66" s="4">
        <v>0.10758472296933834</v>
      </c>
      <c r="Z66" s="3">
        <v>18</v>
      </c>
      <c r="AA66" s="4">
        <v>5.0311652737792437E-2</v>
      </c>
      <c r="AB66" s="3">
        <v>116</v>
      </c>
      <c r="AC66" s="4">
        <v>0.10326991729504037</v>
      </c>
      <c r="AD66" s="3">
        <v>236</v>
      </c>
      <c r="AE66" s="4">
        <v>6.7574919396865218E-2</v>
      </c>
      <c r="AF66" s="3">
        <v>13</v>
      </c>
      <c r="AG66" s="4">
        <v>0.10536553736424055</v>
      </c>
      <c r="AH66" s="3">
        <v>12</v>
      </c>
      <c r="AI66" s="4">
        <v>5.7714505579068875E-2</v>
      </c>
      <c r="AJ66" s="3">
        <v>5</v>
      </c>
      <c r="AK66" s="4">
        <v>3.3722263438321978E-2</v>
      </c>
      <c r="AL66" s="3">
        <v>90</v>
      </c>
      <c r="AM66" s="4">
        <v>6.3232886721796375E-2</v>
      </c>
      <c r="AN66" s="3">
        <v>47</v>
      </c>
      <c r="AO66" s="4">
        <v>0.10551838714022721</v>
      </c>
      <c r="AP66" s="3">
        <v>261</v>
      </c>
      <c r="AQ66" s="4">
        <v>0.19708971735371184</v>
      </c>
      <c r="AR66" s="3">
        <v>0</v>
      </c>
      <c r="AS66" s="4">
        <v>0</v>
      </c>
      <c r="AT66" s="3">
        <v>88</v>
      </c>
      <c r="AU66" s="4">
        <v>6.1007313945024087E-2</v>
      </c>
      <c r="AV66" s="3">
        <v>9</v>
      </c>
      <c r="AW66" s="4">
        <v>4.8314365471333477E-2</v>
      </c>
      <c r="AX66" s="3">
        <v>28</v>
      </c>
      <c r="AY66" s="4">
        <v>0.11814844508207098</v>
      </c>
      <c r="AZ66" s="3">
        <v>61</v>
      </c>
      <c r="BA66" s="4">
        <v>5.3245347578645991E-2</v>
      </c>
      <c r="BB66" s="3">
        <v>38</v>
      </c>
      <c r="BC66" s="4">
        <v>2.5338063105112954E-2</v>
      </c>
      <c r="BD66" s="3">
        <v>306</v>
      </c>
      <c r="BE66" s="4">
        <v>0.11846322994254921</v>
      </c>
      <c r="BF66" s="3">
        <v>25</v>
      </c>
      <c r="BG66" s="4">
        <v>3.9567605210262251E-2</v>
      </c>
      <c r="BH66" s="3">
        <v>20</v>
      </c>
      <c r="BI66" s="4">
        <v>0.1313887793982394</v>
      </c>
      <c r="BJ66" s="3">
        <v>3</v>
      </c>
      <c r="BK66" s="4">
        <v>5.6518462697814617E-2</v>
      </c>
      <c r="BL66" s="3">
        <v>95</v>
      </c>
      <c r="BM66" s="4">
        <v>0.10884135513215631</v>
      </c>
      <c r="BN66" s="3">
        <v>8</v>
      </c>
      <c r="BO66" s="4">
        <v>4.1580041580041582E-2</v>
      </c>
      <c r="BP66" s="3">
        <v>61</v>
      </c>
      <c r="BQ66" s="4">
        <v>2.6344770994839017E-2</v>
      </c>
      <c r="BR66" s="3">
        <v>28</v>
      </c>
      <c r="BS66" s="4">
        <v>0.17208530514412143</v>
      </c>
      <c r="BT66" s="3">
        <v>169</v>
      </c>
      <c r="BU66" s="4">
        <v>0.11040123335815728</v>
      </c>
      <c r="BV66" s="3">
        <v>154</v>
      </c>
      <c r="BW66" s="4">
        <v>9.9724139717405111E-2</v>
      </c>
      <c r="BX66" s="3">
        <v>57</v>
      </c>
      <c r="BY66" s="4">
        <v>8.0005614429082744E-2</v>
      </c>
      <c r="BZ66" s="3">
        <v>6</v>
      </c>
      <c r="CA66" s="4">
        <v>8.7298123090353549E-2</v>
      </c>
      <c r="CB66" s="3">
        <v>77</v>
      </c>
      <c r="CC66" s="4">
        <v>0.15793575911720062</v>
      </c>
      <c r="CD66" s="3">
        <v>71</v>
      </c>
      <c r="CE66" s="4">
        <v>5.8661202637275478E-2</v>
      </c>
      <c r="CF66" s="3">
        <v>7</v>
      </c>
      <c r="CG66" s="4">
        <v>7.4850299401197612E-2</v>
      </c>
      <c r="CH66" s="3">
        <v>50</v>
      </c>
      <c r="CI66" s="4">
        <v>6.1729157150088268E-2</v>
      </c>
      <c r="CJ66" s="3">
        <v>112</v>
      </c>
      <c r="CK66" s="4">
        <v>0.10025780578630766</v>
      </c>
      <c r="CL66" s="3">
        <v>109</v>
      </c>
      <c r="CM66" s="4">
        <v>7.8552330986372251E-2</v>
      </c>
      <c r="CN66" s="3">
        <v>89</v>
      </c>
      <c r="CO66" s="4">
        <v>5.2242923725331361E-2</v>
      </c>
      <c r="CP66" s="3">
        <v>22</v>
      </c>
      <c r="CQ66" s="4">
        <v>4.2126225490196081E-2</v>
      </c>
      <c r="CR66" s="3">
        <v>27</v>
      </c>
      <c r="CS66" s="4">
        <v>5.8197180669914209E-2</v>
      </c>
      <c r="CT66" s="3">
        <v>22</v>
      </c>
      <c r="CU66" s="4">
        <v>7.8512544163306081E-2</v>
      </c>
      <c r="CV66" s="3">
        <v>86</v>
      </c>
      <c r="CW66" s="4">
        <v>4.699736049707906E-2</v>
      </c>
      <c r="CX66" s="3">
        <v>54</v>
      </c>
      <c r="CY66" s="4">
        <v>4.6038553025329727E-2</v>
      </c>
      <c r="CZ66" s="3">
        <v>42</v>
      </c>
      <c r="DA66" s="4">
        <v>0.11786496043104901</v>
      </c>
      <c r="DB66" s="3">
        <v>89</v>
      </c>
      <c r="DC66" s="4">
        <v>5.4214078604322508E-2</v>
      </c>
      <c r="DD66" s="3">
        <v>283</v>
      </c>
      <c r="DE66" s="4">
        <v>0.17779285561712341</v>
      </c>
      <c r="DF66" s="3">
        <v>29</v>
      </c>
      <c r="DG66" s="4">
        <v>0.15406683312968178</v>
      </c>
      <c r="DH66" s="3">
        <v>11</v>
      </c>
      <c r="DI66" s="4">
        <v>6.8356947551578423E-2</v>
      </c>
      <c r="DJ66" s="3">
        <v>13</v>
      </c>
      <c r="DK66" s="4">
        <v>9.4745280956198524E-2</v>
      </c>
      <c r="DL66" s="3">
        <v>75</v>
      </c>
      <c r="DM66" s="4">
        <v>0.12249497770591405</v>
      </c>
      <c r="DN66" s="3">
        <v>0</v>
      </c>
      <c r="DO66" s="4">
        <v>0</v>
      </c>
      <c r="DP66" s="3">
        <v>151</v>
      </c>
      <c r="DQ66" s="4">
        <v>0.15797127224413363</v>
      </c>
      <c r="DR66" s="3">
        <v>5</v>
      </c>
      <c r="DS66" s="4">
        <v>7.2077266830041814E-2</v>
      </c>
      <c r="DT66" s="3">
        <v>0</v>
      </c>
      <c r="DU66" s="4">
        <v>0</v>
      </c>
      <c r="DV66" s="3">
        <v>21</v>
      </c>
      <c r="DW66" s="4">
        <v>7.4315238162644209E-2</v>
      </c>
      <c r="DX66" s="3">
        <v>9</v>
      </c>
      <c r="DY66" s="4">
        <v>5.8192163455321348E-2</v>
      </c>
      <c r="DZ66" s="3">
        <v>95</v>
      </c>
      <c r="EA66" s="4">
        <v>9.510080685526659E-2</v>
      </c>
      <c r="EB66" s="3">
        <v>12</v>
      </c>
      <c r="EC66" s="4">
        <v>0.11630160883892228</v>
      </c>
      <c r="ED66" s="3">
        <v>40</v>
      </c>
      <c r="EE66" s="4">
        <v>0.1120542342493767</v>
      </c>
      <c r="EF66" s="3">
        <v>0</v>
      </c>
      <c r="EG66" s="4">
        <v>0</v>
      </c>
      <c r="EH66" s="3">
        <v>3</v>
      </c>
      <c r="EI66" s="4">
        <v>5.3238686779059449E-2</v>
      </c>
      <c r="EJ66" s="3">
        <v>17</v>
      </c>
      <c r="EK66" s="4">
        <v>6.0888252148997138E-2</v>
      </c>
      <c r="EL66" s="3">
        <v>12</v>
      </c>
      <c r="EM66" s="4">
        <v>3.5903419800736018E-2</v>
      </c>
      <c r="EN66" s="3">
        <v>34</v>
      </c>
      <c r="EO66" s="4">
        <v>8.0708334322406067E-2</v>
      </c>
      <c r="EP66" s="3">
        <v>3</v>
      </c>
      <c r="EQ66" s="4">
        <v>8.2964601769911508E-2</v>
      </c>
      <c r="ER66" s="3">
        <v>109</v>
      </c>
      <c r="ES66" s="4">
        <v>6.6583996628039807E-2</v>
      </c>
      <c r="ET66" s="3">
        <v>80</v>
      </c>
      <c r="EU66" s="4">
        <v>3.6400367643713204E-2</v>
      </c>
      <c r="EV66" s="3">
        <v>33</v>
      </c>
      <c r="EW66" s="4">
        <v>8.0356490612900872E-2</v>
      </c>
      <c r="EX66" s="3">
        <v>136</v>
      </c>
      <c r="EY66" s="4">
        <v>4.9101018124052279E-2</v>
      </c>
      <c r="EZ66" s="3">
        <v>152</v>
      </c>
      <c r="FA66" s="4">
        <v>0.10114251112900328</v>
      </c>
      <c r="FB66" s="3">
        <v>101</v>
      </c>
      <c r="FC66" s="4">
        <v>0.11815076505544897</v>
      </c>
      <c r="FD66" s="3">
        <v>0</v>
      </c>
      <c r="FE66" s="4">
        <v>0</v>
      </c>
      <c r="FF66" s="3">
        <v>3623</v>
      </c>
      <c r="FG66" s="4">
        <v>7.7039554697339599E-2</v>
      </c>
      <c r="FH66" s="3">
        <v>4859</v>
      </c>
      <c r="FI66" s="4">
        <v>7.8618069406212729E-2</v>
      </c>
    </row>
    <row r="67" spans="2:165" x14ac:dyDescent="0.35">
      <c r="B67" s="18">
        <v>62</v>
      </c>
      <c r="C67" s="5" t="s">
        <v>60</v>
      </c>
      <c r="D67" s="3">
        <v>8</v>
      </c>
      <c r="E67" s="4">
        <v>6.5595277140045913E-2</v>
      </c>
      <c r="F67" s="3">
        <v>3</v>
      </c>
      <c r="G67" s="4">
        <v>2.7070925825663238E-2</v>
      </c>
      <c r="H67" s="3">
        <v>93</v>
      </c>
      <c r="I67" s="4">
        <v>8.6062501735131094E-2</v>
      </c>
      <c r="J67" s="3">
        <v>71</v>
      </c>
      <c r="K67" s="4">
        <v>0.1</v>
      </c>
      <c r="L67" s="3">
        <v>22</v>
      </c>
      <c r="M67" s="4">
        <v>5.8366274905154801E-2</v>
      </c>
      <c r="N67" s="3">
        <v>52</v>
      </c>
      <c r="O67" s="4">
        <v>9.6056155906529966E-2</v>
      </c>
      <c r="P67" s="3">
        <v>104</v>
      </c>
      <c r="Q67" s="4">
        <v>0.10610512569376428</v>
      </c>
      <c r="R67" s="3">
        <v>4</v>
      </c>
      <c r="S67" s="4">
        <v>3.0229746070133009E-2</v>
      </c>
      <c r="T67" s="3">
        <v>120</v>
      </c>
      <c r="U67" s="4">
        <v>7.3625052151078604E-2</v>
      </c>
      <c r="V67" s="3">
        <v>69</v>
      </c>
      <c r="W67" s="4">
        <v>3.7703681846496834E-2</v>
      </c>
      <c r="X67" s="3">
        <v>0</v>
      </c>
      <c r="Y67" s="4">
        <v>0</v>
      </c>
      <c r="Z67" s="3">
        <v>15</v>
      </c>
      <c r="AA67" s="4">
        <v>4.1926377281493697E-2</v>
      </c>
      <c r="AB67" s="3">
        <v>191</v>
      </c>
      <c r="AC67" s="4">
        <v>0.17003926037373027</v>
      </c>
      <c r="AD67" s="3">
        <v>732</v>
      </c>
      <c r="AE67" s="4">
        <v>0.20959678389197173</v>
      </c>
      <c r="AF67" s="3">
        <v>4</v>
      </c>
      <c r="AG67" s="4">
        <v>3.2420165342843248E-2</v>
      </c>
      <c r="AH67" s="3">
        <v>10</v>
      </c>
      <c r="AI67" s="4">
        <v>4.809542131589073E-2</v>
      </c>
      <c r="AJ67" s="3">
        <v>0</v>
      </c>
      <c r="AK67" s="4">
        <v>0</v>
      </c>
      <c r="AL67" s="3">
        <v>109</v>
      </c>
      <c r="AM67" s="4">
        <v>7.6582051696397827E-2</v>
      </c>
      <c r="AN67" s="3">
        <v>20</v>
      </c>
      <c r="AO67" s="4">
        <v>4.490144133626689E-2</v>
      </c>
      <c r="AP67" s="3">
        <v>140</v>
      </c>
      <c r="AQ67" s="4">
        <v>0.10571862233532438</v>
      </c>
      <c r="AR67" s="3">
        <v>0</v>
      </c>
      <c r="AS67" s="4">
        <v>0</v>
      </c>
      <c r="AT67" s="3">
        <v>171</v>
      </c>
      <c r="AU67" s="4">
        <v>0.1185483032340809</v>
      </c>
      <c r="AV67" s="3">
        <v>18</v>
      </c>
      <c r="AW67" s="4">
        <v>9.6628730942666954E-2</v>
      </c>
      <c r="AX67" s="3">
        <v>9</v>
      </c>
      <c r="AY67" s="4">
        <v>3.7976285919237095E-2</v>
      </c>
      <c r="AZ67" s="3">
        <v>72</v>
      </c>
      <c r="BA67" s="4">
        <v>6.2846967633811673E-2</v>
      </c>
      <c r="BB67" s="3">
        <v>95</v>
      </c>
      <c r="BC67" s="4">
        <v>6.3345157762782392E-2</v>
      </c>
      <c r="BD67" s="3">
        <v>226</v>
      </c>
      <c r="BE67" s="4">
        <v>8.7492450872601712E-2</v>
      </c>
      <c r="BF67" s="3">
        <v>48</v>
      </c>
      <c r="BG67" s="4">
        <v>7.5969802003703527E-2</v>
      </c>
      <c r="BH67" s="3">
        <v>13</v>
      </c>
      <c r="BI67" s="4">
        <v>8.54027066088556E-2</v>
      </c>
      <c r="BJ67" s="3">
        <v>4</v>
      </c>
      <c r="BK67" s="4">
        <v>7.5357950263752832E-2</v>
      </c>
      <c r="BL67" s="3">
        <v>71</v>
      </c>
      <c r="BM67" s="4">
        <v>8.1344591730348401E-2</v>
      </c>
      <c r="BN67" s="3">
        <v>15</v>
      </c>
      <c r="BO67" s="4">
        <v>7.7962577962577967E-2</v>
      </c>
      <c r="BP67" s="3">
        <v>223</v>
      </c>
      <c r="BQ67" s="4">
        <v>9.6309572653263953E-2</v>
      </c>
      <c r="BR67" s="3">
        <v>3</v>
      </c>
      <c r="BS67" s="4">
        <v>1.8437711265441581E-2</v>
      </c>
      <c r="BT67" s="3">
        <v>118</v>
      </c>
      <c r="BU67" s="4">
        <v>7.7084884829955971E-2</v>
      </c>
      <c r="BV67" s="3">
        <v>116</v>
      </c>
      <c r="BW67" s="4">
        <v>7.5116884462460981E-2</v>
      </c>
      <c r="BX67" s="3">
        <v>44</v>
      </c>
      <c r="BY67" s="4">
        <v>6.1758719910169138E-2</v>
      </c>
      <c r="BZ67" s="3">
        <v>4</v>
      </c>
      <c r="CA67" s="4">
        <v>5.8198748726902366E-2</v>
      </c>
      <c r="CB67" s="3">
        <v>23</v>
      </c>
      <c r="CC67" s="4">
        <v>4.7175616359683308E-2</v>
      </c>
      <c r="CD67" s="3">
        <v>124</v>
      </c>
      <c r="CE67" s="4">
        <v>0.10245055108481914</v>
      </c>
      <c r="CF67" s="3">
        <v>4</v>
      </c>
      <c r="CG67" s="4">
        <v>4.2771599657827203E-2</v>
      </c>
      <c r="CH67" s="3">
        <v>76</v>
      </c>
      <c r="CI67" s="4">
        <v>9.382831886813417E-2</v>
      </c>
      <c r="CJ67" s="3">
        <v>84</v>
      </c>
      <c r="CK67" s="4">
        <v>7.5193354339730734E-2</v>
      </c>
      <c r="CL67" s="3">
        <v>171</v>
      </c>
      <c r="CM67" s="4">
        <v>0.12323347338229042</v>
      </c>
      <c r="CN67" s="3">
        <v>225</v>
      </c>
      <c r="CO67" s="4">
        <v>0.13207480717078154</v>
      </c>
      <c r="CP67" s="3">
        <v>33</v>
      </c>
      <c r="CQ67" s="4">
        <v>6.3189338235294115E-2</v>
      </c>
      <c r="CR67" s="3">
        <v>80</v>
      </c>
      <c r="CS67" s="4">
        <v>0.17243609087381989</v>
      </c>
      <c r="CT67" s="3">
        <v>0</v>
      </c>
      <c r="CU67" s="4">
        <v>0</v>
      </c>
      <c r="CV67" s="3">
        <v>150</v>
      </c>
      <c r="CW67" s="4">
        <v>8.1972140401882082E-2</v>
      </c>
      <c r="CX67" s="3">
        <v>76</v>
      </c>
      <c r="CY67" s="4">
        <v>6.4795000554167773E-2</v>
      </c>
      <c r="CZ67" s="3">
        <v>44</v>
      </c>
      <c r="DA67" s="4">
        <v>0.12347757759443229</v>
      </c>
      <c r="DB67" s="3">
        <v>112</v>
      </c>
      <c r="DC67" s="4">
        <v>6.8224458468360907E-2</v>
      </c>
      <c r="DD67" s="3">
        <v>70</v>
      </c>
      <c r="DE67" s="4">
        <v>4.3977031424730167E-2</v>
      </c>
      <c r="DF67" s="3">
        <v>3</v>
      </c>
      <c r="DG67" s="4">
        <v>1.5937948254794665E-2</v>
      </c>
      <c r="DH67" s="3">
        <v>12</v>
      </c>
      <c r="DI67" s="4">
        <v>7.4571215510812819E-2</v>
      </c>
      <c r="DJ67" s="3">
        <v>6</v>
      </c>
      <c r="DK67" s="4">
        <v>4.3728591210553169E-2</v>
      </c>
      <c r="DL67" s="3">
        <v>48</v>
      </c>
      <c r="DM67" s="4">
        <v>7.839678573178499E-2</v>
      </c>
      <c r="DN67" s="3">
        <v>11</v>
      </c>
      <c r="DO67" s="4">
        <v>0.10198405340255887</v>
      </c>
      <c r="DP67" s="3">
        <v>115</v>
      </c>
      <c r="DQ67" s="4">
        <v>0.12030924707334678</v>
      </c>
      <c r="DR67" s="3">
        <v>0</v>
      </c>
      <c r="DS67" s="4">
        <v>0</v>
      </c>
      <c r="DT67" s="3">
        <v>0</v>
      </c>
      <c r="DU67" s="4">
        <v>0</v>
      </c>
      <c r="DV67" s="3">
        <v>13</v>
      </c>
      <c r="DW67" s="4">
        <v>4.6004671243541649E-2</v>
      </c>
      <c r="DX67" s="3">
        <v>22</v>
      </c>
      <c r="DY67" s="4">
        <v>0.14224751066856331</v>
      </c>
      <c r="DZ67" s="3">
        <v>105</v>
      </c>
      <c r="EA67" s="4">
        <v>0.10511141810318939</v>
      </c>
      <c r="EB67" s="3">
        <v>9</v>
      </c>
      <c r="EC67" s="4">
        <v>8.7226206629191699E-2</v>
      </c>
      <c r="ED67" s="3">
        <v>21</v>
      </c>
      <c r="EE67" s="4">
        <v>5.8828472980922773E-2</v>
      </c>
      <c r="EF67" s="3">
        <v>27</v>
      </c>
      <c r="EG67" s="4">
        <v>0.13861081164330818</v>
      </c>
      <c r="EH67" s="3">
        <v>0</v>
      </c>
      <c r="EI67" s="4">
        <v>0</v>
      </c>
      <c r="EJ67" s="3">
        <v>10</v>
      </c>
      <c r="EK67" s="4">
        <v>3.5816618911174783E-2</v>
      </c>
      <c r="EL67" s="3">
        <v>22</v>
      </c>
      <c r="EM67" s="4">
        <v>6.5822936301349375E-2</v>
      </c>
      <c r="EN67" s="3">
        <v>27</v>
      </c>
      <c r="EO67" s="4">
        <v>6.4091912550145985E-2</v>
      </c>
      <c r="EP67" s="3">
        <v>0</v>
      </c>
      <c r="EQ67" s="4">
        <v>0</v>
      </c>
      <c r="ER67" s="3">
        <v>159</v>
      </c>
      <c r="ES67" s="4">
        <v>9.7127114347324128E-2</v>
      </c>
      <c r="ET67" s="3">
        <v>480</v>
      </c>
      <c r="EU67" s="4">
        <v>0.21840220586227924</v>
      </c>
      <c r="EV67" s="3">
        <v>49</v>
      </c>
      <c r="EW67" s="4">
        <v>0.11931721333430735</v>
      </c>
      <c r="EX67" s="3">
        <v>437</v>
      </c>
      <c r="EY67" s="4">
        <v>0.15777312441331506</v>
      </c>
      <c r="EZ67" s="3">
        <v>120</v>
      </c>
      <c r="FA67" s="4">
        <v>7.984935089131838E-2</v>
      </c>
      <c r="FB67" s="3">
        <v>65</v>
      </c>
      <c r="FC67" s="4">
        <v>7.6037621075288941E-2</v>
      </c>
      <c r="FD67" s="3">
        <v>0</v>
      </c>
      <c r="FE67" s="4">
        <v>0</v>
      </c>
      <c r="FF67" s="3">
        <v>5075</v>
      </c>
      <c r="FG67" s="4">
        <v>0.10791491584018725</v>
      </c>
      <c r="FH67" s="3">
        <v>6039</v>
      </c>
      <c r="FI67" s="4">
        <v>9.7710335695434997E-2</v>
      </c>
    </row>
    <row r="68" spans="2:165" x14ac:dyDescent="0.35">
      <c r="B68" s="18">
        <v>63</v>
      </c>
      <c r="C68" s="5" t="s">
        <v>61</v>
      </c>
      <c r="D68" s="3">
        <v>172</v>
      </c>
      <c r="E68" s="4">
        <v>1.4102984585109872</v>
      </c>
      <c r="F68" s="3">
        <v>143</v>
      </c>
      <c r="G68" s="4">
        <v>1.2903807976899475</v>
      </c>
      <c r="H68" s="3">
        <v>1188</v>
      </c>
      <c r="I68" s="4">
        <v>1.0993790544229647</v>
      </c>
      <c r="J68" s="3">
        <v>3671</v>
      </c>
      <c r="K68" s="4">
        <v>3</v>
      </c>
      <c r="L68" s="3">
        <v>496</v>
      </c>
      <c r="M68" s="4">
        <v>1.3158941978616718</v>
      </c>
      <c r="N68" s="3">
        <v>745</v>
      </c>
      <c r="O68" s="4">
        <v>1.3761891567377851</v>
      </c>
      <c r="P68" s="3">
        <v>4070</v>
      </c>
      <c r="Q68" s="4">
        <v>4.1523832843617363</v>
      </c>
      <c r="R68" s="3">
        <v>139</v>
      </c>
      <c r="S68" s="4">
        <v>1.0504836759371221</v>
      </c>
      <c r="T68" s="3">
        <v>3905</v>
      </c>
      <c r="U68" s="4">
        <v>2.3958819054163496</v>
      </c>
      <c r="V68" s="3">
        <v>12013</v>
      </c>
      <c r="W68" s="4">
        <v>6.564265652492268</v>
      </c>
      <c r="X68" s="3">
        <v>35</v>
      </c>
      <c r="Y68" s="4">
        <v>0.62757755065447374</v>
      </c>
      <c r="Z68" s="3">
        <v>241</v>
      </c>
      <c r="AA68" s="4">
        <v>0.6736171283226654</v>
      </c>
      <c r="AB68" s="3">
        <v>3033</v>
      </c>
      <c r="AC68" s="4">
        <v>2.7001522341022195</v>
      </c>
      <c r="AD68" s="3">
        <v>15501</v>
      </c>
      <c r="AE68" s="4">
        <v>4.4384695998763029</v>
      </c>
      <c r="AF68" s="3">
        <v>105</v>
      </c>
      <c r="AG68" s="4">
        <v>0.85102934024963528</v>
      </c>
      <c r="AH68" s="3">
        <v>221</v>
      </c>
      <c r="AI68" s="4">
        <v>1.0629088110811851</v>
      </c>
      <c r="AJ68" s="3">
        <v>122</v>
      </c>
      <c r="AK68" s="4">
        <v>0.82282322789505624</v>
      </c>
      <c r="AL68" s="3">
        <v>5030</v>
      </c>
      <c r="AM68" s="4">
        <v>3.5340157801181751</v>
      </c>
      <c r="AN68" s="3">
        <v>506</v>
      </c>
      <c r="AO68" s="4">
        <v>1.1360064658075524</v>
      </c>
      <c r="AP68" s="3">
        <v>3559</v>
      </c>
      <c r="AQ68" s="4">
        <v>2.6875184063672819</v>
      </c>
      <c r="AR68" s="3">
        <v>42</v>
      </c>
      <c r="AS68" s="4">
        <v>0.42997542997542998</v>
      </c>
      <c r="AT68" s="3">
        <v>11057</v>
      </c>
      <c r="AU68" s="4">
        <v>7.6654303442060385</v>
      </c>
      <c r="AV68" s="3">
        <v>143</v>
      </c>
      <c r="AW68" s="4">
        <v>0.76766158471118751</v>
      </c>
      <c r="AX68" s="3">
        <v>239</v>
      </c>
      <c r="AY68" s="4">
        <v>1.0084813705219628</v>
      </c>
      <c r="AZ68" s="3">
        <v>839</v>
      </c>
      <c r="BA68" s="4">
        <v>0.73234174784399986</v>
      </c>
      <c r="BB68" s="3">
        <v>7761</v>
      </c>
      <c r="BC68" s="4">
        <v>5.1749659936521484</v>
      </c>
      <c r="BD68" s="3">
        <v>5238</v>
      </c>
      <c r="BE68" s="4">
        <v>2.0278117596048131</v>
      </c>
      <c r="BF68" s="3">
        <v>1553</v>
      </c>
      <c r="BG68" s="4">
        <v>2.4579396356614911</v>
      </c>
      <c r="BH68" s="3">
        <v>255</v>
      </c>
      <c r="BI68" s="4">
        <v>1.6752069373275522</v>
      </c>
      <c r="BJ68" s="3">
        <v>37</v>
      </c>
      <c r="BK68" s="4">
        <v>0.69706103993971369</v>
      </c>
      <c r="BL68" s="3">
        <v>3349</v>
      </c>
      <c r="BM68" s="4">
        <v>3.8369441930272794</v>
      </c>
      <c r="BN68" s="3">
        <v>132</v>
      </c>
      <c r="BO68" s="4">
        <v>0.68607068607068611</v>
      </c>
      <c r="BP68" s="3">
        <v>12316</v>
      </c>
      <c r="BQ68" s="4">
        <v>5.3190524520071687</v>
      </c>
      <c r="BR68" s="3">
        <v>145</v>
      </c>
      <c r="BS68" s="4">
        <v>0.89115604449634311</v>
      </c>
      <c r="BT68" s="3">
        <v>6733</v>
      </c>
      <c r="BU68" s="4">
        <v>4.3984112674584201</v>
      </c>
      <c r="BV68" s="3">
        <v>4061</v>
      </c>
      <c r="BW68" s="4">
        <v>2.6297385155349486</v>
      </c>
      <c r="BX68" s="3">
        <v>1047</v>
      </c>
      <c r="BY68" s="4">
        <v>1.4695768124078883</v>
      </c>
      <c r="BZ68" s="3">
        <v>54</v>
      </c>
      <c r="CA68" s="4">
        <v>0.78568310781318207</v>
      </c>
      <c r="CB68" s="3">
        <v>658</v>
      </c>
      <c r="CC68" s="4">
        <v>1.3496328506378963</v>
      </c>
      <c r="CD68" s="3">
        <v>3540</v>
      </c>
      <c r="CE68" s="4">
        <v>2.9247979906472561</v>
      </c>
      <c r="CF68" s="3">
        <v>125</v>
      </c>
      <c r="CG68" s="4">
        <v>1.3366124893071001</v>
      </c>
      <c r="CH68" s="3">
        <v>4202</v>
      </c>
      <c r="CI68" s="4">
        <v>5.187718366893419</v>
      </c>
      <c r="CJ68" s="3">
        <v>2197</v>
      </c>
      <c r="CK68" s="4">
        <v>1.9666642795760529</v>
      </c>
      <c r="CL68" s="3">
        <v>9349</v>
      </c>
      <c r="CM68" s="4">
        <v>6.7374838751522406</v>
      </c>
      <c r="CN68" s="3">
        <v>9601</v>
      </c>
      <c r="CO68" s="4">
        <v>5.6357787717629932</v>
      </c>
      <c r="CP68" s="3">
        <v>820</v>
      </c>
      <c r="CQ68" s="4">
        <v>1.5701593137254901</v>
      </c>
      <c r="CR68" s="3">
        <v>731</v>
      </c>
      <c r="CS68" s="4">
        <v>1.5756347803595292</v>
      </c>
      <c r="CT68" s="3">
        <v>177</v>
      </c>
      <c r="CU68" s="4">
        <v>0.63166910531387177</v>
      </c>
      <c r="CV68" s="3">
        <v>6192</v>
      </c>
      <c r="CW68" s="4">
        <v>3.3838099557896921</v>
      </c>
      <c r="CX68" s="3">
        <v>4860</v>
      </c>
      <c r="CY68" s="4">
        <v>4.1434697722796763</v>
      </c>
      <c r="CZ68" s="3">
        <v>593</v>
      </c>
      <c r="DA68" s="4">
        <v>1.664140988943144</v>
      </c>
      <c r="DB68" s="3">
        <v>5803</v>
      </c>
      <c r="DC68" s="4">
        <v>3.5348797543919495</v>
      </c>
      <c r="DD68" s="3">
        <v>2525</v>
      </c>
      <c r="DE68" s="4">
        <v>1.5863143478206239</v>
      </c>
      <c r="DF68" s="3">
        <v>273</v>
      </c>
      <c r="DG68" s="4">
        <v>1.4503532911863146</v>
      </c>
      <c r="DH68" s="3">
        <v>77</v>
      </c>
      <c r="DI68" s="4">
        <v>0.47849863286104893</v>
      </c>
      <c r="DJ68" s="3">
        <v>159</v>
      </c>
      <c r="DK68" s="4">
        <v>1.158807667079659</v>
      </c>
      <c r="DL68" s="3">
        <v>1085</v>
      </c>
      <c r="DM68" s="4">
        <v>1.7720940108122234</v>
      </c>
      <c r="DN68" s="3">
        <v>106</v>
      </c>
      <c r="DO68" s="4">
        <v>0.98275542369738544</v>
      </c>
      <c r="DP68" s="3">
        <v>5824</v>
      </c>
      <c r="DQ68" s="4">
        <v>6.092878738740624</v>
      </c>
      <c r="DR68" s="3">
        <v>74</v>
      </c>
      <c r="DS68" s="4">
        <v>1.0667435490846189</v>
      </c>
      <c r="DT68" s="3">
        <v>37</v>
      </c>
      <c r="DU68" s="4">
        <v>1.2259774685222002</v>
      </c>
      <c r="DV68" s="3">
        <v>282</v>
      </c>
      <c r="DW68" s="4">
        <v>0.99794748389836507</v>
      </c>
      <c r="DX68" s="3">
        <v>84</v>
      </c>
      <c r="DY68" s="4">
        <v>0.54312685891633261</v>
      </c>
      <c r="DZ68" s="3">
        <v>4231</v>
      </c>
      <c r="EA68" s="4">
        <v>4.2354896189961364</v>
      </c>
      <c r="EB68" s="3">
        <v>100</v>
      </c>
      <c r="EC68" s="4">
        <v>0.96918007365768555</v>
      </c>
      <c r="ED68" s="3">
        <v>451</v>
      </c>
      <c r="EE68" s="4">
        <v>1.2634114911617222</v>
      </c>
      <c r="EF68" s="3">
        <v>384</v>
      </c>
      <c r="EG68" s="4">
        <v>1.9713537655937161</v>
      </c>
      <c r="EH68" s="3">
        <v>56</v>
      </c>
      <c r="EI68" s="4">
        <v>0.99378881987577639</v>
      </c>
      <c r="EJ68" s="3">
        <v>237</v>
      </c>
      <c r="EK68" s="4">
        <v>0.84885386819484232</v>
      </c>
      <c r="EL68" s="3">
        <v>333</v>
      </c>
      <c r="EM68" s="4">
        <v>0.99631989947042454</v>
      </c>
      <c r="EN68" s="3">
        <v>455</v>
      </c>
      <c r="EO68" s="4">
        <v>1.0800674151969047</v>
      </c>
      <c r="EP68" s="3">
        <v>15</v>
      </c>
      <c r="EQ68" s="4">
        <v>0.41482300884955758</v>
      </c>
      <c r="ER68" s="3">
        <v>3895</v>
      </c>
      <c r="ES68" s="4">
        <v>2.379308870332248</v>
      </c>
      <c r="ET68" s="3">
        <v>8802</v>
      </c>
      <c r="EU68" s="4">
        <v>4.0049504499995443</v>
      </c>
      <c r="EV68" s="3">
        <v>931</v>
      </c>
      <c r="EW68" s="4">
        <v>2.2670270533518395</v>
      </c>
      <c r="EX68" s="3">
        <v>15216</v>
      </c>
      <c r="EY68" s="4">
        <v>5.4935374395263201</v>
      </c>
      <c r="EZ68" s="3">
        <v>2288</v>
      </c>
      <c r="FA68" s="4">
        <v>1.5224609569944705</v>
      </c>
      <c r="FB68" s="3">
        <v>3877</v>
      </c>
      <c r="FC68" s="4">
        <v>4.5353516447522342</v>
      </c>
      <c r="FD68" s="3">
        <v>44</v>
      </c>
      <c r="FE68" s="4">
        <v>0.73418988820290332</v>
      </c>
      <c r="FF68" s="3">
        <v>190830</v>
      </c>
      <c r="FG68" s="4">
        <v>4.0578134758192972</v>
      </c>
      <c r="FH68" s="3">
        <v>210821</v>
      </c>
      <c r="FI68" s="4">
        <v>3.41105989098316</v>
      </c>
    </row>
    <row r="69" spans="2:165" x14ac:dyDescent="0.35">
      <c r="B69" s="18">
        <v>64</v>
      </c>
      <c r="C69" s="5" t="s">
        <v>62</v>
      </c>
      <c r="D69" s="3">
        <v>1022</v>
      </c>
      <c r="E69" s="1" t="s">
        <v>63</v>
      </c>
      <c r="F69" s="3">
        <v>817</v>
      </c>
      <c r="G69" s="1" t="s">
        <v>63</v>
      </c>
      <c r="H69" s="3">
        <v>5676</v>
      </c>
      <c r="I69" s="1" t="s">
        <v>63</v>
      </c>
      <c r="J69" s="3">
        <v>3895</v>
      </c>
      <c r="K69" s="1" t="s">
        <v>63</v>
      </c>
      <c r="L69" s="3">
        <v>3094</v>
      </c>
      <c r="M69" s="1" t="s">
        <v>63</v>
      </c>
      <c r="N69" s="3">
        <v>3496</v>
      </c>
      <c r="O69" s="1" t="s">
        <v>63</v>
      </c>
      <c r="P69" s="3">
        <v>3289</v>
      </c>
      <c r="Q69" s="1" t="s">
        <v>63</v>
      </c>
      <c r="R69" s="3">
        <v>1300</v>
      </c>
      <c r="S69" s="1" t="s">
        <v>63</v>
      </c>
      <c r="T69" s="3">
        <v>4883</v>
      </c>
      <c r="U69" s="1" t="s">
        <v>63</v>
      </c>
      <c r="V69" s="3">
        <v>11623</v>
      </c>
      <c r="W69" s="1" t="s">
        <v>63</v>
      </c>
      <c r="X69" s="3">
        <v>604</v>
      </c>
      <c r="Y69" s="1" t="s">
        <v>63</v>
      </c>
      <c r="Z69" s="3">
        <v>2936</v>
      </c>
      <c r="AA69" s="1" t="s">
        <v>63</v>
      </c>
      <c r="AB69" s="3">
        <v>5860</v>
      </c>
      <c r="AC69" s="1" t="s">
        <v>63</v>
      </c>
      <c r="AD69" s="3">
        <v>15996</v>
      </c>
      <c r="AE69" s="1" t="s">
        <v>63</v>
      </c>
      <c r="AF69" s="3">
        <v>1140</v>
      </c>
      <c r="AG69" s="1" t="s">
        <v>63</v>
      </c>
      <c r="AH69" s="3">
        <v>1579</v>
      </c>
      <c r="AI69" s="1" t="s">
        <v>63</v>
      </c>
      <c r="AJ69" s="3">
        <v>1275</v>
      </c>
      <c r="AK69" s="1" t="s">
        <v>63</v>
      </c>
      <c r="AL69" s="3">
        <v>6245</v>
      </c>
      <c r="AM69" s="1" t="s">
        <v>63</v>
      </c>
      <c r="AN69" s="3">
        <v>4157</v>
      </c>
      <c r="AO69" s="1" t="s">
        <v>63</v>
      </c>
      <c r="AP69" s="3">
        <v>6852</v>
      </c>
      <c r="AQ69" s="1" t="s">
        <v>63</v>
      </c>
      <c r="AR69" s="3">
        <v>927</v>
      </c>
      <c r="AS69" s="1" t="s">
        <v>63</v>
      </c>
      <c r="AT69" s="3">
        <v>4657</v>
      </c>
      <c r="AU69" s="1" t="s">
        <v>63</v>
      </c>
      <c r="AV69" s="3">
        <v>1507</v>
      </c>
      <c r="AW69" s="1" t="s">
        <v>63</v>
      </c>
      <c r="AX69" s="3">
        <v>1277</v>
      </c>
      <c r="AY69" s="1" t="s">
        <v>63</v>
      </c>
      <c r="AZ69" s="3">
        <v>6923</v>
      </c>
      <c r="BA69" s="1" t="s">
        <v>63</v>
      </c>
      <c r="BB69" s="3">
        <v>8242</v>
      </c>
      <c r="BC69" s="1" t="s">
        <v>63</v>
      </c>
      <c r="BD69" s="3">
        <v>12749</v>
      </c>
      <c r="BE69" s="1" t="s">
        <v>63</v>
      </c>
      <c r="BF69" s="3">
        <v>5237</v>
      </c>
      <c r="BG69" s="1" t="s">
        <v>63</v>
      </c>
      <c r="BH69" s="3">
        <v>1378</v>
      </c>
      <c r="BI69" s="1" t="s">
        <v>63</v>
      </c>
      <c r="BJ69" s="3">
        <v>401</v>
      </c>
      <c r="BK69" s="1" t="s">
        <v>63</v>
      </c>
      <c r="BL69" s="3">
        <v>4035</v>
      </c>
      <c r="BM69" s="1" t="s">
        <v>63</v>
      </c>
      <c r="BN69" s="3">
        <v>1197</v>
      </c>
      <c r="BO69" s="1" t="s">
        <v>63</v>
      </c>
      <c r="BP69" s="3">
        <v>12348</v>
      </c>
      <c r="BQ69" s="1" t="s">
        <v>63</v>
      </c>
      <c r="BR69" s="3">
        <v>1086</v>
      </c>
      <c r="BS69" s="1" t="s">
        <v>63</v>
      </c>
      <c r="BT69" s="3">
        <v>5049</v>
      </c>
      <c r="BU69" s="1" t="s">
        <v>63</v>
      </c>
      <c r="BV69" s="3">
        <v>4703</v>
      </c>
      <c r="BW69" s="1" t="s">
        <v>63</v>
      </c>
      <c r="BX69" s="3">
        <v>6053</v>
      </c>
      <c r="BY69" s="1" t="s">
        <v>63</v>
      </c>
      <c r="BZ69" s="3">
        <v>907</v>
      </c>
      <c r="CA69" s="1" t="s">
        <v>63</v>
      </c>
      <c r="CB69" s="3">
        <v>2730</v>
      </c>
      <c r="CC69" s="1" t="s">
        <v>63</v>
      </c>
      <c r="CD69" s="3">
        <v>3681</v>
      </c>
      <c r="CE69" s="1" t="s">
        <v>63</v>
      </c>
      <c r="CF69" s="3">
        <v>823</v>
      </c>
      <c r="CG69" s="1" t="s">
        <v>63</v>
      </c>
      <c r="CH69" s="3">
        <v>4218</v>
      </c>
      <c r="CI69" s="1" t="s">
        <v>63</v>
      </c>
      <c r="CJ69" s="3">
        <v>3317</v>
      </c>
      <c r="CK69" s="1" t="s">
        <v>63</v>
      </c>
      <c r="CL69" s="3">
        <v>10849</v>
      </c>
      <c r="CM69" s="1" t="s">
        <v>63</v>
      </c>
      <c r="CN69" s="3">
        <v>8597</v>
      </c>
      <c r="CO69" s="1" t="s">
        <v>63</v>
      </c>
      <c r="CP69" s="3">
        <v>4733</v>
      </c>
      <c r="CQ69" s="1" t="s">
        <v>63</v>
      </c>
      <c r="CR69" s="3">
        <v>3072</v>
      </c>
      <c r="CS69" s="1" t="s">
        <v>63</v>
      </c>
      <c r="CT69" s="3">
        <v>2494</v>
      </c>
      <c r="CU69" s="1" t="s">
        <v>63</v>
      </c>
      <c r="CV69" s="3">
        <v>7390</v>
      </c>
      <c r="CW69" s="1" t="s">
        <v>63</v>
      </c>
      <c r="CX69" s="3">
        <v>4555</v>
      </c>
      <c r="CY69" s="1" t="s">
        <v>63</v>
      </c>
      <c r="CZ69" s="3">
        <v>1998</v>
      </c>
      <c r="DA69" s="1" t="s">
        <v>63</v>
      </c>
      <c r="DB69" s="3">
        <v>7203</v>
      </c>
      <c r="DC69" s="1" t="s">
        <v>63</v>
      </c>
      <c r="DD69" s="3">
        <v>9756</v>
      </c>
      <c r="DE69" s="1" t="s">
        <v>63</v>
      </c>
      <c r="DF69" s="3">
        <v>1424</v>
      </c>
      <c r="DG69" s="1" t="s">
        <v>63</v>
      </c>
      <c r="DH69" s="3">
        <v>1304</v>
      </c>
      <c r="DI69" s="1" t="s">
        <v>63</v>
      </c>
      <c r="DJ69" s="3">
        <v>1468</v>
      </c>
      <c r="DK69" s="1" t="s">
        <v>63</v>
      </c>
      <c r="DL69" s="3">
        <v>1683</v>
      </c>
      <c r="DM69" s="1" t="s">
        <v>63</v>
      </c>
      <c r="DN69" s="3">
        <v>1147</v>
      </c>
      <c r="DO69" s="1" t="s">
        <v>63</v>
      </c>
      <c r="DP69" s="3">
        <v>6357</v>
      </c>
      <c r="DQ69" s="1" t="s">
        <v>63</v>
      </c>
      <c r="DR69" s="3">
        <v>716</v>
      </c>
      <c r="DS69" s="1" t="s">
        <v>63</v>
      </c>
      <c r="DT69" s="3">
        <v>249</v>
      </c>
      <c r="DU69" s="1" t="s">
        <v>63</v>
      </c>
      <c r="DV69" s="3">
        <v>2324</v>
      </c>
      <c r="DW69" s="1" t="s">
        <v>63</v>
      </c>
      <c r="DX69" s="3">
        <v>1106</v>
      </c>
      <c r="DY69" s="1" t="s">
        <v>63</v>
      </c>
      <c r="DZ69" s="3">
        <v>4843</v>
      </c>
      <c r="EA69" s="1" t="s">
        <v>63</v>
      </c>
      <c r="EB69" s="3">
        <v>1120</v>
      </c>
      <c r="EC69" s="1" t="s">
        <v>63</v>
      </c>
      <c r="ED69" s="3">
        <v>1986</v>
      </c>
      <c r="EE69" s="1" t="s">
        <v>63</v>
      </c>
      <c r="EF69" s="3">
        <v>1918</v>
      </c>
      <c r="EG69" s="1" t="s">
        <v>63</v>
      </c>
      <c r="EH69" s="3">
        <v>581</v>
      </c>
      <c r="EI69" s="1" t="s">
        <v>63</v>
      </c>
      <c r="EJ69" s="3">
        <v>1888</v>
      </c>
      <c r="EK69" s="1" t="s">
        <v>63</v>
      </c>
      <c r="EL69" s="3">
        <v>1981</v>
      </c>
      <c r="EM69" s="1" t="s">
        <v>63</v>
      </c>
      <c r="EN69" s="3">
        <v>3517</v>
      </c>
      <c r="EO69" s="1" t="s">
        <v>63</v>
      </c>
      <c r="EP69" s="3">
        <v>367</v>
      </c>
      <c r="EQ69" s="1" t="s">
        <v>63</v>
      </c>
      <c r="ER69" s="3">
        <v>5665</v>
      </c>
      <c r="ES69" s="1" t="s">
        <v>63</v>
      </c>
      <c r="ET69" s="3">
        <v>9625</v>
      </c>
      <c r="EU69" s="1" t="s">
        <v>63</v>
      </c>
      <c r="EV69" s="3">
        <v>2165</v>
      </c>
      <c r="EW69" s="1" t="s">
        <v>63</v>
      </c>
      <c r="EX69" s="3">
        <v>15033</v>
      </c>
      <c r="EY69" s="1" t="s">
        <v>63</v>
      </c>
      <c r="EZ69" s="3">
        <v>5792</v>
      </c>
      <c r="FA69" s="1" t="s">
        <v>63</v>
      </c>
      <c r="FB69" s="3">
        <v>4620</v>
      </c>
      <c r="FC69" s="1" t="s">
        <v>63</v>
      </c>
      <c r="FD69" s="3">
        <v>560</v>
      </c>
      <c r="FE69" s="1" t="s">
        <v>63</v>
      </c>
      <c r="FF69" s="3">
        <v>214972</v>
      </c>
      <c r="FG69" s="1" t="s">
        <v>63</v>
      </c>
      <c r="FH69" s="3">
        <v>322968</v>
      </c>
      <c r="FI69" s="1" t="s">
        <v>63</v>
      </c>
    </row>
    <row r="70" spans="2:165" x14ac:dyDescent="0.35">
      <c r="B70" s="18">
        <v>65</v>
      </c>
      <c r="C70" s="6" t="s">
        <v>64</v>
      </c>
      <c r="D70" s="3">
        <v>13235</v>
      </c>
      <c r="F70" s="3">
        <v>11880</v>
      </c>
      <c r="H70" s="3">
        <v>113763</v>
      </c>
      <c r="J70" s="3">
        <v>126236</v>
      </c>
      <c r="L70" s="3">
        <v>40789</v>
      </c>
      <c r="N70" s="3">
        <v>57626</v>
      </c>
      <c r="P70" s="3">
        <v>101306</v>
      </c>
      <c r="R70" s="3">
        <v>14528</v>
      </c>
      <c r="T70" s="3">
        <v>167900</v>
      </c>
      <c r="V70" s="3">
        <v>194618</v>
      </c>
      <c r="X70" s="3">
        <v>6178</v>
      </c>
      <c r="Z70" s="3">
        <v>38735</v>
      </c>
      <c r="AB70" s="3">
        <v>118194</v>
      </c>
      <c r="AD70" s="3">
        <v>365239</v>
      </c>
      <c r="AF70" s="3">
        <v>13483</v>
      </c>
      <c r="AH70" s="3">
        <v>22423</v>
      </c>
      <c r="AJ70" s="3">
        <v>16115</v>
      </c>
      <c r="AL70" s="3">
        <v>148570</v>
      </c>
      <c r="AN70" s="3">
        <v>48715</v>
      </c>
      <c r="AP70" s="3">
        <v>139281</v>
      </c>
      <c r="AR70" s="3">
        <v>10683</v>
      </c>
      <c r="AT70" s="3">
        <v>148908</v>
      </c>
      <c r="AV70" s="3">
        <v>20152</v>
      </c>
      <c r="AX70" s="3">
        <v>24985</v>
      </c>
      <c r="AZ70" s="3">
        <v>121470</v>
      </c>
      <c r="BB70" s="3">
        <v>158208</v>
      </c>
      <c r="BD70" s="3">
        <v>271057</v>
      </c>
      <c r="BF70" s="3">
        <v>68409</v>
      </c>
      <c r="BH70" s="3">
        <v>16604</v>
      </c>
      <c r="BJ70" s="3">
        <v>5698</v>
      </c>
      <c r="BL70" s="3">
        <v>91322</v>
      </c>
      <c r="BN70" s="3">
        <v>20429</v>
      </c>
      <c r="BP70" s="3">
        <v>243901</v>
      </c>
      <c r="BR70" s="3">
        <v>17368</v>
      </c>
      <c r="BT70" s="3">
        <v>158129</v>
      </c>
      <c r="BV70" s="3">
        <v>159103</v>
      </c>
      <c r="BX70" s="3">
        <v>77318</v>
      </c>
      <c r="BZ70" s="3">
        <v>7759</v>
      </c>
      <c r="CB70" s="3">
        <v>51458</v>
      </c>
      <c r="CD70" s="3">
        <v>124700</v>
      </c>
      <c r="CF70" s="3">
        <v>10178</v>
      </c>
      <c r="CH70" s="3">
        <v>85209</v>
      </c>
      <c r="CJ70" s="3">
        <v>115043</v>
      </c>
      <c r="CL70" s="3">
        <v>149615</v>
      </c>
      <c r="CN70" s="3">
        <v>178960</v>
      </c>
      <c r="CP70" s="3">
        <v>56972</v>
      </c>
      <c r="CR70" s="3">
        <v>49460</v>
      </c>
      <c r="CT70" s="3">
        <v>30522</v>
      </c>
      <c r="CV70" s="3">
        <v>190397</v>
      </c>
      <c r="CX70" s="3">
        <v>121851</v>
      </c>
      <c r="CZ70" s="3">
        <v>37632</v>
      </c>
      <c r="DB70" s="3">
        <v>171357</v>
      </c>
      <c r="DD70" s="3">
        <v>168948</v>
      </c>
      <c r="DF70" s="3">
        <v>20253</v>
      </c>
      <c r="DH70" s="3">
        <v>17374</v>
      </c>
      <c r="DJ70" s="3">
        <v>15197</v>
      </c>
      <c r="DL70" s="3">
        <v>62895</v>
      </c>
      <c r="DN70" s="3">
        <v>11948</v>
      </c>
      <c r="DP70" s="3">
        <v>101942</v>
      </c>
      <c r="DR70" s="3">
        <v>7671</v>
      </c>
      <c r="DT70" s="3">
        <v>3276</v>
      </c>
      <c r="DV70" s="3">
        <v>30577</v>
      </c>
      <c r="DX70" s="3">
        <v>16588</v>
      </c>
      <c r="DZ70" s="3">
        <v>104703</v>
      </c>
      <c r="EB70" s="3">
        <v>11455</v>
      </c>
      <c r="ED70" s="3">
        <v>37694</v>
      </c>
      <c r="EF70" s="3">
        <v>21403</v>
      </c>
      <c r="EH70" s="3">
        <v>6223</v>
      </c>
      <c r="EJ70" s="3">
        <v>29808</v>
      </c>
      <c r="EL70" s="3">
        <v>35406</v>
      </c>
      <c r="EN70" s="3">
        <v>45639</v>
      </c>
      <c r="EP70" s="3">
        <v>4006</v>
      </c>
      <c r="ER70" s="3">
        <v>169346</v>
      </c>
      <c r="ET70" s="3">
        <v>229396</v>
      </c>
      <c r="EV70" s="3">
        <v>43253</v>
      </c>
      <c r="EX70" s="3">
        <v>292011</v>
      </c>
      <c r="EZ70" s="3">
        <v>156068</v>
      </c>
      <c r="FB70" s="3">
        <v>90114</v>
      </c>
      <c r="FD70" s="3">
        <v>6556</v>
      </c>
      <c r="FF70" s="3">
        <v>4917750</v>
      </c>
      <c r="FH70" s="3">
        <v>6503491</v>
      </c>
    </row>
    <row r="71" spans="2:165" x14ac:dyDescent="0.35">
      <c r="B71" s="18">
        <v>66</v>
      </c>
    </row>
    <row r="72" spans="2:165" x14ac:dyDescent="0.35">
      <c r="B72" s="18">
        <v>67</v>
      </c>
      <c r="C72" s="2" t="s">
        <v>65</v>
      </c>
    </row>
    <row r="73" spans="2:165" x14ac:dyDescent="0.35">
      <c r="B73" s="18">
        <v>68</v>
      </c>
      <c r="C73" s="1" t="s">
        <v>66</v>
      </c>
      <c r="D73" s="3">
        <v>62</v>
      </c>
      <c r="E73" s="93">
        <f>D73/D6*100</f>
        <v>0.46849025238023273</v>
      </c>
      <c r="F73" s="3">
        <v>145</v>
      </c>
      <c r="G73" s="93">
        <f>F73/F6*100</f>
        <v>1.2205387205387206</v>
      </c>
      <c r="H73" s="3">
        <v>967</v>
      </c>
      <c r="I73" s="93">
        <f>H73/H6*100</f>
        <v>0.84999780248758405</v>
      </c>
      <c r="J73" s="3">
        <v>1466</v>
      </c>
      <c r="K73" s="93">
        <f>J73/J6*100</f>
        <v>1.1612617037119184</v>
      </c>
      <c r="L73" s="3">
        <v>149</v>
      </c>
      <c r="M73" s="93">
        <f>L73/L6*100</f>
        <v>0.36524083833803167</v>
      </c>
      <c r="N73" s="3">
        <v>348</v>
      </c>
      <c r="O73" s="93">
        <f>N73/N6*100</f>
        <v>0.60379977444261301</v>
      </c>
      <c r="P73" s="3">
        <v>1574</v>
      </c>
      <c r="Q73" s="93">
        <f>P73/P6*100</f>
        <v>1.5536778931574999</v>
      </c>
      <c r="R73" s="3">
        <v>85</v>
      </c>
      <c r="S73" s="93">
        <f>R73/R6*100</f>
        <v>0.58495630032344648</v>
      </c>
      <c r="T73" s="3">
        <v>3975</v>
      </c>
      <c r="U73" s="93">
        <f>T73/T6*100</f>
        <v>2.367452442496218</v>
      </c>
      <c r="V73" s="3">
        <v>5507</v>
      </c>
      <c r="W73" s="93">
        <f>V73/V6*100</f>
        <v>2.8295730720418448</v>
      </c>
      <c r="X73" s="3">
        <v>58</v>
      </c>
      <c r="Y73" s="93">
        <f>X73/X6*100</f>
        <v>0.9386632141123159</v>
      </c>
      <c r="Z73" s="3">
        <v>228</v>
      </c>
      <c r="AA73" s="93">
        <f>Z73/Z6*100</f>
        <v>0.58863014405948266</v>
      </c>
      <c r="AB73" s="3">
        <v>1430</v>
      </c>
      <c r="AC73" s="93">
        <f>AB73/AB6*100</f>
        <v>1.2098445815037606</v>
      </c>
      <c r="AD73" s="3">
        <v>8588</v>
      </c>
      <c r="AE73" s="93">
        <f>AD73/AD6*100</f>
        <v>2.3512984435105202</v>
      </c>
      <c r="AF73" s="3">
        <v>45</v>
      </c>
      <c r="AG73" s="93">
        <f>AF73/AF6*100</f>
        <v>0.3339765474246697</v>
      </c>
      <c r="AH73" s="3">
        <v>213</v>
      </c>
      <c r="AI73" s="93">
        <f>AH73/AH6*100</f>
        <v>0.94983277591973236</v>
      </c>
      <c r="AJ73" s="3">
        <v>80</v>
      </c>
      <c r="AK73" s="93">
        <f>AJ73/AJ6*100</f>
        <v>0.49661679806319453</v>
      </c>
      <c r="AL73" s="3">
        <v>2998</v>
      </c>
      <c r="AM73" s="93">
        <f>AL73/AL6*100</f>
        <v>2.0178361097089015</v>
      </c>
      <c r="AN73" s="3">
        <v>217</v>
      </c>
      <c r="AO73" s="93">
        <f>AN73/AN6*100</f>
        <v>0.44539315695490656</v>
      </c>
      <c r="AP73" s="3">
        <v>969</v>
      </c>
      <c r="AQ73" s="93">
        <f>AP73/AP6*100</f>
        <v>0.69571585499816924</v>
      </c>
      <c r="AR73" s="3">
        <v>39</v>
      </c>
      <c r="AS73" s="93">
        <f>AR73/AR6*100</f>
        <v>0.36503182328715839</v>
      </c>
      <c r="AT73" s="3">
        <v>4358</v>
      </c>
      <c r="AU73" s="93">
        <f>AT73/AT6*100</f>
        <v>2.9266589213401653</v>
      </c>
      <c r="AV73" s="3">
        <v>70</v>
      </c>
      <c r="AW73" s="93">
        <f>AV73/AV6*100</f>
        <v>0.34742902521342067</v>
      </c>
      <c r="AX73" s="3">
        <v>39</v>
      </c>
      <c r="AY73" s="93">
        <f>AX73/AX6*100</f>
        <v>0.15608740894901144</v>
      </c>
      <c r="AZ73" s="3">
        <v>732</v>
      </c>
      <c r="BA73" s="93">
        <f>AZ73/AZ6*100</f>
        <v>0.60260800842992623</v>
      </c>
      <c r="BB73" s="3">
        <v>6882</v>
      </c>
      <c r="BC73" s="93">
        <f>BB73/BB6*100</f>
        <v>4.3499971556252248</v>
      </c>
      <c r="BD73" s="3">
        <v>3362</v>
      </c>
      <c r="BE73" s="93">
        <f>BD73/BD6*100</f>
        <v>1.240334100702438</v>
      </c>
      <c r="BF73" s="3">
        <v>1223</v>
      </c>
      <c r="BG73" s="93">
        <f>BF73/BF6*100</f>
        <v>1.7879071399333373</v>
      </c>
      <c r="BH73" s="3">
        <v>60</v>
      </c>
      <c r="BI73" s="93">
        <f>BH73/BH6*100</f>
        <v>0.36129343048112245</v>
      </c>
      <c r="BJ73" s="3">
        <v>30</v>
      </c>
      <c r="BK73" s="93">
        <f>BJ73/BJ6*100</f>
        <v>0.5276116778051354</v>
      </c>
      <c r="BL73" s="3">
        <v>1457</v>
      </c>
      <c r="BM73" s="93">
        <f>BL73/BL6*100</f>
        <v>1.5954883924660535</v>
      </c>
      <c r="BN73" s="3">
        <v>108</v>
      </c>
      <c r="BO73" s="93">
        <f>BN73/BN6*100</f>
        <v>0.52855674643958306</v>
      </c>
      <c r="BP73" s="3">
        <v>6759</v>
      </c>
      <c r="BQ73" s="93">
        <f>BP73/BP6*100</f>
        <v>2.7712745238729783</v>
      </c>
      <c r="BR73" s="3">
        <v>30</v>
      </c>
      <c r="BS73" s="93">
        <f>BR73/BR6*100</f>
        <v>0.1727812014052871</v>
      </c>
      <c r="BT73" s="3">
        <v>2374</v>
      </c>
      <c r="BU73" s="93">
        <f>BT73/BT6*100</f>
        <v>1.5012869076904591</v>
      </c>
      <c r="BV73" s="3">
        <v>2077</v>
      </c>
      <c r="BW73" s="93">
        <f>BV73/BV6*100</f>
        <v>1.3054026196042938</v>
      </c>
      <c r="BX73" s="3">
        <v>489</v>
      </c>
      <c r="BY73" s="93">
        <f>BX73/BX6*100</f>
        <v>0.63241208954644801</v>
      </c>
      <c r="BZ73" s="3">
        <v>38</v>
      </c>
      <c r="CA73" s="93">
        <f>BZ73/BZ6*100</f>
        <v>0.48988010828928708</v>
      </c>
      <c r="CB73" s="3">
        <v>194</v>
      </c>
      <c r="CC73" s="93">
        <f>CB73/CB6*100</f>
        <v>0.37699916438329545</v>
      </c>
      <c r="CD73" s="3">
        <v>3020</v>
      </c>
      <c r="CE73" s="93">
        <f>CD73/CD6*100</f>
        <v>2.4218900365689358</v>
      </c>
      <c r="CF73" s="3">
        <v>66</v>
      </c>
      <c r="CG73" s="93">
        <f>CF73/CF6*100</f>
        <v>0.64852117519897812</v>
      </c>
      <c r="CH73" s="3">
        <v>2454</v>
      </c>
      <c r="CI73" s="93">
        <f>CH73/CH6*100</f>
        <v>2.8800450667198705</v>
      </c>
      <c r="CJ73" s="3">
        <v>1428</v>
      </c>
      <c r="CK73" s="93">
        <f>CJ73/CJ6*100</f>
        <v>1.2412318443766461</v>
      </c>
      <c r="CL73" s="3">
        <v>17839</v>
      </c>
      <c r="CM73" s="93">
        <f>CL73/CL6*100</f>
        <v>11.923827602801989</v>
      </c>
      <c r="CN73" s="3">
        <v>3418</v>
      </c>
      <c r="CO73" s="93">
        <f>CN73/CN6*100</f>
        <v>1.9100200613575782</v>
      </c>
      <c r="CP73" s="3">
        <v>1006</v>
      </c>
      <c r="CQ73" s="93">
        <f>CP73/CP6*100</f>
        <v>1.7656247257665374</v>
      </c>
      <c r="CR73" s="3">
        <v>433</v>
      </c>
      <c r="CS73" s="93">
        <f>CR73/CR6*100</f>
        <v>0.87538411774219627</v>
      </c>
      <c r="CT73" s="3">
        <v>214</v>
      </c>
      <c r="CU73" s="93">
        <f>CT73/CT6*100</f>
        <v>0.70124848445128951</v>
      </c>
      <c r="CV73" s="3">
        <v>9238</v>
      </c>
      <c r="CW73" s="93">
        <f>CV73/CV6*100</f>
        <v>4.8517123845236787</v>
      </c>
      <c r="CX73" s="3">
        <v>1879</v>
      </c>
      <c r="CY73" s="93">
        <f>CX73/CX6*100</f>
        <v>1.5420852209309961</v>
      </c>
      <c r="CZ73" s="3">
        <v>203</v>
      </c>
      <c r="DA73" s="93">
        <f>CZ73/CZ6*100</f>
        <v>0.53937719205016477</v>
      </c>
      <c r="DB73" s="3">
        <v>4411</v>
      </c>
      <c r="DC73" s="93">
        <f>DB73/DB6*100</f>
        <v>2.5743082750208641</v>
      </c>
      <c r="DD73" s="3">
        <v>644</v>
      </c>
      <c r="DE73" s="93">
        <f>DD73/DD6*100</f>
        <v>0.38118463186679846</v>
      </c>
      <c r="DF73" s="3">
        <v>47</v>
      </c>
      <c r="DG73" s="93">
        <f>DF73/DF6*100</f>
        <v>0.23204147124166871</v>
      </c>
      <c r="DH73" s="3">
        <v>70</v>
      </c>
      <c r="DI73" s="93">
        <f>DH73/DH6*100</f>
        <v>0.4030864908441783</v>
      </c>
      <c r="DJ73" s="3">
        <v>45</v>
      </c>
      <c r="DK73" s="93">
        <f>DJ73/DJ6*100</f>
        <v>0.2960526315789474</v>
      </c>
      <c r="DL73" s="3">
        <v>189</v>
      </c>
      <c r="DM73" s="93">
        <f>DL73/DL6*100</f>
        <v>0.30051039066350788</v>
      </c>
      <c r="DN73" s="3">
        <v>115</v>
      </c>
      <c r="DO73" s="93">
        <f>DN73/DN6*100</f>
        <v>0.96258474930945004</v>
      </c>
      <c r="DP73" s="3">
        <v>3660</v>
      </c>
      <c r="DQ73" s="93">
        <f>DP73/DP6*100</f>
        <v>3.5901711707293149</v>
      </c>
      <c r="DR73" s="3">
        <v>8</v>
      </c>
      <c r="DS73" s="93">
        <f>DR73/DR6*100</f>
        <v>0.10435690060005218</v>
      </c>
      <c r="DT73" s="3">
        <v>4</v>
      </c>
      <c r="DU73" s="93">
        <f>DT73/DT6*100</f>
        <v>0.12217470983506415</v>
      </c>
      <c r="DV73" s="3">
        <v>83</v>
      </c>
      <c r="DW73" s="93">
        <f>DV73/DV6*100</f>
        <v>0.27144585799784149</v>
      </c>
      <c r="DX73" s="3">
        <v>58</v>
      </c>
      <c r="DY73" s="93">
        <f>DX73/DX6*100</f>
        <v>0.34960819770946355</v>
      </c>
      <c r="DZ73" s="3">
        <v>3555</v>
      </c>
      <c r="EA73" s="93">
        <f>DZ73/DZ6*100</f>
        <v>3.3956100636139608</v>
      </c>
      <c r="EB73" s="3">
        <v>43</v>
      </c>
      <c r="EC73" s="93">
        <f>EB73/EB6*100</f>
        <v>0.37534916201117319</v>
      </c>
      <c r="ED73" s="3">
        <v>213</v>
      </c>
      <c r="EE73" s="93">
        <f>ED73/ED6*100</f>
        <v>0.56510665393186887</v>
      </c>
      <c r="EF73" s="3">
        <v>590</v>
      </c>
      <c r="EG73" s="93">
        <f>EF73/EF6*100</f>
        <v>2.7575247709852309</v>
      </c>
      <c r="EH73" s="3">
        <v>33</v>
      </c>
      <c r="EI73" s="93">
        <f>EH73/EH6*100</f>
        <v>0.53054662379421225</v>
      </c>
      <c r="EJ73" s="3">
        <v>181</v>
      </c>
      <c r="EK73" s="93">
        <f>EJ73/EJ6*100</f>
        <v>0.6072399100882343</v>
      </c>
      <c r="EL73" s="3">
        <v>424</v>
      </c>
      <c r="EM73" s="93">
        <f>EL73/EL6*100</f>
        <v>1.1976047904191618</v>
      </c>
      <c r="EN73" s="3">
        <v>244</v>
      </c>
      <c r="EO73" s="93">
        <f>EN73/EN6*100</f>
        <v>0.53464218414479159</v>
      </c>
      <c r="EP73" s="3">
        <v>22</v>
      </c>
      <c r="EQ73" s="93">
        <f>EP73/EP6*100</f>
        <v>0.5512402906539714</v>
      </c>
      <c r="ER73" s="3">
        <v>5817</v>
      </c>
      <c r="ES73" s="93">
        <f>ER73/ER6*100</f>
        <v>3.434979273203973</v>
      </c>
      <c r="ET73" s="3">
        <v>4983</v>
      </c>
      <c r="EU73" s="93">
        <f>ET73/ET6*100</f>
        <v>2.1722546023636293</v>
      </c>
      <c r="EV73" s="3">
        <v>359</v>
      </c>
      <c r="EW73" s="93">
        <f>EV73/EV6*100</f>
        <v>0.83021136857684663</v>
      </c>
      <c r="EX73" s="3">
        <v>12988</v>
      </c>
      <c r="EY73" s="93">
        <f>EX73/EX6*100</f>
        <v>4.4478385792121422</v>
      </c>
      <c r="EZ73" s="3">
        <v>693</v>
      </c>
      <c r="FA73" s="93">
        <f>EZ73/EZ6*100</f>
        <v>0.76904296875</v>
      </c>
      <c r="FB73" s="3">
        <v>2387</v>
      </c>
      <c r="FC73" s="93">
        <f>FB73/FB6*100</f>
        <v>1.5295105181881676</v>
      </c>
      <c r="FD73" s="3">
        <v>13</v>
      </c>
      <c r="FE73" s="93">
        <f>FD73/FD6*100</f>
        <v>0.19826140003050174</v>
      </c>
      <c r="FF73" s="3">
        <v>129502</v>
      </c>
      <c r="FG73" s="93">
        <f>FF73/FF6*100</f>
        <v>2.6792859430485709</v>
      </c>
      <c r="FH73" s="3">
        <v>142894</v>
      </c>
      <c r="FI73" s="93">
        <f>FH73/FH6*100</f>
        <v>2.1971901847131878</v>
      </c>
    </row>
    <row r="74" spans="2:165" x14ac:dyDescent="0.35">
      <c r="B74" s="18">
        <v>69</v>
      </c>
    </row>
    <row r="75" spans="2:165" x14ac:dyDescent="0.35">
      <c r="B75" s="18">
        <v>70</v>
      </c>
      <c r="C75" s="2" t="s">
        <v>67</v>
      </c>
    </row>
    <row r="76" spans="2:165" x14ac:dyDescent="0.35">
      <c r="B76" s="18">
        <v>71</v>
      </c>
      <c r="C76" s="7" t="s">
        <v>68</v>
      </c>
      <c r="D76" s="3">
        <v>15</v>
      </c>
      <c r="E76" s="30">
        <v>0.12116316639741519</v>
      </c>
      <c r="F76" s="3">
        <v>9</v>
      </c>
      <c r="G76" s="3">
        <v>8.6206896551724144E-2</v>
      </c>
      <c r="H76" s="3">
        <v>67</v>
      </c>
      <c r="I76" s="3">
        <v>6.1938394408904342E-2</v>
      </c>
      <c r="J76" s="3">
        <v>105</v>
      </c>
      <c r="K76" s="3">
        <v>0</v>
      </c>
      <c r="L76" s="3">
        <v>11</v>
      </c>
      <c r="M76" s="3">
        <v>2.8909329829172145E-2</v>
      </c>
      <c r="N76" s="3">
        <v>76</v>
      </c>
      <c r="O76" s="3">
        <v>0.13967507167536572</v>
      </c>
      <c r="P76" s="3">
        <v>183</v>
      </c>
      <c r="Q76" s="3">
        <v>0.18710699861970245</v>
      </c>
      <c r="R76" s="3">
        <v>3</v>
      </c>
      <c r="S76" s="3">
        <v>2.2536057692307692E-2</v>
      </c>
      <c r="T76" s="3">
        <v>107</v>
      </c>
      <c r="U76" s="3">
        <v>6.5727641851922383E-2</v>
      </c>
      <c r="V76" s="3">
        <v>48</v>
      </c>
      <c r="W76" s="3">
        <v>2.6358998577712366E-2</v>
      </c>
      <c r="X76" s="3">
        <v>6</v>
      </c>
      <c r="Y76" s="3">
        <v>0.10643959552953698</v>
      </c>
      <c r="Z76" s="3">
        <v>27</v>
      </c>
      <c r="AA76" s="3">
        <v>7.4821260322562769E-2</v>
      </c>
      <c r="AB76" s="3">
        <v>137</v>
      </c>
      <c r="AC76" s="3">
        <v>0.12210447508444817</v>
      </c>
      <c r="AD76" s="3">
        <v>489</v>
      </c>
      <c r="AE76" s="3">
        <v>0.14118788382749092</v>
      </c>
      <c r="AF76" s="3">
        <v>5</v>
      </c>
      <c r="AG76" s="3">
        <v>4.0006401024163862E-2</v>
      </c>
      <c r="AH76" s="3">
        <v>3</v>
      </c>
      <c r="AI76" s="3">
        <v>1.4315709104790991E-2</v>
      </c>
      <c r="AJ76" s="3">
        <v>3</v>
      </c>
      <c r="AK76" s="3">
        <v>2.0034726859890477E-2</v>
      </c>
      <c r="AL76" s="3">
        <v>59</v>
      </c>
      <c r="AM76" s="3">
        <v>4.1498153683840334E-2</v>
      </c>
      <c r="AN76" s="3">
        <v>56</v>
      </c>
      <c r="AO76" s="3">
        <v>0.12427873945849977</v>
      </c>
      <c r="AP76" s="3">
        <v>255</v>
      </c>
      <c r="AQ76" s="3">
        <v>0.19301220139877076</v>
      </c>
      <c r="AR76" s="3">
        <v>10</v>
      </c>
      <c r="AS76" s="3">
        <v>0.10163634515702816</v>
      </c>
      <c r="AT76" s="3">
        <v>152</v>
      </c>
      <c r="AU76" s="3">
        <v>0.10571412674567407</v>
      </c>
      <c r="AV76" s="3">
        <v>20</v>
      </c>
      <c r="AW76" s="3">
        <v>0.1064792631634989</v>
      </c>
      <c r="AX76" s="3">
        <v>11</v>
      </c>
      <c r="AY76" s="3">
        <v>4.6202956989247312E-2</v>
      </c>
      <c r="AZ76" s="3">
        <v>98</v>
      </c>
      <c r="BA76" s="3">
        <v>8.5519311656805763E-2</v>
      </c>
      <c r="BB76" s="3">
        <v>79</v>
      </c>
      <c r="BC76" s="3">
        <v>5.3305263726105404E-2</v>
      </c>
      <c r="BD76" s="3">
        <v>210</v>
      </c>
      <c r="BE76" s="3">
        <v>8.1650109838838233E-2</v>
      </c>
      <c r="BF76" s="3">
        <v>58</v>
      </c>
      <c r="BG76" s="3">
        <v>9.174457046141192E-2</v>
      </c>
      <c r="BH76" s="3">
        <v>12</v>
      </c>
      <c r="BI76" s="3">
        <v>7.8323869199138432E-2</v>
      </c>
      <c r="BJ76" s="3">
        <v>0</v>
      </c>
      <c r="BK76" s="3">
        <v>0</v>
      </c>
      <c r="BL76" s="3">
        <v>95</v>
      </c>
      <c r="BM76" s="3">
        <v>0.10903122883933387</v>
      </c>
      <c r="BN76" s="3">
        <v>17</v>
      </c>
      <c r="BO76" s="3">
        <v>8.8041845771401936E-2</v>
      </c>
      <c r="BP76" s="3">
        <v>91</v>
      </c>
      <c r="BQ76" s="3">
        <v>3.9702796211218874E-2</v>
      </c>
      <c r="BR76" s="3">
        <v>0</v>
      </c>
      <c r="BS76" s="3">
        <v>0</v>
      </c>
      <c r="BT76" s="3">
        <v>273</v>
      </c>
      <c r="BU76" s="3">
        <v>0.17884868615003635</v>
      </c>
      <c r="BV76" s="3">
        <v>185</v>
      </c>
      <c r="BW76" s="3">
        <v>0.12021105161927537</v>
      </c>
      <c r="BX76" s="3">
        <v>56</v>
      </c>
      <c r="BY76" s="3">
        <v>7.8168620882188719E-2</v>
      </c>
      <c r="BZ76" s="3">
        <v>0</v>
      </c>
      <c r="CA76" s="3">
        <v>0</v>
      </c>
      <c r="CB76" s="3">
        <v>61</v>
      </c>
      <c r="CC76" s="3">
        <v>0.12486950113610776</v>
      </c>
      <c r="CD76" s="3">
        <v>225</v>
      </c>
      <c r="CE76" s="3">
        <v>0.18615040953090098</v>
      </c>
      <c r="CF76" s="3">
        <v>5</v>
      </c>
      <c r="CG76" s="3">
        <v>5.3089827988957311E-2</v>
      </c>
      <c r="CH76" s="3">
        <v>32</v>
      </c>
      <c r="CI76" s="3">
        <v>3.9653035935563817E-2</v>
      </c>
      <c r="CJ76" s="3">
        <v>204</v>
      </c>
      <c r="CK76" s="3">
        <v>0.18344498898430825</v>
      </c>
      <c r="CL76" s="3">
        <v>94</v>
      </c>
      <c r="CM76" s="3">
        <v>6.7988832472623648E-2</v>
      </c>
      <c r="CN76" s="3">
        <v>98</v>
      </c>
      <c r="CO76" s="3">
        <v>5.8680526448151561E-2</v>
      </c>
      <c r="CP76" s="3">
        <v>75</v>
      </c>
      <c r="CQ76" s="3">
        <v>0.14279186657527987</v>
      </c>
      <c r="CR76" s="3">
        <v>68</v>
      </c>
      <c r="CS76" s="3">
        <v>0.14615797958087048</v>
      </c>
      <c r="CT76" s="3">
        <v>14</v>
      </c>
      <c r="CU76" s="3">
        <v>4.9459478555783219E-2</v>
      </c>
      <c r="CV76" s="3">
        <v>136</v>
      </c>
      <c r="CW76" s="3">
        <v>7.4497688380551721E-2</v>
      </c>
      <c r="CX76" s="3">
        <v>42</v>
      </c>
      <c r="CY76" s="3">
        <v>3.5861268122748001E-2</v>
      </c>
      <c r="CZ76" s="3">
        <v>34</v>
      </c>
      <c r="DA76" s="3">
        <v>9.5003911925785181E-2</v>
      </c>
      <c r="DB76" s="3">
        <v>69</v>
      </c>
      <c r="DC76" s="3">
        <v>4.2146927855454361E-2</v>
      </c>
      <c r="DD76" s="3">
        <v>132</v>
      </c>
      <c r="DE76" s="3">
        <v>8.2570184656958409E-2</v>
      </c>
      <c r="DF76" s="3">
        <v>9</v>
      </c>
      <c r="DG76" s="3">
        <v>4.9153468050245765E-2</v>
      </c>
      <c r="DH76" s="3">
        <v>19</v>
      </c>
      <c r="DI76" s="3">
        <v>0.11678652652283483</v>
      </c>
      <c r="DJ76" s="3">
        <v>20</v>
      </c>
      <c r="DK76" s="3">
        <v>0.1438124685410225</v>
      </c>
      <c r="DL76" s="3">
        <v>102</v>
      </c>
      <c r="DM76" s="3">
        <v>0.16675658443278238</v>
      </c>
      <c r="DN76" s="3">
        <v>10</v>
      </c>
      <c r="DO76" s="3">
        <v>9.175153683824204E-2</v>
      </c>
      <c r="DP76" s="3">
        <v>98</v>
      </c>
      <c r="DQ76" s="3">
        <v>0.10277276731406519</v>
      </c>
      <c r="DR76" s="3">
        <v>0</v>
      </c>
      <c r="DS76" s="3">
        <v>0</v>
      </c>
      <c r="DT76" s="3">
        <v>0</v>
      </c>
      <c r="DU76" s="3">
        <v>0</v>
      </c>
      <c r="DV76" s="3">
        <v>4</v>
      </c>
      <c r="DW76" s="3">
        <v>1.3998740113389797E-2</v>
      </c>
      <c r="DX76" s="3">
        <v>38</v>
      </c>
      <c r="DY76" s="3">
        <v>0.24346488980010253</v>
      </c>
      <c r="DZ76" s="3">
        <v>90</v>
      </c>
      <c r="EA76" s="3">
        <v>9.024999247916729E-2</v>
      </c>
      <c r="EB76" s="3">
        <v>4</v>
      </c>
      <c r="EC76" s="3">
        <v>3.8376666986472227E-2</v>
      </c>
      <c r="ED76" s="3">
        <v>47</v>
      </c>
      <c r="EE76" s="3">
        <v>0.1314464705224298</v>
      </c>
      <c r="EF76" s="3">
        <v>49</v>
      </c>
      <c r="EG76" s="3">
        <v>0.25087036657792339</v>
      </c>
      <c r="EH76" s="3">
        <v>0</v>
      </c>
      <c r="EI76" s="3">
        <v>0</v>
      </c>
      <c r="EJ76" s="3">
        <v>20</v>
      </c>
      <c r="EK76" s="3">
        <v>7.1202249991099725E-2</v>
      </c>
      <c r="EL76" s="3">
        <v>57</v>
      </c>
      <c r="EM76" s="3">
        <v>0.17050553395154053</v>
      </c>
      <c r="EN76" s="3">
        <v>74</v>
      </c>
      <c r="EO76" s="3">
        <v>0.17776496588834437</v>
      </c>
      <c r="EP76" s="3">
        <v>5</v>
      </c>
      <c r="EQ76" s="3">
        <v>0.1358695652173913</v>
      </c>
      <c r="ER76" s="3">
        <v>125</v>
      </c>
      <c r="ES76" s="3">
        <v>7.6586567328783065E-2</v>
      </c>
      <c r="ET76" s="3">
        <v>169</v>
      </c>
      <c r="EU76" s="3">
        <v>7.7318998055587326E-2</v>
      </c>
      <c r="EV76" s="3">
        <v>35</v>
      </c>
      <c r="EW76" s="3">
        <v>8.5183021806853582E-2</v>
      </c>
      <c r="EX76" s="3">
        <v>501</v>
      </c>
      <c r="EY76" s="3">
        <v>0.18285338880981056</v>
      </c>
      <c r="EZ76" s="3">
        <v>194</v>
      </c>
      <c r="FA76" s="3">
        <v>0.12909064292463501</v>
      </c>
      <c r="FB76" s="3">
        <v>48</v>
      </c>
      <c r="FC76" s="3">
        <v>5.6170571301518944E-2</v>
      </c>
      <c r="FD76" s="3">
        <v>0</v>
      </c>
      <c r="FE76" s="3">
        <v>0</v>
      </c>
      <c r="FF76" s="3">
        <v>4719</v>
      </c>
      <c r="FG76" s="3">
        <v>0.10079036820842396</v>
      </c>
      <c r="FH76" s="3">
        <v>6039</v>
      </c>
      <c r="FI76" s="3">
        <v>9.7996134028983092E-2</v>
      </c>
    </row>
    <row r="77" spans="2:165" x14ac:dyDescent="0.35">
      <c r="B77" s="18">
        <v>72</v>
      </c>
      <c r="C77" s="7" t="s">
        <v>69</v>
      </c>
      <c r="D77" s="3">
        <v>12</v>
      </c>
      <c r="E77" s="30">
        <v>9.6930533117932149E-2</v>
      </c>
      <c r="F77" s="3">
        <v>16</v>
      </c>
      <c r="G77" s="3">
        <v>0.15325670498084293</v>
      </c>
      <c r="H77" s="3">
        <v>187</v>
      </c>
      <c r="I77" s="3">
        <v>0.1728728321561957</v>
      </c>
      <c r="J77" s="3">
        <v>1209</v>
      </c>
      <c r="K77" s="3">
        <v>1</v>
      </c>
      <c r="L77" s="3">
        <v>29</v>
      </c>
      <c r="M77" s="3">
        <v>7.6215505913272016E-2</v>
      </c>
      <c r="N77" s="3">
        <v>47</v>
      </c>
      <c r="O77" s="3">
        <v>8.6378004851870915E-2</v>
      </c>
      <c r="P77" s="3">
        <v>346</v>
      </c>
      <c r="Q77" s="3">
        <v>0.35376514493124073</v>
      </c>
      <c r="R77" s="3">
        <v>27</v>
      </c>
      <c r="S77" s="3">
        <v>0.20282451923076925</v>
      </c>
      <c r="T77" s="3">
        <v>696</v>
      </c>
      <c r="U77" s="3">
        <v>0.42753681055082216</v>
      </c>
      <c r="V77" s="3">
        <v>4285</v>
      </c>
      <c r="W77" s="3">
        <v>2.3530897688645314</v>
      </c>
      <c r="X77" s="3">
        <v>0</v>
      </c>
      <c r="Y77" s="3">
        <v>0</v>
      </c>
      <c r="Z77" s="3">
        <v>46</v>
      </c>
      <c r="AA77" s="3">
        <v>0.12747325832732917</v>
      </c>
      <c r="AB77" s="3">
        <v>771</v>
      </c>
      <c r="AC77" s="3">
        <v>0.68717189992780681</v>
      </c>
      <c r="AD77" s="3">
        <v>5186</v>
      </c>
      <c r="AE77" s="3">
        <v>1.4973422607962534</v>
      </c>
      <c r="AF77" s="3">
        <v>0</v>
      </c>
      <c r="AG77" s="3">
        <v>0</v>
      </c>
      <c r="AH77" s="3">
        <v>40</v>
      </c>
      <c r="AI77" s="3">
        <v>0.19087612139721322</v>
      </c>
      <c r="AJ77" s="3">
        <v>7</v>
      </c>
      <c r="AK77" s="3">
        <v>4.6747696006411113E-2</v>
      </c>
      <c r="AL77" s="3">
        <v>3634</v>
      </c>
      <c r="AM77" s="3">
        <v>2.5560049235097591</v>
      </c>
      <c r="AN77" s="3">
        <v>31</v>
      </c>
      <c r="AO77" s="3">
        <v>6.8797159343098088E-2</v>
      </c>
      <c r="AP77" s="3">
        <v>552</v>
      </c>
      <c r="AQ77" s="3">
        <v>0.41781464773380966</v>
      </c>
      <c r="AR77" s="3">
        <v>8</v>
      </c>
      <c r="AS77" s="3">
        <v>8.130907612562252E-2</v>
      </c>
      <c r="AT77" s="3">
        <v>507</v>
      </c>
      <c r="AU77" s="3">
        <v>0.35261225171089966</v>
      </c>
      <c r="AV77" s="3">
        <v>18</v>
      </c>
      <c r="AW77" s="3">
        <v>9.5831336847149021E-2</v>
      </c>
      <c r="AX77" s="3">
        <v>16</v>
      </c>
      <c r="AY77" s="3">
        <v>6.7204301075268827E-2</v>
      </c>
      <c r="AZ77" s="3">
        <v>211</v>
      </c>
      <c r="BA77" s="3">
        <v>0.1841283138733267</v>
      </c>
      <c r="BB77" s="3">
        <v>2522</v>
      </c>
      <c r="BC77" s="3">
        <v>1.701719938192884</v>
      </c>
      <c r="BD77" s="3">
        <v>901</v>
      </c>
      <c r="BE77" s="3">
        <v>0.3503178522133012</v>
      </c>
      <c r="BF77" s="3">
        <v>1412</v>
      </c>
      <c r="BG77" s="3">
        <v>2.2335057498536832</v>
      </c>
      <c r="BH77" s="3">
        <v>11</v>
      </c>
      <c r="BI77" s="3">
        <v>7.1796880099210231E-2</v>
      </c>
      <c r="BJ77" s="3">
        <v>3</v>
      </c>
      <c r="BK77" s="3">
        <v>5.6539766302299288E-2</v>
      </c>
      <c r="BL77" s="3">
        <v>2779</v>
      </c>
      <c r="BM77" s="3">
        <v>3.189450367836935</v>
      </c>
      <c r="BN77" s="3">
        <v>14</v>
      </c>
      <c r="BO77" s="3">
        <v>7.2505049458801596E-2</v>
      </c>
      <c r="BP77" s="3">
        <v>22658</v>
      </c>
      <c r="BQ77" s="3">
        <v>9.8855599621296406</v>
      </c>
      <c r="BR77" s="3">
        <v>7</v>
      </c>
      <c r="BS77" s="3">
        <v>4.3013395600344111E-2</v>
      </c>
      <c r="BT77" s="3">
        <v>1069</v>
      </c>
      <c r="BU77" s="3">
        <v>0.70032690657285301</v>
      </c>
      <c r="BV77" s="3">
        <v>1164</v>
      </c>
      <c r="BW77" s="3">
        <v>0.75635494099911627</v>
      </c>
      <c r="BX77" s="3">
        <v>156</v>
      </c>
      <c r="BY77" s="3">
        <v>0.21775544388609713</v>
      </c>
      <c r="BZ77" s="3">
        <v>11</v>
      </c>
      <c r="CA77" s="3">
        <v>0.15886770652801849</v>
      </c>
      <c r="CB77" s="3">
        <v>65</v>
      </c>
      <c r="CC77" s="3">
        <v>0.13305766514503287</v>
      </c>
      <c r="CD77" s="3">
        <v>2314</v>
      </c>
      <c r="CE77" s="3">
        <v>1.9144535451311326</v>
      </c>
      <c r="CF77" s="3">
        <v>0</v>
      </c>
      <c r="CG77" s="3">
        <v>0</v>
      </c>
      <c r="CH77" s="3">
        <v>731</v>
      </c>
      <c r="CI77" s="3">
        <v>0.90582403965303593</v>
      </c>
      <c r="CJ77" s="3">
        <v>451</v>
      </c>
      <c r="CK77" s="3">
        <v>0.40555730407805402</v>
      </c>
      <c r="CL77" s="3">
        <v>1740</v>
      </c>
      <c r="CM77" s="3">
        <v>1.258516686195374</v>
      </c>
      <c r="CN77" s="3">
        <v>3668</v>
      </c>
      <c r="CO77" s="3">
        <v>2.1963282756308153</v>
      </c>
      <c r="CP77" s="3">
        <v>106</v>
      </c>
      <c r="CQ77" s="3">
        <v>0.20181250475972889</v>
      </c>
      <c r="CR77" s="3">
        <v>261</v>
      </c>
      <c r="CS77" s="3">
        <v>0.5609887157442236</v>
      </c>
      <c r="CT77" s="3">
        <v>61</v>
      </c>
      <c r="CU77" s="3">
        <v>0.21550201370734123</v>
      </c>
      <c r="CV77" s="3">
        <v>1407</v>
      </c>
      <c r="CW77" s="3">
        <v>0.77072240846644324</v>
      </c>
      <c r="CX77" s="3">
        <v>1850</v>
      </c>
      <c r="CY77" s="3">
        <v>1.5796034768353284</v>
      </c>
      <c r="CZ77" s="3">
        <v>63</v>
      </c>
      <c r="DA77" s="3">
        <v>0.17603666033307255</v>
      </c>
      <c r="DB77" s="3">
        <v>7767</v>
      </c>
      <c r="DC77" s="3">
        <v>4.744278096424841</v>
      </c>
      <c r="DD77" s="3">
        <v>194</v>
      </c>
      <c r="DE77" s="3">
        <v>0.121353150177651</v>
      </c>
      <c r="DF77" s="3">
        <v>12</v>
      </c>
      <c r="DG77" s="3">
        <v>6.5537957400327682E-2</v>
      </c>
      <c r="DH77" s="3">
        <v>4</v>
      </c>
      <c r="DI77" s="3">
        <v>2.4586637162702072E-2</v>
      </c>
      <c r="DJ77" s="3">
        <v>5</v>
      </c>
      <c r="DK77" s="3">
        <v>3.5953117135255626E-2</v>
      </c>
      <c r="DL77" s="3">
        <v>239</v>
      </c>
      <c r="DM77" s="3">
        <v>0.39073356548465671</v>
      </c>
      <c r="DN77" s="3">
        <v>10</v>
      </c>
      <c r="DO77" s="3">
        <v>9.175153683824204E-2</v>
      </c>
      <c r="DP77" s="3">
        <v>395</v>
      </c>
      <c r="DQ77" s="3">
        <v>0.41423717437811985</v>
      </c>
      <c r="DR77" s="3">
        <v>0</v>
      </c>
      <c r="DS77" s="3">
        <v>0</v>
      </c>
      <c r="DT77" s="3">
        <v>0</v>
      </c>
      <c r="DU77" s="3">
        <v>0</v>
      </c>
      <c r="DV77" s="3">
        <v>10</v>
      </c>
      <c r="DW77" s="3">
        <v>3.4996850283474483E-2</v>
      </c>
      <c r="DX77" s="3">
        <v>9</v>
      </c>
      <c r="DY77" s="3">
        <v>5.7662737057919015E-2</v>
      </c>
      <c r="DZ77" s="3">
        <v>351</v>
      </c>
      <c r="EA77" s="3">
        <v>0.35197497066875244</v>
      </c>
      <c r="EB77" s="3">
        <v>4</v>
      </c>
      <c r="EC77" s="3">
        <v>3.8376666986472227E-2</v>
      </c>
      <c r="ED77" s="3">
        <v>17</v>
      </c>
      <c r="EE77" s="3">
        <v>4.7544468061304392E-2</v>
      </c>
      <c r="EF77" s="3">
        <v>26</v>
      </c>
      <c r="EG77" s="3">
        <v>0.13311488838828589</v>
      </c>
      <c r="EH77" s="3">
        <v>0</v>
      </c>
      <c r="EI77" s="3">
        <v>0</v>
      </c>
      <c r="EJ77" s="3">
        <v>14</v>
      </c>
      <c r="EK77" s="3">
        <v>4.9841574993769795E-2</v>
      </c>
      <c r="EL77" s="3">
        <v>58</v>
      </c>
      <c r="EM77" s="3">
        <v>0.17349685910858509</v>
      </c>
      <c r="EN77" s="3">
        <v>33</v>
      </c>
      <c r="EO77" s="3">
        <v>7.9273565869126553E-2</v>
      </c>
      <c r="EP77" s="3">
        <v>0</v>
      </c>
      <c r="EQ77" s="3">
        <v>0</v>
      </c>
      <c r="ER77" s="3">
        <v>578</v>
      </c>
      <c r="ES77" s="3">
        <v>0.35413628732829294</v>
      </c>
      <c r="ET77" s="3">
        <v>11908</v>
      </c>
      <c r="EU77" s="3">
        <v>5.4480155553013843</v>
      </c>
      <c r="EV77" s="3">
        <v>74</v>
      </c>
      <c r="EW77" s="3">
        <v>0.18010124610591899</v>
      </c>
      <c r="EX77" s="3">
        <v>5582</v>
      </c>
      <c r="EY77" s="3">
        <v>2.0373006314099054</v>
      </c>
      <c r="EZ77" s="3">
        <v>204</v>
      </c>
      <c r="FA77" s="3">
        <v>0.13574479977642032</v>
      </c>
      <c r="FB77" s="3">
        <v>584</v>
      </c>
      <c r="FC77" s="3">
        <v>0.68340861750181381</v>
      </c>
      <c r="FD77" s="3">
        <v>0</v>
      </c>
      <c r="FE77" s="3">
        <v>0</v>
      </c>
      <c r="FF77" s="3">
        <v>87689</v>
      </c>
      <c r="FG77" s="3">
        <v>1.8728981983107629</v>
      </c>
      <c r="FH77" s="3">
        <v>91441</v>
      </c>
      <c r="FI77" s="3">
        <v>1.4838325040146123</v>
      </c>
    </row>
    <row r="78" spans="2:165" x14ac:dyDescent="0.35">
      <c r="B78" s="18">
        <v>73</v>
      </c>
      <c r="C78" s="7" t="s">
        <v>70</v>
      </c>
      <c r="D78" s="3">
        <v>18</v>
      </c>
      <c r="E78" s="30">
        <v>0.14539579967689822</v>
      </c>
      <c r="F78" s="3">
        <v>3</v>
      </c>
      <c r="G78" s="3">
        <v>2.8735632183908046E-2</v>
      </c>
      <c r="H78" s="3">
        <v>30</v>
      </c>
      <c r="I78" s="3">
        <v>2.7733609436822838E-2</v>
      </c>
      <c r="J78" s="3">
        <v>27</v>
      </c>
      <c r="K78" s="3">
        <v>0</v>
      </c>
      <c r="L78" s="3">
        <v>3</v>
      </c>
      <c r="M78" s="3">
        <v>7.8843626806833107E-3</v>
      </c>
      <c r="N78" s="3">
        <v>11</v>
      </c>
      <c r="O78" s="3">
        <v>2.0216128795118724E-2</v>
      </c>
      <c r="P78" s="3">
        <v>14</v>
      </c>
      <c r="Q78" s="3">
        <v>1.4314196615714944E-2</v>
      </c>
      <c r="R78" s="3">
        <v>5</v>
      </c>
      <c r="S78" s="3">
        <v>3.7560096153846159E-2</v>
      </c>
      <c r="T78" s="3">
        <v>14</v>
      </c>
      <c r="U78" s="3">
        <v>8.5998783731487238E-3</v>
      </c>
      <c r="V78" s="3">
        <v>23</v>
      </c>
      <c r="W78" s="3">
        <v>1.2630353485153845E-2</v>
      </c>
      <c r="X78" s="3">
        <v>3</v>
      </c>
      <c r="Y78" s="3">
        <v>5.3219797764768491E-2</v>
      </c>
      <c r="Z78" s="3">
        <v>22</v>
      </c>
      <c r="AA78" s="3">
        <v>6.0965471373940032E-2</v>
      </c>
      <c r="AB78" s="3">
        <v>9</v>
      </c>
      <c r="AC78" s="3">
        <v>8.0214618668615588E-3</v>
      </c>
      <c r="AD78" s="3">
        <v>32</v>
      </c>
      <c r="AE78" s="3">
        <v>9.2392889212264007E-3</v>
      </c>
      <c r="AF78" s="3">
        <v>7</v>
      </c>
      <c r="AG78" s="3">
        <v>5.6008961433829413E-2</v>
      </c>
      <c r="AH78" s="3">
        <v>3</v>
      </c>
      <c r="AI78" s="3">
        <v>1.4315709104790991E-2</v>
      </c>
      <c r="AJ78" s="3">
        <v>3</v>
      </c>
      <c r="AK78" s="3">
        <v>2.0034726859890477E-2</v>
      </c>
      <c r="AL78" s="3">
        <v>71</v>
      </c>
      <c r="AM78" s="3">
        <v>4.9938456128011253E-2</v>
      </c>
      <c r="AN78" s="3">
        <v>26</v>
      </c>
      <c r="AO78" s="3">
        <v>5.770084332001775E-2</v>
      </c>
      <c r="AP78" s="3">
        <v>8</v>
      </c>
      <c r="AQ78" s="3">
        <v>6.0552847497653576E-3</v>
      </c>
      <c r="AR78" s="3">
        <v>3</v>
      </c>
      <c r="AS78" s="3">
        <v>3.0490903547108449E-2</v>
      </c>
      <c r="AT78" s="3">
        <v>10</v>
      </c>
      <c r="AU78" s="3">
        <v>6.9548767595838199E-3</v>
      </c>
      <c r="AV78" s="3">
        <v>3</v>
      </c>
      <c r="AW78" s="3">
        <v>1.5971889474524836E-2</v>
      </c>
      <c r="AX78" s="3">
        <v>0</v>
      </c>
      <c r="AY78" s="3">
        <v>0</v>
      </c>
      <c r="AZ78" s="3">
        <v>54</v>
      </c>
      <c r="BA78" s="3">
        <v>4.7122886014974608E-2</v>
      </c>
      <c r="BB78" s="3">
        <v>10</v>
      </c>
      <c r="BC78" s="3">
        <v>6.7475017374816967E-3</v>
      </c>
      <c r="BD78" s="3">
        <v>45</v>
      </c>
      <c r="BE78" s="3">
        <v>1.7496452108322479E-2</v>
      </c>
      <c r="BF78" s="3">
        <v>77</v>
      </c>
      <c r="BG78" s="3">
        <v>0.12179882630221928</v>
      </c>
      <c r="BH78" s="3">
        <v>0</v>
      </c>
      <c r="BI78" s="3">
        <v>0</v>
      </c>
      <c r="BJ78" s="3">
        <v>0</v>
      </c>
      <c r="BK78" s="3">
        <v>0</v>
      </c>
      <c r="BL78" s="3">
        <v>14</v>
      </c>
      <c r="BM78" s="3">
        <v>1.606776003948078E-2</v>
      </c>
      <c r="BN78" s="3">
        <v>0</v>
      </c>
      <c r="BO78" s="3">
        <v>0</v>
      </c>
      <c r="BP78" s="3">
        <v>26</v>
      </c>
      <c r="BQ78" s="3">
        <v>1.134365606034825E-2</v>
      </c>
      <c r="BR78" s="3">
        <v>4</v>
      </c>
      <c r="BS78" s="3">
        <v>2.4579083200196632E-2</v>
      </c>
      <c r="BT78" s="3">
        <v>0</v>
      </c>
      <c r="BU78" s="3">
        <v>0</v>
      </c>
      <c r="BV78" s="3">
        <v>12</v>
      </c>
      <c r="BW78" s="3">
        <v>7.7974736185475908E-3</v>
      </c>
      <c r="BX78" s="3">
        <v>25</v>
      </c>
      <c r="BY78" s="3">
        <v>3.4896705750977107E-2</v>
      </c>
      <c r="BZ78" s="3">
        <v>0</v>
      </c>
      <c r="CA78" s="3">
        <v>0</v>
      </c>
      <c r="CB78" s="3">
        <v>10</v>
      </c>
      <c r="CC78" s="3">
        <v>2.0470410022312747E-2</v>
      </c>
      <c r="CD78" s="3">
        <v>9</v>
      </c>
      <c r="CE78" s="3">
        <v>7.446016381236039E-3</v>
      </c>
      <c r="CF78" s="3">
        <v>3</v>
      </c>
      <c r="CG78" s="3">
        <v>3.1853896793374387E-2</v>
      </c>
      <c r="CH78" s="3">
        <v>38</v>
      </c>
      <c r="CI78" s="3">
        <v>4.7087980173482029E-2</v>
      </c>
      <c r="CJ78" s="3">
        <v>9</v>
      </c>
      <c r="CK78" s="3">
        <v>8.093161278719483E-3</v>
      </c>
      <c r="CL78" s="3">
        <v>25</v>
      </c>
      <c r="CM78" s="3">
        <v>1.8082136295910545E-2</v>
      </c>
      <c r="CN78" s="3">
        <v>29</v>
      </c>
      <c r="CO78" s="3">
        <v>1.7364645581595874E-2</v>
      </c>
      <c r="CP78" s="3">
        <v>29</v>
      </c>
      <c r="CQ78" s="3">
        <v>5.5212855075774878E-2</v>
      </c>
      <c r="CR78" s="3">
        <v>16</v>
      </c>
      <c r="CS78" s="3">
        <v>3.4390112842557767E-2</v>
      </c>
      <c r="CT78" s="3">
        <v>8</v>
      </c>
      <c r="CU78" s="3">
        <v>2.8262559174733273E-2</v>
      </c>
      <c r="CV78" s="3">
        <v>10</v>
      </c>
      <c r="CW78" s="3">
        <v>5.4777712044523329E-3</v>
      </c>
      <c r="CX78" s="3">
        <v>14</v>
      </c>
      <c r="CY78" s="3">
        <v>1.1953756040915999E-2</v>
      </c>
      <c r="CZ78" s="3">
        <v>6</v>
      </c>
      <c r="DA78" s="3">
        <v>1.6765396222197384E-2</v>
      </c>
      <c r="DB78" s="3">
        <v>27</v>
      </c>
      <c r="DC78" s="3">
        <v>1.6492276117351705E-2</v>
      </c>
      <c r="DD78" s="3">
        <v>24</v>
      </c>
      <c r="DE78" s="3">
        <v>1.5012760846719713E-2</v>
      </c>
      <c r="DF78" s="3">
        <v>5</v>
      </c>
      <c r="DG78" s="3">
        <v>2.7307482250136534E-2</v>
      </c>
      <c r="DH78" s="3">
        <v>0</v>
      </c>
      <c r="DI78" s="3">
        <v>0</v>
      </c>
      <c r="DJ78" s="3">
        <v>5</v>
      </c>
      <c r="DK78" s="3">
        <v>3.5953117135255626E-2</v>
      </c>
      <c r="DL78" s="3">
        <v>0</v>
      </c>
      <c r="DM78" s="3">
        <v>0</v>
      </c>
      <c r="DN78" s="3">
        <v>0</v>
      </c>
      <c r="DO78" s="3">
        <v>0</v>
      </c>
      <c r="DP78" s="3">
        <v>11</v>
      </c>
      <c r="DQ78" s="3">
        <v>1.1535718780150174E-2</v>
      </c>
      <c r="DR78" s="3">
        <v>0</v>
      </c>
      <c r="DS78" s="3">
        <v>0</v>
      </c>
      <c r="DT78" s="3">
        <v>0</v>
      </c>
      <c r="DU78" s="3">
        <v>0</v>
      </c>
      <c r="DV78" s="3">
        <v>0</v>
      </c>
      <c r="DW78" s="3">
        <v>0</v>
      </c>
      <c r="DX78" s="3">
        <v>3</v>
      </c>
      <c r="DY78" s="3">
        <v>1.9220912352639674E-2</v>
      </c>
      <c r="DZ78" s="3">
        <v>0</v>
      </c>
      <c r="EA78" s="3">
        <v>0</v>
      </c>
      <c r="EB78" s="3">
        <v>0</v>
      </c>
      <c r="EC78" s="3">
        <v>0</v>
      </c>
      <c r="ED78" s="3">
        <v>0</v>
      </c>
      <c r="EE78" s="3">
        <v>0</v>
      </c>
      <c r="EF78" s="3">
        <v>30</v>
      </c>
      <c r="EG78" s="3">
        <v>0.15359410198648374</v>
      </c>
      <c r="EH78" s="3">
        <v>5</v>
      </c>
      <c r="EI78" s="3">
        <v>8.7780898876404487E-2</v>
      </c>
      <c r="EJ78" s="3">
        <v>10</v>
      </c>
      <c r="EK78" s="3">
        <v>3.5601124995549863E-2</v>
      </c>
      <c r="EL78" s="3">
        <v>18</v>
      </c>
      <c r="EM78" s="3">
        <v>5.3843852826802277E-2</v>
      </c>
      <c r="EN78" s="3">
        <v>9</v>
      </c>
      <c r="EO78" s="3">
        <v>2.1620063418852694E-2</v>
      </c>
      <c r="EP78" s="3">
        <v>0</v>
      </c>
      <c r="EQ78" s="3">
        <v>0</v>
      </c>
      <c r="ER78" s="3">
        <v>20</v>
      </c>
      <c r="ES78" s="3">
        <v>1.2253850772605291E-2</v>
      </c>
      <c r="ET78" s="3">
        <v>47</v>
      </c>
      <c r="EU78" s="3">
        <v>2.1502916619009493E-2</v>
      </c>
      <c r="EV78" s="3">
        <v>15</v>
      </c>
      <c r="EW78" s="3">
        <v>3.6507009345794393E-2</v>
      </c>
      <c r="EX78" s="3">
        <v>39</v>
      </c>
      <c r="EY78" s="3">
        <v>1.4234096134895435E-2</v>
      </c>
      <c r="EZ78" s="3">
        <v>18</v>
      </c>
      <c r="FA78" s="3">
        <v>1.1977482333213559E-2</v>
      </c>
      <c r="FB78" s="3">
        <v>41</v>
      </c>
      <c r="FC78" s="3">
        <v>4.7979029653380766E-2</v>
      </c>
      <c r="FD78" s="3">
        <v>0</v>
      </c>
      <c r="FE78" s="3">
        <v>0</v>
      </c>
      <c r="FF78" s="3">
        <v>651</v>
      </c>
      <c r="FG78" s="3">
        <v>1.3904329244264463E-2</v>
      </c>
      <c r="FH78" s="3">
        <v>1143</v>
      </c>
      <c r="FI78" s="3">
        <v>1.8547703460031078E-2</v>
      </c>
    </row>
    <row r="79" spans="2:165" x14ac:dyDescent="0.35">
      <c r="B79" s="18">
        <v>74</v>
      </c>
      <c r="C79" s="8" t="s">
        <v>71</v>
      </c>
      <c r="D79" s="3">
        <v>10</v>
      </c>
      <c r="E79" s="30">
        <v>8.0775444264943458E-2</v>
      </c>
      <c r="F79" s="3">
        <v>6</v>
      </c>
      <c r="G79" s="3">
        <v>5.7471264367816091E-2</v>
      </c>
      <c r="H79" s="3">
        <v>79</v>
      </c>
      <c r="I79" s="3">
        <v>7.3031838183633471E-2</v>
      </c>
      <c r="J79" s="3">
        <v>121</v>
      </c>
      <c r="K79" s="3">
        <v>0</v>
      </c>
      <c r="L79" s="3">
        <v>20</v>
      </c>
      <c r="M79" s="3">
        <v>5.2562417871222074E-2</v>
      </c>
      <c r="N79" s="3">
        <v>25</v>
      </c>
      <c r="O79" s="3">
        <v>4.594574726163346E-2</v>
      </c>
      <c r="P79" s="3">
        <v>55</v>
      </c>
      <c r="Q79" s="3">
        <v>5.6234343847451559E-2</v>
      </c>
      <c r="R79" s="3">
        <v>0</v>
      </c>
      <c r="S79" s="3">
        <v>0</v>
      </c>
      <c r="T79" s="3">
        <v>183</v>
      </c>
      <c r="U79" s="3">
        <v>0.11241269587758689</v>
      </c>
      <c r="V79" s="3">
        <v>433</v>
      </c>
      <c r="W79" s="3">
        <v>0.23778013300311368</v>
      </c>
      <c r="X79" s="3">
        <v>12</v>
      </c>
      <c r="Y79" s="3">
        <v>0.21287919105907396</v>
      </c>
      <c r="Z79" s="3">
        <v>31</v>
      </c>
      <c r="AA79" s="3">
        <v>8.5905891481460953E-2</v>
      </c>
      <c r="AB79" s="3">
        <v>147</v>
      </c>
      <c r="AC79" s="3">
        <v>0.13101721049207213</v>
      </c>
      <c r="AD79" s="3">
        <v>1103</v>
      </c>
      <c r="AE79" s="3">
        <v>0.31846674000352249</v>
      </c>
      <c r="AF79" s="3">
        <v>8</v>
      </c>
      <c r="AG79" s="3">
        <v>6.4010241638662188E-2</v>
      </c>
      <c r="AH79" s="3">
        <v>41</v>
      </c>
      <c r="AI79" s="3">
        <v>0.19564802443214355</v>
      </c>
      <c r="AJ79" s="3">
        <v>13</v>
      </c>
      <c r="AK79" s="3">
        <v>8.6817149726192075E-2</v>
      </c>
      <c r="AL79" s="3">
        <v>192</v>
      </c>
      <c r="AM79" s="3">
        <v>0.13504483910673468</v>
      </c>
      <c r="AN79" s="3">
        <v>77</v>
      </c>
      <c r="AO79" s="3">
        <v>0.17088326675543719</v>
      </c>
      <c r="AP79" s="3">
        <v>132</v>
      </c>
      <c r="AQ79" s="3">
        <v>9.99121983711284E-2</v>
      </c>
      <c r="AR79" s="3">
        <v>5</v>
      </c>
      <c r="AS79" s="3">
        <v>5.0818172578514079E-2</v>
      </c>
      <c r="AT79" s="3">
        <v>134</v>
      </c>
      <c r="AU79" s="3">
        <v>9.3195348578423182E-2</v>
      </c>
      <c r="AV79" s="3">
        <v>13</v>
      </c>
      <c r="AW79" s="3">
        <v>6.9211521056274289E-2</v>
      </c>
      <c r="AX79" s="3">
        <v>0</v>
      </c>
      <c r="AY79" s="3">
        <v>0</v>
      </c>
      <c r="AZ79" s="3">
        <v>131</v>
      </c>
      <c r="BA79" s="3">
        <v>0.11431663088817914</v>
      </c>
      <c r="BB79" s="3">
        <v>2057</v>
      </c>
      <c r="BC79" s="3">
        <v>1.3879611073999851</v>
      </c>
      <c r="BD79" s="3">
        <v>239</v>
      </c>
      <c r="BE79" s="3">
        <v>9.2925601197534943E-2</v>
      </c>
      <c r="BF79" s="3">
        <v>380</v>
      </c>
      <c r="BG79" s="3">
        <v>0.60108511681614707</v>
      </c>
      <c r="BH79" s="3">
        <v>3</v>
      </c>
      <c r="BI79" s="3">
        <v>1.9580967299784608E-2</v>
      </c>
      <c r="BJ79" s="3">
        <v>4</v>
      </c>
      <c r="BK79" s="3">
        <v>7.5386355069732375E-2</v>
      </c>
      <c r="BL79" s="3">
        <v>130</v>
      </c>
      <c r="BM79" s="3">
        <v>0.14920062893803585</v>
      </c>
      <c r="BN79" s="3">
        <v>18</v>
      </c>
      <c r="BO79" s="3">
        <v>9.3220777875602054E-2</v>
      </c>
      <c r="BP79" s="3">
        <v>566</v>
      </c>
      <c r="BQ79" s="3">
        <v>0.24694266654450422</v>
      </c>
      <c r="BR79" s="3">
        <v>0</v>
      </c>
      <c r="BS79" s="3">
        <v>0</v>
      </c>
      <c r="BT79" s="3">
        <v>203</v>
      </c>
      <c r="BU79" s="3">
        <v>0.13299004867566808</v>
      </c>
      <c r="BV79" s="3">
        <v>293</v>
      </c>
      <c r="BW79" s="3">
        <v>0.19038831418620367</v>
      </c>
      <c r="BX79" s="3">
        <v>60</v>
      </c>
      <c r="BY79" s="3">
        <v>8.3752093802345065E-2</v>
      </c>
      <c r="BZ79" s="3">
        <v>20</v>
      </c>
      <c r="CA79" s="3">
        <v>0.28885037550548814</v>
      </c>
      <c r="CB79" s="3">
        <v>18</v>
      </c>
      <c r="CC79" s="3">
        <v>3.6846738040162946E-2</v>
      </c>
      <c r="CD79" s="3">
        <v>163</v>
      </c>
      <c r="CE79" s="3">
        <v>0.13485563001571937</v>
      </c>
      <c r="CF79" s="3">
        <v>0</v>
      </c>
      <c r="CG79" s="3">
        <v>0</v>
      </c>
      <c r="CH79" s="3">
        <v>129</v>
      </c>
      <c r="CI79" s="3">
        <v>0.15985130111524165</v>
      </c>
      <c r="CJ79" s="3">
        <v>85</v>
      </c>
      <c r="CK79" s="3">
        <v>7.6435412076795106E-2</v>
      </c>
      <c r="CL79" s="3">
        <v>622</v>
      </c>
      <c r="CM79" s="3">
        <v>0.4498835510422543</v>
      </c>
      <c r="CN79" s="3">
        <v>443</v>
      </c>
      <c r="CO79" s="3">
        <v>0.26525993078093002</v>
      </c>
      <c r="CP79" s="3">
        <v>371</v>
      </c>
      <c r="CQ79" s="3">
        <v>0.70634376665905108</v>
      </c>
      <c r="CR79" s="3">
        <v>62</v>
      </c>
      <c r="CS79" s="3">
        <v>0.13326168726491133</v>
      </c>
      <c r="CT79" s="3">
        <v>99</v>
      </c>
      <c r="CU79" s="3">
        <v>0.34974916978732423</v>
      </c>
      <c r="CV79" s="3">
        <v>459</v>
      </c>
      <c r="CW79" s="3">
        <v>0.25142969828436207</v>
      </c>
      <c r="CX79" s="3">
        <v>129</v>
      </c>
      <c r="CY79" s="3">
        <v>0.11014532351986885</v>
      </c>
      <c r="CZ79" s="3">
        <v>18</v>
      </c>
      <c r="DA79" s="3">
        <v>5.0296188666592155E-2</v>
      </c>
      <c r="DB79" s="3">
        <v>269</v>
      </c>
      <c r="DC79" s="3">
        <v>0.16431193613213368</v>
      </c>
      <c r="DD79" s="3">
        <v>39</v>
      </c>
      <c r="DE79" s="3">
        <v>2.4395736375919533E-2</v>
      </c>
      <c r="DF79" s="3">
        <v>5</v>
      </c>
      <c r="DG79" s="3">
        <v>2.7307482250136534E-2</v>
      </c>
      <c r="DH79" s="3">
        <v>9</v>
      </c>
      <c r="DI79" s="3">
        <v>5.5319933616079654E-2</v>
      </c>
      <c r="DJ79" s="3">
        <v>0</v>
      </c>
      <c r="DK79" s="3">
        <v>0</v>
      </c>
      <c r="DL79" s="3">
        <v>18</v>
      </c>
      <c r="DM79" s="3">
        <v>2.94276325469616E-2</v>
      </c>
      <c r="DN79" s="3">
        <v>15</v>
      </c>
      <c r="DO79" s="3">
        <v>0.13762730525736308</v>
      </c>
      <c r="DP79" s="3">
        <v>146</v>
      </c>
      <c r="DQ79" s="3">
        <v>0.1531104492638114</v>
      </c>
      <c r="DR79" s="3">
        <v>0</v>
      </c>
      <c r="DS79" s="3">
        <v>0</v>
      </c>
      <c r="DT79" s="3">
        <v>0</v>
      </c>
      <c r="DU79" s="3">
        <v>0</v>
      </c>
      <c r="DV79" s="3">
        <v>22</v>
      </c>
      <c r="DW79" s="3">
        <v>7.6993070623643869E-2</v>
      </c>
      <c r="DX79" s="3">
        <v>0</v>
      </c>
      <c r="DY79" s="3">
        <v>0</v>
      </c>
      <c r="DZ79" s="3">
        <v>129</v>
      </c>
      <c r="EA79" s="3">
        <v>0.12935832255347313</v>
      </c>
      <c r="EB79" s="3">
        <v>9</v>
      </c>
      <c r="EC79" s="3">
        <v>8.6347500719562514E-2</v>
      </c>
      <c r="ED79" s="3">
        <v>11</v>
      </c>
      <c r="EE79" s="3">
        <v>3.0764067569079317E-2</v>
      </c>
      <c r="EF79" s="3">
        <v>464</v>
      </c>
      <c r="EG79" s="3">
        <v>2.3755887773909481</v>
      </c>
      <c r="EH79" s="3">
        <v>4</v>
      </c>
      <c r="EI79" s="3">
        <v>7.02247191011236E-2</v>
      </c>
      <c r="EJ79" s="3">
        <v>35</v>
      </c>
      <c r="EK79" s="3">
        <v>0.1246039374844245</v>
      </c>
      <c r="EL79" s="3">
        <v>75</v>
      </c>
      <c r="EM79" s="3">
        <v>0.22434938677834282</v>
      </c>
      <c r="EN79" s="3">
        <v>39</v>
      </c>
      <c r="EO79" s="3">
        <v>9.3686941481695013E-2</v>
      </c>
      <c r="EP79" s="3">
        <v>0</v>
      </c>
      <c r="EQ79" s="3">
        <v>0</v>
      </c>
      <c r="ER79" s="3">
        <v>233</v>
      </c>
      <c r="ES79" s="3">
        <v>0.14275736150085164</v>
      </c>
      <c r="ET79" s="3">
        <v>571</v>
      </c>
      <c r="EU79" s="3">
        <v>0.26123756147775362</v>
      </c>
      <c r="EV79" s="3">
        <v>19</v>
      </c>
      <c r="EW79" s="3">
        <v>4.6242211838006232E-2</v>
      </c>
      <c r="EX79" s="3">
        <v>1077</v>
      </c>
      <c r="EY79" s="3">
        <v>0.39308003941749697</v>
      </c>
      <c r="EZ79" s="3">
        <v>64</v>
      </c>
      <c r="FA79" s="3">
        <v>4.2586603851425986E-2</v>
      </c>
      <c r="FB79" s="3">
        <v>126</v>
      </c>
      <c r="FC79" s="3">
        <v>0.14744774966648722</v>
      </c>
      <c r="FD79" s="3">
        <v>8</v>
      </c>
      <c r="FE79" s="3">
        <v>0.1318608867644635</v>
      </c>
      <c r="FF79" s="3">
        <v>10519</v>
      </c>
      <c r="FG79" s="3">
        <v>0.22466918482399062</v>
      </c>
      <c r="FH79" s="3">
        <v>12967</v>
      </c>
      <c r="FI79" s="3">
        <v>0.21041825963799038</v>
      </c>
    </row>
    <row r="80" spans="2:165" x14ac:dyDescent="0.35">
      <c r="B80" s="18">
        <v>75</v>
      </c>
      <c r="C80" s="7" t="s">
        <v>72</v>
      </c>
      <c r="D80" s="3">
        <v>0</v>
      </c>
      <c r="E80" s="30">
        <v>0</v>
      </c>
      <c r="F80" s="3">
        <v>5</v>
      </c>
      <c r="G80" s="3">
        <v>4.7892720306513405E-2</v>
      </c>
      <c r="H80" s="3">
        <v>128</v>
      </c>
      <c r="I80" s="3">
        <v>0.11833006693044411</v>
      </c>
      <c r="J80" s="3">
        <v>86</v>
      </c>
      <c r="K80" s="3">
        <v>0</v>
      </c>
      <c r="L80" s="3">
        <v>8</v>
      </c>
      <c r="M80" s="3">
        <v>2.1024967148488831E-2</v>
      </c>
      <c r="N80" s="3">
        <v>3</v>
      </c>
      <c r="O80" s="3">
        <v>5.5134896713960159E-3</v>
      </c>
      <c r="P80" s="3">
        <v>28</v>
      </c>
      <c r="Q80" s="3">
        <v>2.8628393231429888E-2</v>
      </c>
      <c r="R80" s="3">
        <v>13</v>
      </c>
      <c r="S80" s="3">
        <v>9.765625E-2</v>
      </c>
      <c r="T80" s="3">
        <v>228</v>
      </c>
      <c r="U80" s="3">
        <v>0.14005516207699348</v>
      </c>
      <c r="V80" s="3">
        <v>492</v>
      </c>
      <c r="W80" s="3">
        <v>0.27017973542155177</v>
      </c>
      <c r="X80" s="3">
        <v>3</v>
      </c>
      <c r="Y80" s="3">
        <v>5.3219797764768491E-2</v>
      </c>
      <c r="Z80" s="3">
        <v>15</v>
      </c>
      <c r="AA80" s="3">
        <v>4.1567366845868203E-2</v>
      </c>
      <c r="AB80" s="3">
        <v>297</v>
      </c>
      <c r="AC80" s="3">
        <v>0.26470824160643142</v>
      </c>
      <c r="AD80" s="3">
        <v>1129</v>
      </c>
      <c r="AE80" s="3">
        <v>0.3259736622520189</v>
      </c>
      <c r="AF80" s="3">
        <v>0</v>
      </c>
      <c r="AG80" s="3">
        <v>0</v>
      </c>
      <c r="AH80" s="3">
        <v>10</v>
      </c>
      <c r="AI80" s="3">
        <v>4.7719030349303304E-2</v>
      </c>
      <c r="AJ80" s="3">
        <v>0</v>
      </c>
      <c r="AK80" s="3">
        <v>0</v>
      </c>
      <c r="AL80" s="3">
        <v>310</v>
      </c>
      <c r="AM80" s="3">
        <v>0.21804114647441536</v>
      </c>
      <c r="AN80" s="3">
        <v>0</v>
      </c>
      <c r="AO80" s="3">
        <v>0</v>
      </c>
      <c r="AP80" s="3">
        <v>50</v>
      </c>
      <c r="AQ80" s="3">
        <v>3.7845529686033483E-2</v>
      </c>
      <c r="AR80" s="3">
        <v>0</v>
      </c>
      <c r="AS80" s="3">
        <v>0</v>
      </c>
      <c r="AT80" s="3">
        <v>241</v>
      </c>
      <c r="AU80" s="3">
        <v>0.16761252990597006</v>
      </c>
      <c r="AV80" s="3">
        <v>3</v>
      </c>
      <c r="AW80" s="3">
        <v>1.5971889474524836E-2</v>
      </c>
      <c r="AX80" s="3">
        <v>0</v>
      </c>
      <c r="AY80" s="3">
        <v>0</v>
      </c>
      <c r="AZ80" s="3">
        <v>80</v>
      </c>
      <c r="BA80" s="3">
        <v>6.9811682985147561E-2</v>
      </c>
      <c r="BB80" s="3">
        <v>687</v>
      </c>
      <c r="BC80" s="3">
        <v>0.46355336936499264</v>
      </c>
      <c r="BD80" s="3">
        <v>225</v>
      </c>
      <c r="BE80" s="3">
        <v>8.74822605416124E-2</v>
      </c>
      <c r="BF80" s="3">
        <v>55</v>
      </c>
      <c r="BG80" s="3">
        <v>8.6999161644442338E-2</v>
      </c>
      <c r="BH80" s="3">
        <v>3</v>
      </c>
      <c r="BI80" s="3">
        <v>1.9580967299784608E-2</v>
      </c>
      <c r="BJ80" s="3">
        <v>0</v>
      </c>
      <c r="BK80" s="3">
        <v>0</v>
      </c>
      <c r="BL80" s="3">
        <v>118</v>
      </c>
      <c r="BM80" s="3">
        <v>0.13542826318990944</v>
      </c>
      <c r="BN80" s="3">
        <v>10</v>
      </c>
      <c r="BO80" s="3">
        <v>5.1789321042001131E-2</v>
      </c>
      <c r="BP80" s="3">
        <v>691</v>
      </c>
      <c r="BQ80" s="3">
        <v>0.30147947452694773</v>
      </c>
      <c r="BR80" s="3">
        <v>3</v>
      </c>
      <c r="BS80" s="3">
        <v>1.8434312400147475E-2</v>
      </c>
      <c r="BT80" s="3">
        <v>245</v>
      </c>
      <c r="BU80" s="3">
        <v>0.16050523116028906</v>
      </c>
      <c r="BV80" s="3">
        <v>216</v>
      </c>
      <c r="BW80" s="3">
        <v>0.14035452513385663</v>
      </c>
      <c r="BX80" s="3">
        <v>44</v>
      </c>
      <c r="BY80" s="3">
        <v>6.1418202121719709E-2</v>
      </c>
      <c r="BZ80" s="3">
        <v>0</v>
      </c>
      <c r="CA80" s="3">
        <v>0</v>
      </c>
      <c r="CB80" s="3">
        <v>6</v>
      </c>
      <c r="CC80" s="3">
        <v>1.2282246013387647E-2</v>
      </c>
      <c r="CD80" s="3">
        <v>126</v>
      </c>
      <c r="CE80" s="3">
        <v>0.10424422933730454</v>
      </c>
      <c r="CF80" s="3">
        <v>0</v>
      </c>
      <c r="CG80" s="3">
        <v>0</v>
      </c>
      <c r="CH80" s="3">
        <v>462</v>
      </c>
      <c r="CI80" s="3">
        <v>0.57249070631970267</v>
      </c>
      <c r="CJ80" s="3">
        <v>98</v>
      </c>
      <c r="CK80" s="3">
        <v>8.8125533923834362E-2</v>
      </c>
      <c r="CL80" s="3">
        <v>595</v>
      </c>
      <c r="CM80" s="3">
        <v>0.43035484384267098</v>
      </c>
      <c r="CN80" s="3">
        <v>1007</v>
      </c>
      <c r="CO80" s="3">
        <v>0.60297234829886348</v>
      </c>
      <c r="CP80" s="3">
        <v>27</v>
      </c>
      <c r="CQ80" s="3">
        <v>5.140507196710075E-2</v>
      </c>
      <c r="CR80" s="3">
        <v>15</v>
      </c>
      <c r="CS80" s="3">
        <v>3.2240730789897899E-2</v>
      </c>
      <c r="CT80" s="3">
        <v>3</v>
      </c>
      <c r="CU80" s="3">
        <v>1.0598459690524979E-2</v>
      </c>
      <c r="CV80" s="3">
        <v>1068</v>
      </c>
      <c r="CW80" s="3">
        <v>0.58502596463550915</v>
      </c>
      <c r="CX80" s="3">
        <v>147</v>
      </c>
      <c r="CY80" s="3">
        <v>0.12551443842961799</v>
      </c>
      <c r="CZ80" s="3">
        <v>40</v>
      </c>
      <c r="DA80" s="3">
        <v>0.11176930814798255</v>
      </c>
      <c r="DB80" s="3">
        <v>752</v>
      </c>
      <c r="DC80" s="3">
        <v>0.4593404311203142</v>
      </c>
      <c r="DD80" s="3">
        <v>9</v>
      </c>
      <c r="DE80" s="3">
        <v>5.6297853175198923E-3</v>
      </c>
      <c r="DF80" s="3">
        <v>0</v>
      </c>
      <c r="DG80" s="3">
        <v>0</v>
      </c>
      <c r="DH80" s="3">
        <v>0</v>
      </c>
      <c r="DI80" s="3">
        <v>0</v>
      </c>
      <c r="DJ80" s="3">
        <v>0</v>
      </c>
      <c r="DK80" s="3">
        <v>0</v>
      </c>
      <c r="DL80" s="3">
        <v>15</v>
      </c>
      <c r="DM80" s="3">
        <v>2.4523027122467997E-2</v>
      </c>
      <c r="DN80" s="3">
        <v>8</v>
      </c>
      <c r="DO80" s="3">
        <v>7.3401229470593632E-2</v>
      </c>
      <c r="DP80" s="3">
        <v>71</v>
      </c>
      <c r="DQ80" s="3">
        <v>7.4457821217332951E-2</v>
      </c>
      <c r="DR80" s="3">
        <v>0</v>
      </c>
      <c r="DS80" s="3">
        <v>0</v>
      </c>
      <c r="DT80" s="3">
        <v>0</v>
      </c>
      <c r="DU80" s="3">
        <v>0</v>
      </c>
      <c r="DV80" s="3">
        <v>0</v>
      </c>
      <c r="DW80" s="3">
        <v>0</v>
      </c>
      <c r="DX80" s="3">
        <v>13</v>
      </c>
      <c r="DY80" s="3">
        <v>8.3290620194771903E-2</v>
      </c>
      <c r="DZ80" s="3">
        <v>136</v>
      </c>
      <c r="EA80" s="3">
        <v>0.13637776641296392</v>
      </c>
      <c r="EB80" s="3">
        <v>0</v>
      </c>
      <c r="EC80" s="3">
        <v>0</v>
      </c>
      <c r="ED80" s="3">
        <v>0</v>
      </c>
      <c r="EE80" s="3">
        <v>0</v>
      </c>
      <c r="EF80" s="3">
        <v>0</v>
      </c>
      <c r="EG80" s="3">
        <v>0</v>
      </c>
      <c r="EH80" s="3">
        <v>0</v>
      </c>
      <c r="EI80" s="3">
        <v>0</v>
      </c>
      <c r="EJ80" s="3">
        <v>0</v>
      </c>
      <c r="EK80" s="3">
        <v>0</v>
      </c>
      <c r="EL80" s="3">
        <v>6</v>
      </c>
      <c r="EM80" s="3">
        <v>1.7947950942267425E-2</v>
      </c>
      <c r="EN80" s="3">
        <v>18</v>
      </c>
      <c r="EO80" s="3">
        <v>4.3240126837705388E-2</v>
      </c>
      <c r="EP80" s="3">
        <v>3</v>
      </c>
      <c r="EQ80" s="3">
        <v>8.1521739130434784E-2</v>
      </c>
      <c r="ER80" s="3">
        <v>367</v>
      </c>
      <c r="ES80" s="3">
        <v>0.2248581616773071</v>
      </c>
      <c r="ET80" s="3">
        <v>645</v>
      </c>
      <c r="EU80" s="3">
        <v>0.29509321743108774</v>
      </c>
      <c r="EV80" s="3">
        <v>30</v>
      </c>
      <c r="EW80" s="3">
        <v>7.3014018691588786E-2</v>
      </c>
      <c r="EX80" s="3">
        <v>3922</v>
      </c>
      <c r="EY80" s="3">
        <v>1.4314391036169205</v>
      </c>
      <c r="EZ80" s="3">
        <v>34</v>
      </c>
      <c r="FA80" s="3">
        <v>2.2624133296070055E-2</v>
      </c>
      <c r="FB80" s="3">
        <v>50</v>
      </c>
      <c r="FC80" s="3">
        <v>5.8511011772415564E-2</v>
      </c>
      <c r="FD80" s="3">
        <v>0</v>
      </c>
      <c r="FE80" s="3">
        <v>0</v>
      </c>
      <c r="FF80" s="3">
        <v>14379</v>
      </c>
      <c r="FG80" s="3">
        <v>0.30711267312331603</v>
      </c>
      <c r="FH80" s="3">
        <v>15123</v>
      </c>
      <c r="FI80" s="3">
        <v>0.24540412898167102</v>
      </c>
    </row>
    <row r="81" spans="2:165" x14ac:dyDescent="0.35">
      <c r="B81" s="18">
        <v>76</v>
      </c>
      <c r="C81" s="7" t="s">
        <v>73</v>
      </c>
      <c r="D81" s="3">
        <v>14</v>
      </c>
      <c r="E81" s="30">
        <v>0.11308562197092084</v>
      </c>
      <c r="F81" s="3">
        <v>9</v>
      </c>
      <c r="G81" s="3">
        <v>8.6206896551724144E-2</v>
      </c>
      <c r="H81" s="3">
        <v>165</v>
      </c>
      <c r="I81" s="3">
        <v>0.15253485190252561</v>
      </c>
      <c r="J81" s="3">
        <v>1478</v>
      </c>
      <c r="K81" s="3">
        <v>1</v>
      </c>
      <c r="L81" s="3">
        <v>52</v>
      </c>
      <c r="M81" s="3">
        <v>0.13666228646517742</v>
      </c>
      <c r="N81" s="3">
        <v>38</v>
      </c>
      <c r="O81" s="3">
        <v>6.983753583768286E-2</v>
      </c>
      <c r="P81" s="3">
        <v>475</v>
      </c>
      <c r="Q81" s="3">
        <v>0.48566024231889982</v>
      </c>
      <c r="R81" s="3">
        <v>7</v>
      </c>
      <c r="S81" s="3">
        <v>5.2584134615384616E-2</v>
      </c>
      <c r="T81" s="3">
        <v>5112</v>
      </c>
      <c r="U81" s="3">
        <v>3.1401841602525904</v>
      </c>
      <c r="V81" s="3">
        <v>4025</v>
      </c>
      <c r="W81" s="3">
        <v>2.2103118599019225</v>
      </c>
      <c r="X81" s="3">
        <v>0</v>
      </c>
      <c r="Y81" s="3">
        <v>0</v>
      </c>
      <c r="Z81" s="3">
        <v>23</v>
      </c>
      <c r="AA81" s="3">
        <v>6.3736629163664585E-2</v>
      </c>
      <c r="AB81" s="3">
        <v>209</v>
      </c>
      <c r="AC81" s="3">
        <v>0.18627617001934063</v>
      </c>
      <c r="AD81" s="3">
        <v>2112</v>
      </c>
      <c r="AE81" s="3">
        <v>0.60979306880094242</v>
      </c>
      <c r="AF81" s="3">
        <v>3</v>
      </c>
      <c r="AG81" s="3">
        <v>2.4003840614498319E-2</v>
      </c>
      <c r="AH81" s="3">
        <v>24</v>
      </c>
      <c r="AI81" s="3">
        <v>0.11452567283832793</v>
      </c>
      <c r="AJ81" s="3">
        <v>4</v>
      </c>
      <c r="AK81" s="3">
        <v>2.6712969146520632E-2</v>
      </c>
      <c r="AL81" s="3">
        <v>1636</v>
      </c>
      <c r="AM81" s="3">
        <v>1.1506945665553014</v>
      </c>
      <c r="AN81" s="3">
        <v>29</v>
      </c>
      <c r="AO81" s="3">
        <v>6.4358632933865956E-2</v>
      </c>
      <c r="AP81" s="3">
        <v>394</v>
      </c>
      <c r="AQ81" s="3">
        <v>0.29822277392594387</v>
      </c>
      <c r="AR81" s="3">
        <v>10</v>
      </c>
      <c r="AS81" s="3">
        <v>0.10163634515702816</v>
      </c>
      <c r="AT81" s="3">
        <v>1839</v>
      </c>
      <c r="AU81" s="3">
        <v>1.2790018360874644</v>
      </c>
      <c r="AV81" s="3">
        <v>4</v>
      </c>
      <c r="AW81" s="3">
        <v>2.1295852632699782E-2</v>
      </c>
      <c r="AX81" s="3">
        <v>10</v>
      </c>
      <c r="AY81" s="3">
        <v>4.2002688172043008E-2</v>
      </c>
      <c r="AZ81" s="3">
        <v>158</v>
      </c>
      <c r="BA81" s="3">
        <v>0.13787807389566642</v>
      </c>
      <c r="BB81" s="3">
        <v>4410</v>
      </c>
      <c r="BC81" s="3">
        <v>2.9756482662294288</v>
      </c>
      <c r="BD81" s="3">
        <v>480</v>
      </c>
      <c r="BE81" s="3">
        <v>0.18662882248877311</v>
      </c>
      <c r="BF81" s="3">
        <v>124</v>
      </c>
      <c r="BG81" s="3">
        <v>0.19614356443474271</v>
      </c>
      <c r="BH81" s="3">
        <v>17</v>
      </c>
      <c r="BI81" s="3">
        <v>0.11095881469877944</v>
      </c>
      <c r="BJ81" s="3">
        <v>0</v>
      </c>
      <c r="BK81" s="3">
        <v>0</v>
      </c>
      <c r="BL81" s="3">
        <v>839</v>
      </c>
      <c r="BM81" s="3">
        <v>0.96291790522316967</v>
      </c>
      <c r="BN81" s="3">
        <v>18</v>
      </c>
      <c r="BO81" s="3">
        <v>9.3220777875602054E-2</v>
      </c>
      <c r="BP81" s="3">
        <v>607</v>
      </c>
      <c r="BQ81" s="3">
        <v>0.26483073956274572</v>
      </c>
      <c r="BR81" s="3">
        <v>6</v>
      </c>
      <c r="BS81" s="3">
        <v>3.6868624800294951E-2</v>
      </c>
      <c r="BT81" s="3">
        <v>1691</v>
      </c>
      <c r="BU81" s="3">
        <v>1.1078136567022399</v>
      </c>
      <c r="BV81" s="3">
        <v>5515</v>
      </c>
      <c r="BW81" s="3">
        <v>3.5835889171908302</v>
      </c>
      <c r="BX81" s="3">
        <v>114</v>
      </c>
      <c r="BY81" s="3">
        <v>0.1591289782244556</v>
      </c>
      <c r="BZ81" s="3">
        <v>0</v>
      </c>
      <c r="CA81" s="3">
        <v>0</v>
      </c>
      <c r="CB81" s="3">
        <v>34</v>
      </c>
      <c r="CC81" s="3">
        <v>6.9599394075863338E-2</v>
      </c>
      <c r="CD81" s="3">
        <v>10559</v>
      </c>
      <c r="CE81" s="3">
        <v>8.7358318854968147</v>
      </c>
      <c r="CF81" s="3">
        <v>8</v>
      </c>
      <c r="CG81" s="3">
        <v>8.4943724782331712E-2</v>
      </c>
      <c r="CH81" s="3">
        <v>2425</v>
      </c>
      <c r="CI81" s="3">
        <v>3.0049566294919452</v>
      </c>
      <c r="CJ81" s="3">
        <v>1906</v>
      </c>
      <c r="CK81" s="3">
        <v>1.7139517108043703</v>
      </c>
      <c r="CL81" s="3">
        <v>5146</v>
      </c>
      <c r="CM81" s="3">
        <v>3.7220269351502266</v>
      </c>
      <c r="CN81" s="3">
        <v>853</v>
      </c>
      <c r="CO81" s="3">
        <v>0.51076009245176823</v>
      </c>
      <c r="CP81" s="3">
        <v>165</v>
      </c>
      <c r="CQ81" s="3">
        <v>0.31414210646561574</v>
      </c>
      <c r="CR81" s="3">
        <v>35</v>
      </c>
      <c r="CS81" s="3">
        <v>7.522837184309511E-2</v>
      </c>
      <c r="CT81" s="3">
        <v>36</v>
      </c>
      <c r="CU81" s="3">
        <v>0.12718151628629973</v>
      </c>
      <c r="CV81" s="3">
        <v>8726</v>
      </c>
      <c r="CW81" s="3">
        <v>4.7799031530051046</v>
      </c>
      <c r="CX81" s="3">
        <v>1842</v>
      </c>
      <c r="CY81" s="3">
        <v>1.5727727590976621</v>
      </c>
      <c r="CZ81" s="3">
        <v>18</v>
      </c>
      <c r="DA81" s="3">
        <v>5.0296188666592155E-2</v>
      </c>
      <c r="DB81" s="3">
        <v>1066</v>
      </c>
      <c r="DC81" s="3">
        <v>0.65113949411470073</v>
      </c>
      <c r="DD81" s="3">
        <v>177</v>
      </c>
      <c r="DE81" s="3">
        <v>0.11071911124455787</v>
      </c>
      <c r="DF81" s="3">
        <v>11</v>
      </c>
      <c r="DG81" s="3">
        <v>6.0076460950300378E-2</v>
      </c>
      <c r="DH81" s="3">
        <v>4</v>
      </c>
      <c r="DI81" s="3">
        <v>2.4586637162702072E-2</v>
      </c>
      <c r="DJ81" s="3">
        <v>7</v>
      </c>
      <c r="DK81" s="3">
        <v>5.0334363989357873E-2</v>
      </c>
      <c r="DL81" s="3">
        <v>194</v>
      </c>
      <c r="DM81" s="3">
        <v>0.31716448411725279</v>
      </c>
      <c r="DN81" s="3">
        <v>6</v>
      </c>
      <c r="DO81" s="3">
        <v>5.5050922102945224E-2</v>
      </c>
      <c r="DP81" s="3">
        <v>725</v>
      </c>
      <c r="DQ81" s="3">
        <v>0.76030873778262509</v>
      </c>
      <c r="DR81" s="3">
        <v>0</v>
      </c>
      <c r="DS81" s="3">
        <v>0</v>
      </c>
      <c r="DT81" s="3">
        <v>5</v>
      </c>
      <c r="DU81" s="3">
        <v>0.16361256544502617</v>
      </c>
      <c r="DV81" s="3">
        <v>11</v>
      </c>
      <c r="DW81" s="3">
        <v>3.8496535311821935E-2</v>
      </c>
      <c r="DX81" s="3">
        <v>9</v>
      </c>
      <c r="DY81" s="3">
        <v>5.7662737057919015E-2</v>
      </c>
      <c r="DZ81" s="3">
        <v>1449</v>
      </c>
      <c r="EA81" s="3">
        <v>1.4530248789145934</v>
      </c>
      <c r="EB81" s="3">
        <v>16</v>
      </c>
      <c r="EC81" s="3">
        <v>0.15350666794588891</v>
      </c>
      <c r="ED81" s="3">
        <v>19</v>
      </c>
      <c r="EE81" s="3">
        <v>5.3137934892046088E-2</v>
      </c>
      <c r="EF81" s="3">
        <v>64</v>
      </c>
      <c r="EG81" s="3">
        <v>0.32766741757116524</v>
      </c>
      <c r="EH81" s="3">
        <v>3</v>
      </c>
      <c r="EI81" s="3">
        <v>5.2668539325842693E-2</v>
      </c>
      <c r="EJ81" s="3">
        <v>19</v>
      </c>
      <c r="EK81" s="3">
        <v>6.7642137491544727E-2</v>
      </c>
      <c r="EL81" s="3">
        <v>30</v>
      </c>
      <c r="EM81" s="3">
        <v>8.9739754711337119E-2</v>
      </c>
      <c r="EN81" s="3">
        <v>19</v>
      </c>
      <c r="EO81" s="3">
        <v>4.5642356106466803E-2</v>
      </c>
      <c r="EP81" s="3">
        <v>0</v>
      </c>
      <c r="EQ81" s="3">
        <v>0</v>
      </c>
      <c r="ER81" s="3">
        <v>9275</v>
      </c>
      <c r="ES81" s="3">
        <v>5.6827232957957037</v>
      </c>
      <c r="ET81" s="3">
        <v>1751</v>
      </c>
      <c r="EU81" s="3">
        <v>0.80109802127416219</v>
      </c>
      <c r="EV81" s="3">
        <v>26</v>
      </c>
      <c r="EW81" s="3">
        <v>6.3278816199376947E-2</v>
      </c>
      <c r="EX81" s="3">
        <v>2638</v>
      </c>
      <c r="EY81" s="3">
        <v>0.96280886163728607</v>
      </c>
      <c r="EZ81" s="3">
        <v>398</v>
      </c>
      <c r="FA81" s="3">
        <v>0.26483544270105536</v>
      </c>
      <c r="FB81" s="3">
        <v>1071</v>
      </c>
      <c r="FC81" s="3">
        <v>1.2533058721651416</v>
      </c>
      <c r="FD81" s="3">
        <v>0</v>
      </c>
      <c r="FE81" s="3">
        <v>0</v>
      </c>
      <c r="FF81" s="3">
        <v>80584</v>
      </c>
      <c r="FG81" s="3">
        <v>1.7211466479566937</v>
      </c>
      <c r="FH81" s="3">
        <v>82432</v>
      </c>
      <c r="FI81" s="3">
        <v>1.3376415499713752</v>
      </c>
    </row>
    <row r="82" spans="2:165" x14ac:dyDescent="0.35">
      <c r="B82" s="18">
        <v>77</v>
      </c>
      <c r="C82" s="7" t="s">
        <v>74</v>
      </c>
      <c r="D82" s="3">
        <v>6</v>
      </c>
      <c r="E82" s="30">
        <v>4.8465266558966075E-2</v>
      </c>
      <c r="F82" s="3">
        <v>3</v>
      </c>
      <c r="G82" s="3">
        <v>2.8735632183908046E-2</v>
      </c>
      <c r="H82" s="3">
        <v>36</v>
      </c>
      <c r="I82" s="3">
        <v>3.3280331324187409E-2</v>
      </c>
      <c r="J82" s="3">
        <v>229</v>
      </c>
      <c r="K82" s="3">
        <v>0</v>
      </c>
      <c r="L82" s="3">
        <v>10</v>
      </c>
      <c r="M82" s="3">
        <v>2.6281208935611037E-2</v>
      </c>
      <c r="N82" s="3">
        <v>11</v>
      </c>
      <c r="O82" s="3">
        <v>2.0216128795118724E-2</v>
      </c>
      <c r="P82" s="3">
        <v>92</v>
      </c>
      <c r="Q82" s="3">
        <v>9.4064720617555331E-2</v>
      </c>
      <c r="R82" s="3">
        <v>4</v>
      </c>
      <c r="S82" s="3">
        <v>3.0048076923076924E-2</v>
      </c>
      <c r="T82" s="3">
        <v>906</v>
      </c>
      <c r="U82" s="3">
        <v>0.55653498614805308</v>
      </c>
      <c r="V82" s="3">
        <v>1291</v>
      </c>
      <c r="W82" s="3">
        <v>0.70894723257972225</v>
      </c>
      <c r="X82" s="3">
        <v>0</v>
      </c>
      <c r="Y82" s="3">
        <v>0</v>
      </c>
      <c r="Z82" s="3">
        <v>7</v>
      </c>
      <c r="AA82" s="3">
        <v>1.9398104528071829E-2</v>
      </c>
      <c r="AB82" s="3">
        <v>77</v>
      </c>
      <c r="AC82" s="3">
        <v>6.8628062638704454E-2</v>
      </c>
      <c r="AD82" s="3">
        <v>1149</v>
      </c>
      <c r="AE82" s="3">
        <v>0.33174821782778541</v>
      </c>
      <c r="AF82" s="3">
        <v>7</v>
      </c>
      <c r="AG82" s="3">
        <v>5.6008961433829413E-2</v>
      </c>
      <c r="AH82" s="3">
        <v>29</v>
      </c>
      <c r="AI82" s="3">
        <v>0.13838518801297958</v>
      </c>
      <c r="AJ82" s="3">
        <v>0</v>
      </c>
      <c r="AK82" s="3">
        <v>0</v>
      </c>
      <c r="AL82" s="3">
        <v>235</v>
      </c>
      <c r="AM82" s="3">
        <v>0.16528925619834711</v>
      </c>
      <c r="AN82" s="3">
        <v>17</v>
      </c>
      <c r="AO82" s="3">
        <v>3.7727474478473147E-2</v>
      </c>
      <c r="AP82" s="3">
        <v>68</v>
      </c>
      <c r="AQ82" s="3">
        <v>5.1469920373005539E-2</v>
      </c>
      <c r="AR82" s="3">
        <v>0</v>
      </c>
      <c r="AS82" s="3">
        <v>0</v>
      </c>
      <c r="AT82" s="3">
        <v>302</v>
      </c>
      <c r="AU82" s="3">
        <v>0.21003727813943135</v>
      </c>
      <c r="AV82" s="3">
        <v>7</v>
      </c>
      <c r="AW82" s="3">
        <v>3.7267742107224618E-2</v>
      </c>
      <c r="AX82" s="3">
        <v>0</v>
      </c>
      <c r="AY82" s="3">
        <v>0</v>
      </c>
      <c r="AZ82" s="3">
        <v>17</v>
      </c>
      <c r="BA82" s="3">
        <v>1.4834982634343857E-2</v>
      </c>
      <c r="BB82" s="3">
        <v>1434</v>
      </c>
      <c r="BC82" s="3">
        <v>0.96759174915487545</v>
      </c>
      <c r="BD82" s="3">
        <v>92</v>
      </c>
      <c r="BE82" s="3">
        <v>3.5770524310348176E-2</v>
      </c>
      <c r="BF82" s="3">
        <v>16</v>
      </c>
      <c r="BG82" s="3">
        <v>2.5308847023837771E-2</v>
      </c>
      <c r="BH82" s="3">
        <v>7</v>
      </c>
      <c r="BI82" s="3">
        <v>4.5688923699497418E-2</v>
      </c>
      <c r="BJ82" s="3">
        <v>0</v>
      </c>
      <c r="BK82" s="3">
        <v>0</v>
      </c>
      <c r="BL82" s="3">
        <v>109</v>
      </c>
      <c r="BM82" s="3">
        <v>0.12509898887881468</v>
      </c>
      <c r="BN82" s="3">
        <v>0</v>
      </c>
      <c r="BO82" s="3">
        <v>0</v>
      </c>
      <c r="BP82" s="3">
        <v>162</v>
      </c>
      <c r="BQ82" s="3">
        <v>7.0679703145246797E-2</v>
      </c>
      <c r="BR82" s="3">
        <v>0</v>
      </c>
      <c r="BS82" s="3">
        <v>0</v>
      </c>
      <c r="BT82" s="3">
        <v>577</v>
      </c>
      <c r="BU82" s="3">
        <v>0.37800619746729297</v>
      </c>
      <c r="BV82" s="3">
        <v>783</v>
      </c>
      <c r="BW82" s="3">
        <v>0.50878515361023036</v>
      </c>
      <c r="BX82" s="3">
        <v>20</v>
      </c>
      <c r="BY82" s="3">
        <v>2.7917364600781688E-2</v>
      </c>
      <c r="BZ82" s="3">
        <v>0</v>
      </c>
      <c r="CA82" s="3">
        <v>0</v>
      </c>
      <c r="CB82" s="3">
        <v>13</v>
      </c>
      <c r="CC82" s="3">
        <v>2.6611533029006575E-2</v>
      </c>
      <c r="CD82" s="3">
        <v>840</v>
      </c>
      <c r="CE82" s="3">
        <v>0.69496152891536356</v>
      </c>
      <c r="CF82" s="3">
        <v>3</v>
      </c>
      <c r="CG82" s="3">
        <v>3.1853896793374387E-2</v>
      </c>
      <c r="CH82" s="3">
        <v>331</v>
      </c>
      <c r="CI82" s="3">
        <v>0.4101610904584882</v>
      </c>
      <c r="CJ82" s="3">
        <v>246</v>
      </c>
      <c r="CK82" s="3">
        <v>0.22121307495166584</v>
      </c>
      <c r="CL82" s="3">
        <v>776</v>
      </c>
      <c r="CM82" s="3">
        <v>0.56126951062506336</v>
      </c>
      <c r="CN82" s="3">
        <v>675</v>
      </c>
      <c r="CO82" s="3">
        <v>0.40417709543369695</v>
      </c>
      <c r="CP82" s="3">
        <v>16</v>
      </c>
      <c r="CQ82" s="3">
        <v>3.046226486939304E-2</v>
      </c>
      <c r="CR82" s="3">
        <v>27</v>
      </c>
      <c r="CS82" s="3">
        <v>5.8033315421816223E-2</v>
      </c>
      <c r="CT82" s="3">
        <v>12</v>
      </c>
      <c r="CU82" s="3">
        <v>4.2393838762099914E-2</v>
      </c>
      <c r="CV82" s="3">
        <v>1430</v>
      </c>
      <c r="CW82" s="3">
        <v>0.78332128223668351</v>
      </c>
      <c r="CX82" s="3">
        <v>226</v>
      </c>
      <c r="CY82" s="3">
        <v>0.19296777608907256</v>
      </c>
      <c r="CZ82" s="3">
        <v>7</v>
      </c>
      <c r="DA82" s="3">
        <v>1.9559628925896948E-2</v>
      </c>
      <c r="DB82" s="3">
        <v>156</v>
      </c>
      <c r="DC82" s="3">
        <v>9.5288706455809863E-2</v>
      </c>
      <c r="DD82" s="3">
        <v>16</v>
      </c>
      <c r="DE82" s="3">
        <v>1.0008507231146475E-2</v>
      </c>
      <c r="DF82" s="3">
        <v>0</v>
      </c>
      <c r="DG82" s="3">
        <v>0</v>
      </c>
      <c r="DH82" s="3">
        <v>0</v>
      </c>
      <c r="DI82" s="3">
        <v>0</v>
      </c>
      <c r="DJ82" s="3">
        <v>0</v>
      </c>
      <c r="DK82" s="3">
        <v>0</v>
      </c>
      <c r="DL82" s="3">
        <v>42</v>
      </c>
      <c r="DM82" s="3">
        <v>6.8664475942910391E-2</v>
      </c>
      <c r="DN82" s="3">
        <v>10</v>
      </c>
      <c r="DO82" s="3">
        <v>9.175153683824204E-2</v>
      </c>
      <c r="DP82" s="3">
        <v>100</v>
      </c>
      <c r="DQ82" s="3">
        <v>0.10487017072863794</v>
      </c>
      <c r="DR82" s="3">
        <v>0</v>
      </c>
      <c r="DS82" s="3">
        <v>0</v>
      </c>
      <c r="DT82" s="3">
        <v>0</v>
      </c>
      <c r="DU82" s="3">
        <v>0</v>
      </c>
      <c r="DV82" s="3">
        <v>0</v>
      </c>
      <c r="DW82" s="3">
        <v>0</v>
      </c>
      <c r="DX82" s="3">
        <v>0</v>
      </c>
      <c r="DY82" s="3">
        <v>0</v>
      </c>
      <c r="DZ82" s="3">
        <v>261</v>
      </c>
      <c r="EA82" s="3">
        <v>0.26172497818958512</v>
      </c>
      <c r="EB82" s="3">
        <v>7</v>
      </c>
      <c r="EC82" s="3">
        <v>6.7159167226326394E-2</v>
      </c>
      <c r="ED82" s="3">
        <v>4</v>
      </c>
      <c r="EE82" s="3">
        <v>1.1186933661483387E-2</v>
      </c>
      <c r="EF82" s="3">
        <v>31</v>
      </c>
      <c r="EG82" s="3">
        <v>0.15871390538603317</v>
      </c>
      <c r="EH82" s="3">
        <v>0</v>
      </c>
      <c r="EI82" s="3">
        <v>0</v>
      </c>
      <c r="EJ82" s="3">
        <v>0</v>
      </c>
      <c r="EK82" s="3">
        <v>0</v>
      </c>
      <c r="EL82" s="3">
        <v>17</v>
      </c>
      <c r="EM82" s="3">
        <v>5.0852527669757695E-2</v>
      </c>
      <c r="EN82" s="3">
        <v>11</v>
      </c>
      <c r="EO82" s="3">
        <v>2.6424521956375516E-2</v>
      </c>
      <c r="EP82" s="3">
        <v>0</v>
      </c>
      <c r="EQ82" s="3">
        <v>0</v>
      </c>
      <c r="ER82" s="3">
        <v>1193</v>
      </c>
      <c r="ES82" s="3">
        <v>0.73094219858590559</v>
      </c>
      <c r="ET82" s="3">
        <v>660</v>
      </c>
      <c r="EU82" s="3">
        <v>0.30195585039460143</v>
      </c>
      <c r="EV82" s="3">
        <v>6</v>
      </c>
      <c r="EW82" s="3">
        <v>1.4602803738317755E-2</v>
      </c>
      <c r="EX82" s="3">
        <v>481</v>
      </c>
      <c r="EY82" s="3">
        <v>0.17555385233037701</v>
      </c>
      <c r="EZ82" s="3">
        <v>49</v>
      </c>
      <c r="FA82" s="3">
        <v>3.2605368573748024E-2</v>
      </c>
      <c r="FB82" s="3">
        <v>396</v>
      </c>
      <c r="FC82" s="3">
        <v>0.46340721323753131</v>
      </c>
      <c r="FD82" s="3">
        <v>0</v>
      </c>
      <c r="FE82" s="3">
        <v>0</v>
      </c>
      <c r="FF82" s="3">
        <v>15321</v>
      </c>
      <c r="FG82" s="3">
        <v>0.32723230161501671</v>
      </c>
      <c r="FH82" s="3">
        <v>15766</v>
      </c>
      <c r="FI82" s="3">
        <v>0.25583822637869641</v>
      </c>
    </row>
    <row r="83" spans="2:165" x14ac:dyDescent="0.35">
      <c r="B83" s="18">
        <v>78</v>
      </c>
      <c r="C83" s="7" t="s">
        <v>75</v>
      </c>
      <c r="D83" s="3">
        <v>16</v>
      </c>
      <c r="E83" s="30">
        <v>0.12924071082390953</v>
      </c>
      <c r="F83" s="3">
        <v>9</v>
      </c>
      <c r="G83" s="3">
        <v>8.6206896551724144E-2</v>
      </c>
      <c r="H83" s="3">
        <v>114</v>
      </c>
      <c r="I83" s="3">
        <v>0.10538771585992678</v>
      </c>
      <c r="J83" s="3">
        <v>514</v>
      </c>
      <c r="K83" s="3">
        <v>0</v>
      </c>
      <c r="L83" s="3">
        <v>22</v>
      </c>
      <c r="M83" s="3">
        <v>5.781865965834429E-2</v>
      </c>
      <c r="N83" s="3">
        <v>47</v>
      </c>
      <c r="O83" s="3">
        <v>8.6378004851870915E-2</v>
      </c>
      <c r="P83" s="3">
        <v>169</v>
      </c>
      <c r="Q83" s="3">
        <v>0.17279280200398753</v>
      </c>
      <c r="R83" s="3">
        <v>3</v>
      </c>
      <c r="S83" s="3">
        <v>2.2536057692307692E-2</v>
      </c>
      <c r="T83" s="3">
        <v>193</v>
      </c>
      <c r="U83" s="3">
        <v>0.11855546614412169</v>
      </c>
      <c r="V83" s="3">
        <v>2868</v>
      </c>
      <c r="W83" s="3">
        <v>1.574950165018314</v>
      </c>
      <c r="X83" s="3">
        <v>0</v>
      </c>
      <c r="Y83" s="3">
        <v>0</v>
      </c>
      <c r="Z83" s="3">
        <v>7</v>
      </c>
      <c r="AA83" s="3">
        <v>1.9398104528071829E-2</v>
      </c>
      <c r="AB83" s="3">
        <v>214</v>
      </c>
      <c r="AC83" s="3">
        <v>0.1907325377231526</v>
      </c>
      <c r="AD83" s="3">
        <v>1251</v>
      </c>
      <c r="AE83" s="3">
        <v>0.36119845126419459</v>
      </c>
      <c r="AF83" s="3">
        <v>0</v>
      </c>
      <c r="AG83" s="3">
        <v>0</v>
      </c>
      <c r="AH83" s="3">
        <v>8</v>
      </c>
      <c r="AI83" s="3">
        <v>3.8175224279442636E-2</v>
      </c>
      <c r="AJ83" s="3">
        <v>0</v>
      </c>
      <c r="AK83" s="3">
        <v>0</v>
      </c>
      <c r="AL83" s="3">
        <v>442</v>
      </c>
      <c r="AM83" s="3">
        <v>0.3108844733602954</v>
      </c>
      <c r="AN83" s="3">
        <v>4</v>
      </c>
      <c r="AO83" s="3">
        <v>8.8770528184642702E-3</v>
      </c>
      <c r="AP83" s="3">
        <v>265</v>
      </c>
      <c r="AQ83" s="3">
        <v>0.20058130733597748</v>
      </c>
      <c r="AR83" s="3">
        <v>4</v>
      </c>
      <c r="AS83" s="3">
        <v>4.065453806281126E-2</v>
      </c>
      <c r="AT83" s="3">
        <v>220</v>
      </c>
      <c r="AU83" s="3">
        <v>0.15300728871084404</v>
      </c>
      <c r="AV83" s="3">
        <v>7</v>
      </c>
      <c r="AW83" s="3">
        <v>3.7267742107224618E-2</v>
      </c>
      <c r="AX83" s="3">
        <v>41</v>
      </c>
      <c r="AY83" s="3">
        <v>0.17221102150537634</v>
      </c>
      <c r="AZ83" s="3">
        <v>44</v>
      </c>
      <c r="BA83" s="3">
        <v>3.8396425641831156E-2</v>
      </c>
      <c r="BB83" s="3">
        <v>681</v>
      </c>
      <c r="BC83" s="3">
        <v>0.45950486832250353</v>
      </c>
      <c r="BD83" s="3">
        <v>1984</v>
      </c>
      <c r="BE83" s="3">
        <v>0.77139913295359552</v>
      </c>
      <c r="BF83" s="3">
        <v>32</v>
      </c>
      <c r="BG83" s="3">
        <v>5.0617694047675542E-2</v>
      </c>
      <c r="BH83" s="3">
        <v>31</v>
      </c>
      <c r="BI83" s="3">
        <v>0.20233666209777432</v>
      </c>
      <c r="BJ83" s="3">
        <v>0</v>
      </c>
      <c r="BK83" s="3">
        <v>0</v>
      </c>
      <c r="BL83" s="3">
        <v>737</v>
      </c>
      <c r="BM83" s="3">
        <v>0.84585279636409538</v>
      </c>
      <c r="BN83" s="3">
        <v>0</v>
      </c>
      <c r="BO83" s="3">
        <v>0</v>
      </c>
      <c r="BP83" s="3">
        <v>813</v>
      </c>
      <c r="BQ83" s="3">
        <v>0.35470739911781263</v>
      </c>
      <c r="BR83" s="3">
        <v>6</v>
      </c>
      <c r="BS83" s="3">
        <v>3.6868624800294951E-2</v>
      </c>
      <c r="BT83" s="3">
        <v>488</v>
      </c>
      <c r="BU83" s="3">
        <v>0.31970021553559613</v>
      </c>
      <c r="BV83" s="3">
        <v>278</v>
      </c>
      <c r="BW83" s="3">
        <v>0.18064147216301918</v>
      </c>
      <c r="BX83" s="3">
        <v>72</v>
      </c>
      <c r="BY83" s="3">
        <v>0.10050251256281408</v>
      </c>
      <c r="BZ83" s="3">
        <v>0</v>
      </c>
      <c r="CA83" s="3">
        <v>0</v>
      </c>
      <c r="CB83" s="3">
        <v>69</v>
      </c>
      <c r="CC83" s="3">
        <v>0.14124582915395795</v>
      </c>
      <c r="CD83" s="3">
        <v>359</v>
      </c>
      <c r="CE83" s="3">
        <v>0.29701332009597087</v>
      </c>
      <c r="CF83" s="3">
        <v>10</v>
      </c>
      <c r="CG83" s="3">
        <v>0.10617965597791462</v>
      </c>
      <c r="CH83" s="3">
        <v>478</v>
      </c>
      <c r="CI83" s="3">
        <v>0.59231722428748457</v>
      </c>
      <c r="CJ83" s="3">
        <v>119</v>
      </c>
      <c r="CK83" s="3">
        <v>0.10700957690751316</v>
      </c>
      <c r="CL83" s="3">
        <v>155</v>
      </c>
      <c r="CM83" s="3">
        <v>0.11210924503464537</v>
      </c>
      <c r="CN83" s="3">
        <v>1434</v>
      </c>
      <c r="CO83" s="3">
        <v>0.85865178496580952</v>
      </c>
      <c r="CP83" s="3">
        <v>71</v>
      </c>
      <c r="CQ83" s="3">
        <v>0.1351763003579316</v>
      </c>
      <c r="CR83" s="3">
        <v>46</v>
      </c>
      <c r="CS83" s="3">
        <v>9.8871574422353573E-2</v>
      </c>
      <c r="CT83" s="3">
        <v>23</v>
      </c>
      <c r="CU83" s="3">
        <v>8.1254857627358151E-2</v>
      </c>
      <c r="CV83" s="3">
        <v>474</v>
      </c>
      <c r="CW83" s="3">
        <v>0.25964635509104056</v>
      </c>
      <c r="CX83" s="3">
        <v>950</v>
      </c>
      <c r="CY83" s="3">
        <v>0.81114773134787144</v>
      </c>
      <c r="CZ83" s="3">
        <v>82</v>
      </c>
      <c r="DA83" s="3">
        <v>0.22912708170336427</v>
      </c>
      <c r="DB83" s="3">
        <v>535</v>
      </c>
      <c r="DC83" s="3">
        <v>0.32679139714011718</v>
      </c>
      <c r="DD83" s="3">
        <v>291</v>
      </c>
      <c r="DE83" s="3">
        <v>0.18202972526647651</v>
      </c>
      <c r="DF83" s="3">
        <v>9</v>
      </c>
      <c r="DG83" s="3">
        <v>4.9153468050245765E-2</v>
      </c>
      <c r="DH83" s="3">
        <v>3</v>
      </c>
      <c r="DI83" s="3">
        <v>1.8439977872026555E-2</v>
      </c>
      <c r="DJ83" s="3">
        <v>15</v>
      </c>
      <c r="DK83" s="3">
        <v>0.10785935140576687</v>
      </c>
      <c r="DL83" s="3">
        <v>120</v>
      </c>
      <c r="DM83" s="3">
        <v>0.19618421697974397</v>
      </c>
      <c r="DN83" s="3">
        <v>7</v>
      </c>
      <c r="DO83" s="3">
        <v>6.4226075786769421E-2</v>
      </c>
      <c r="DP83" s="3">
        <v>189</v>
      </c>
      <c r="DQ83" s="3">
        <v>0.19820462267712571</v>
      </c>
      <c r="DR83" s="3">
        <v>4</v>
      </c>
      <c r="DS83" s="3">
        <v>5.9550394521363702E-2</v>
      </c>
      <c r="DT83" s="3">
        <v>4</v>
      </c>
      <c r="DU83" s="3">
        <v>0.13089005235602094</v>
      </c>
      <c r="DV83" s="3">
        <v>12</v>
      </c>
      <c r="DW83" s="3">
        <v>4.1996220340169386E-2</v>
      </c>
      <c r="DX83" s="3">
        <v>9</v>
      </c>
      <c r="DY83" s="3">
        <v>5.7662737057919015E-2</v>
      </c>
      <c r="DZ83" s="3">
        <v>118</v>
      </c>
      <c r="EA83" s="3">
        <v>0.11832776791713044</v>
      </c>
      <c r="EB83" s="3">
        <v>5</v>
      </c>
      <c r="EC83" s="3">
        <v>4.797083373309028E-2</v>
      </c>
      <c r="ED83" s="3">
        <v>23</v>
      </c>
      <c r="EE83" s="3">
        <v>6.432486855352948E-2</v>
      </c>
      <c r="EF83" s="3">
        <v>6</v>
      </c>
      <c r="EG83" s="3">
        <v>3.0718820397296745E-2</v>
      </c>
      <c r="EH83" s="3">
        <v>0</v>
      </c>
      <c r="EI83" s="3">
        <v>0</v>
      </c>
      <c r="EJ83" s="3">
        <v>19</v>
      </c>
      <c r="EK83" s="3">
        <v>6.7642137491544727E-2</v>
      </c>
      <c r="EL83" s="3">
        <v>5</v>
      </c>
      <c r="EM83" s="3">
        <v>1.4956625785222853E-2</v>
      </c>
      <c r="EN83" s="3">
        <v>28</v>
      </c>
      <c r="EO83" s="3">
        <v>6.72624195253195E-2</v>
      </c>
      <c r="EP83" s="3">
        <v>0</v>
      </c>
      <c r="EQ83" s="3">
        <v>0</v>
      </c>
      <c r="ER83" s="3">
        <v>248</v>
      </c>
      <c r="ES83" s="3">
        <v>0.1519477495803056</v>
      </c>
      <c r="ET83" s="3">
        <v>790</v>
      </c>
      <c r="EU83" s="3">
        <v>0.36143200274505316</v>
      </c>
      <c r="EV83" s="3">
        <v>99</v>
      </c>
      <c r="EW83" s="3">
        <v>0.24094626168224298</v>
      </c>
      <c r="EX83" s="3">
        <v>577</v>
      </c>
      <c r="EY83" s="3">
        <v>0.2105916274316581</v>
      </c>
      <c r="EZ83" s="3">
        <v>126</v>
      </c>
      <c r="FA83" s="3">
        <v>8.3842376332494903E-2</v>
      </c>
      <c r="FB83" s="3">
        <v>151</v>
      </c>
      <c r="FC83" s="3">
        <v>0.176703255552695</v>
      </c>
      <c r="FD83" s="3">
        <v>0</v>
      </c>
      <c r="FE83" s="3">
        <v>0</v>
      </c>
      <c r="FF83" s="3">
        <v>16379</v>
      </c>
      <c r="FG83" s="3">
        <v>0.34982950643902866</v>
      </c>
      <c r="FH83" s="3">
        <v>19258</v>
      </c>
      <c r="FI83" s="3">
        <v>0.31250365112272832</v>
      </c>
    </row>
    <row r="84" spans="2:165" x14ac:dyDescent="0.35">
      <c r="B84" s="18">
        <v>79</v>
      </c>
      <c r="C84" s="9" t="s">
        <v>76</v>
      </c>
      <c r="D84" s="3">
        <v>11428</v>
      </c>
      <c r="E84" s="30">
        <v>92.310177705977381</v>
      </c>
      <c r="F84" s="3">
        <v>9836</v>
      </c>
      <c r="G84" s="3">
        <v>94.214559386973178</v>
      </c>
      <c r="H84" s="3">
        <v>100172</v>
      </c>
      <c r="I84" s="3">
        <v>92.604370816847251</v>
      </c>
      <c r="J84" s="3">
        <v>94634</v>
      </c>
      <c r="K84" s="3">
        <v>77</v>
      </c>
      <c r="L84" s="3">
        <v>35984</v>
      </c>
      <c r="M84" s="3">
        <v>94.570302233902765</v>
      </c>
      <c r="N84" s="3">
        <v>51600</v>
      </c>
      <c r="O84" s="3">
        <v>94.832022348011463</v>
      </c>
      <c r="P84" s="3">
        <v>82132</v>
      </c>
      <c r="Q84" s="3">
        <v>83.975256888707122</v>
      </c>
      <c r="R84" s="3">
        <v>12802</v>
      </c>
      <c r="S84" s="3">
        <v>96.168870192307693</v>
      </c>
      <c r="T84" s="3">
        <v>114556</v>
      </c>
      <c r="U84" s="3">
        <v>70.36911906531607</v>
      </c>
      <c r="V84" s="3">
        <v>70661</v>
      </c>
      <c r="W84" s="3">
        <v>38.803191635411117</v>
      </c>
      <c r="X84" s="3">
        <v>5444</v>
      </c>
      <c r="Y84" s="3">
        <v>96.576193010466554</v>
      </c>
      <c r="Z84" s="3">
        <v>34548</v>
      </c>
      <c r="AA84" s="3">
        <v>95.737959319403643</v>
      </c>
      <c r="AB84" s="3">
        <v>91108</v>
      </c>
      <c r="AC84" s="3">
        <v>81.202149751780311</v>
      </c>
      <c r="AD84" s="3">
        <v>193800</v>
      </c>
      <c r="AE84" s="3">
        <v>55.955443529177387</v>
      </c>
      <c r="AF84" s="3">
        <v>12098</v>
      </c>
      <c r="AG84" s="3">
        <v>96.799487918066902</v>
      </c>
      <c r="AH84" s="3">
        <v>19672</v>
      </c>
      <c r="AI84" s="3">
        <v>93.872876503149456</v>
      </c>
      <c r="AJ84" s="3">
        <v>14555</v>
      </c>
      <c r="AK84" s="3">
        <v>97.201816481901957</v>
      </c>
      <c r="AL84" s="3">
        <v>94119</v>
      </c>
      <c r="AM84" s="3">
        <v>66.199402145243539</v>
      </c>
      <c r="AN84" s="3">
        <v>43084</v>
      </c>
      <c r="AO84" s="3">
        <v>95.61473590767865</v>
      </c>
      <c r="AP84" s="3">
        <v>116411</v>
      </c>
      <c r="AQ84" s="3">
        <v>88.112719125616877</v>
      </c>
      <c r="AR84" s="3">
        <v>9574</v>
      </c>
      <c r="AS84" s="3">
        <v>97.306636853338759</v>
      </c>
      <c r="AT84" s="3">
        <v>97714</v>
      </c>
      <c r="AU84" s="3">
        <v>67.958882768597334</v>
      </c>
      <c r="AV84" s="3">
        <v>18185</v>
      </c>
      <c r="AW84" s="3">
        <v>96.816270031411378</v>
      </c>
      <c r="AX84" s="3">
        <v>23053</v>
      </c>
      <c r="AY84" s="3">
        <v>96.828797043010752</v>
      </c>
      <c r="AZ84" s="3">
        <v>106692</v>
      </c>
      <c r="BA84" s="3">
        <v>93.10435101314205</v>
      </c>
      <c r="BB84" s="3">
        <v>46362</v>
      </c>
      <c r="BC84" s="3">
        <v>31.282767555312645</v>
      </c>
      <c r="BD84" s="3">
        <v>225345</v>
      </c>
      <c r="BE84" s="3">
        <v>87.616400007776193</v>
      </c>
      <c r="BF84" s="3">
        <v>51093</v>
      </c>
      <c r="BG84" s="3">
        <v>80.819057561808947</v>
      </c>
      <c r="BH84" s="3">
        <v>14514</v>
      </c>
      <c r="BI84" s="3">
        <v>94.732719796357941</v>
      </c>
      <c r="BJ84" s="3">
        <v>4903</v>
      </c>
      <c r="BK84" s="3">
        <v>92.40482472672447</v>
      </c>
      <c r="BL84" s="3">
        <v>62380</v>
      </c>
      <c r="BM84" s="3">
        <v>71.593347947343659</v>
      </c>
      <c r="BN84" s="3">
        <v>18370</v>
      </c>
      <c r="BO84" s="3">
        <v>95.136982754156094</v>
      </c>
      <c r="BP84" s="3">
        <v>110184</v>
      </c>
      <c r="BQ84" s="3">
        <v>48.072669205900446</v>
      </c>
      <c r="BR84" s="3">
        <v>15902</v>
      </c>
      <c r="BS84" s="3">
        <v>97.71414526238172</v>
      </c>
      <c r="BT84" s="3">
        <v>111535</v>
      </c>
      <c r="BU84" s="3">
        <v>73.069187581480975</v>
      </c>
      <c r="BV84" s="3">
        <v>108159</v>
      </c>
      <c r="BW84" s="3">
        <v>70.280579092374069</v>
      </c>
      <c r="BX84" s="3">
        <v>66500</v>
      </c>
      <c r="BY84" s="3">
        <v>92.825237297599102</v>
      </c>
      <c r="BZ84" s="3">
        <v>6692</v>
      </c>
      <c r="CA84" s="3">
        <v>96.649335644136329</v>
      </c>
      <c r="CB84" s="3">
        <v>46536</v>
      </c>
      <c r="CC84" s="3">
        <v>95.261100079834605</v>
      </c>
      <c r="CD84" s="3">
        <v>63188</v>
      </c>
      <c r="CE84" s="3">
        <v>52.277653677504752</v>
      </c>
      <c r="CF84" s="3">
        <v>9011</v>
      </c>
      <c r="CG84" s="3">
        <v>95.678488001698867</v>
      </c>
      <c r="CH84" s="3">
        <v>48241</v>
      </c>
      <c r="CI84" s="3">
        <v>59.778190830235445</v>
      </c>
      <c r="CJ84" s="3">
        <v>88426</v>
      </c>
      <c r="CK84" s="3">
        <v>79.516208803561</v>
      </c>
      <c r="CL84" s="3">
        <v>69367</v>
      </c>
      <c r="CM84" s="3">
        <v>50.172141937537077</v>
      </c>
      <c r="CN84" s="3">
        <v>97261</v>
      </c>
      <c r="CO84" s="3">
        <v>58.23802737626194</v>
      </c>
      <c r="CP84" s="3">
        <v>45513</v>
      </c>
      <c r="CQ84" s="3">
        <v>86.651816312542834</v>
      </c>
      <c r="CR84" s="3">
        <v>40885</v>
      </c>
      <c r="CS84" s="3">
        <v>87.877485222998388</v>
      </c>
      <c r="CT84" s="3">
        <v>26713</v>
      </c>
      <c r="CU84" s="3">
        <v>94.372217904331237</v>
      </c>
      <c r="CV84" s="3">
        <v>83546</v>
      </c>
      <c r="CW84" s="3">
        <v>45.764587304717459</v>
      </c>
      <c r="CX84" s="3">
        <v>82779</v>
      </c>
      <c r="CY84" s="3">
        <v>70.679997950784681</v>
      </c>
      <c r="CZ84" s="3">
        <v>32863</v>
      </c>
      <c r="DA84" s="3">
        <v>91.826869341678773</v>
      </c>
      <c r="DB84" s="3">
        <v>104555</v>
      </c>
      <c r="DC84" s="3">
        <v>63.864812201841026</v>
      </c>
      <c r="DD84" s="3">
        <v>150667</v>
      </c>
      <c r="DE84" s="3">
        <v>94.246984937196615</v>
      </c>
      <c r="DF84" s="3">
        <v>17612</v>
      </c>
      <c r="DG84" s="3">
        <v>96.187875477880937</v>
      </c>
      <c r="DH84" s="3">
        <v>15903</v>
      </c>
      <c r="DI84" s="3">
        <v>97.750322699612752</v>
      </c>
      <c r="DJ84" s="3">
        <v>13328</v>
      </c>
      <c r="DK84" s="3">
        <v>95.836629035737403</v>
      </c>
      <c r="DL84" s="3">
        <v>55147</v>
      </c>
      <c r="DM84" s="3">
        <v>90.158091781516177</v>
      </c>
      <c r="DN84" s="3">
        <v>10258</v>
      </c>
      <c r="DO84" s="3">
        <v>94.118726488668685</v>
      </c>
      <c r="DP84" s="3">
        <v>73895</v>
      </c>
      <c r="DQ84" s="3">
        <v>77.493812659927002</v>
      </c>
      <c r="DR84" s="3">
        <v>6558</v>
      </c>
      <c r="DS84" s="3">
        <v>97.632871817775793</v>
      </c>
      <c r="DT84" s="3">
        <v>2943</v>
      </c>
      <c r="DU84" s="3">
        <v>96.302356020942398</v>
      </c>
      <c r="DV84" s="3">
        <v>27388</v>
      </c>
      <c r="DW84" s="3">
        <v>95.849373556379931</v>
      </c>
      <c r="DX84" s="3">
        <v>15109</v>
      </c>
      <c r="DY84" s="3">
        <v>96.802921578677598</v>
      </c>
      <c r="DZ84" s="3">
        <v>76544</v>
      </c>
      <c r="EA84" s="3">
        <v>76.756615825837571</v>
      </c>
      <c r="EB84" s="3">
        <v>10011</v>
      </c>
      <c r="EC84" s="3">
        <v>96.047203300393363</v>
      </c>
      <c r="ED84" s="3">
        <v>34184</v>
      </c>
      <c r="EE84" s="3">
        <v>95.60353507103703</v>
      </c>
      <c r="EF84" s="3">
        <v>16030</v>
      </c>
      <c r="EG84" s="3">
        <v>82.070448494777807</v>
      </c>
      <c r="EH84" s="3">
        <v>5516</v>
      </c>
      <c r="EI84" s="3">
        <v>96.839887640449433</v>
      </c>
      <c r="EJ84" s="3">
        <v>26531</v>
      </c>
      <c r="EK84" s="3">
        <v>94.453344725693327</v>
      </c>
      <c r="EL84" s="3">
        <v>31517</v>
      </c>
      <c r="EM84" s="3">
        <v>94.277594974573731</v>
      </c>
      <c r="EN84" s="3">
        <v>39808</v>
      </c>
      <c r="EO84" s="3">
        <v>95.62794273085423</v>
      </c>
      <c r="EP84" s="3">
        <v>3592</v>
      </c>
      <c r="EQ84" s="3">
        <v>97.608695652173921</v>
      </c>
      <c r="ER84" s="3">
        <v>94609</v>
      </c>
      <c r="ES84" s="3">
        <v>57.966228387270704</v>
      </c>
      <c r="ET84" s="3">
        <v>115115</v>
      </c>
      <c r="EU84" s="3">
        <v>52.666132906325061</v>
      </c>
      <c r="EV84" s="3">
        <v>38096</v>
      </c>
      <c r="EW84" s="3">
        <v>92.718068535825552</v>
      </c>
      <c r="EX84" s="3">
        <v>128559</v>
      </c>
      <c r="EY84" s="3">
        <v>46.921055512974924</v>
      </c>
      <c r="EZ84" s="3">
        <v>137846</v>
      </c>
      <c r="FA84" s="3">
        <v>91.724890539119784</v>
      </c>
      <c r="FB84" s="3">
        <v>67385</v>
      </c>
      <c r="FC84" s="3">
        <v>78.85529056568447</v>
      </c>
      <c r="FD84" s="3">
        <v>5879</v>
      </c>
      <c r="FE84" s="3">
        <v>96.901269161035103</v>
      </c>
      <c r="FF84" s="3">
        <v>3003007</v>
      </c>
      <c r="FG84" s="3">
        <v>64.139474732459135</v>
      </c>
      <c r="FH84" s="3">
        <v>4369804</v>
      </c>
      <c r="FI84" s="3">
        <v>70.909736457093302</v>
      </c>
    </row>
    <row r="85" spans="2:165" x14ac:dyDescent="0.35">
      <c r="B85" s="18">
        <v>80</v>
      </c>
      <c r="C85" s="10" t="s">
        <v>77</v>
      </c>
      <c r="D85" s="3">
        <v>47</v>
      </c>
      <c r="E85" s="30">
        <v>0.37964458804523427</v>
      </c>
      <c r="F85" s="3">
        <v>28</v>
      </c>
      <c r="G85" s="3">
        <v>0.26819923371647508</v>
      </c>
      <c r="H85" s="3">
        <v>221</v>
      </c>
      <c r="I85" s="3">
        <v>0.20430425618459491</v>
      </c>
      <c r="J85" s="3">
        <v>248</v>
      </c>
      <c r="K85" s="3">
        <v>0</v>
      </c>
      <c r="L85" s="3">
        <v>47</v>
      </c>
      <c r="M85" s="3">
        <v>0.12352168199737189</v>
      </c>
      <c r="N85" s="3">
        <v>77</v>
      </c>
      <c r="O85" s="3">
        <v>0.14151290156583105</v>
      </c>
      <c r="P85" s="3">
        <v>50</v>
      </c>
      <c r="Q85" s="3">
        <v>5.1122130770410508E-2</v>
      </c>
      <c r="R85" s="3">
        <v>10</v>
      </c>
      <c r="S85" s="3">
        <v>7.5120192307692318E-2</v>
      </c>
      <c r="T85" s="3">
        <v>128</v>
      </c>
      <c r="U85" s="3">
        <v>7.8627459411645464E-2</v>
      </c>
      <c r="V85" s="3">
        <v>2011</v>
      </c>
      <c r="W85" s="3">
        <v>1.1043322112454079</v>
      </c>
      <c r="X85" s="3">
        <v>8</v>
      </c>
      <c r="Y85" s="3">
        <v>0.14191946070604933</v>
      </c>
      <c r="Z85" s="3">
        <v>142</v>
      </c>
      <c r="AA85" s="3">
        <v>0.39350440614088567</v>
      </c>
      <c r="AB85" s="3">
        <v>379</v>
      </c>
      <c r="AC85" s="3">
        <v>0.33779267194894785</v>
      </c>
      <c r="AD85" s="3">
        <v>2615</v>
      </c>
      <c r="AE85" s="3">
        <v>0.75502314153146988</v>
      </c>
      <c r="AF85" s="3">
        <v>32</v>
      </c>
      <c r="AG85" s="3">
        <v>0.25604096655464875</v>
      </c>
      <c r="AH85" s="3">
        <v>41</v>
      </c>
      <c r="AI85" s="3">
        <v>0.19564802443214355</v>
      </c>
      <c r="AJ85" s="3">
        <v>33</v>
      </c>
      <c r="AK85" s="3">
        <v>0.22038199545879525</v>
      </c>
      <c r="AL85" s="3">
        <v>309</v>
      </c>
      <c r="AM85" s="3">
        <v>0.21733778793740108</v>
      </c>
      <c r="AN85" s="3">
        <v>92</v>
      </c>
      <c r="AO85" s="3">
        <v>0.20417221482467823</v>
      </c>
      <c r="AP85" s="3">
        <v>416</v>
      </c>
      <c r="AQ85" s="3">
        <v>0.31487480698779863</v>
      </c>
      <c r="AR85" s="3">
        <v>33</v>
      </c>
      <c r="AS85" s="3">
        <v>0.33539993901819293</v>
      </c>
      <c r="AT85" s="3">
        <v>304</v>
      </c>
      <c r="AU85" s="3">
        <v>0.21142825349134814</v>
      </c>
      <c r="AV85" s="3">
        <v>37</v>
      </c>
      <c r="AW85" s="3">
        <v>0.19698663685247297</v>
      </c>
      <c r="AX85" s="3">
        <v>13</v>
      </c>
      <c r="AY85" s="3">
        <v>5.4603494623655907E-2</v>
      </c>
      <c r="AZ85" s="3">
        <v>221</v>
      </c>
      <c r="BA85" s="3">
        <v>0.19285477424647016</v>
      </c>
      <c r="BB85" s="3">
        <v>940</v>
      </c>
      <c r="BC85" s="3">
        <v>0.63426516332327953</v>
      </c>
      <c r="BD85" s="3">
        <v>682</v>
      </c>
      <c r="BE85" s="3">
        <v>0.26516845195279848</v>
      </c>
      <c r="BF85" s="3">
        <v>259</v>
      </c>
      <c r="BG85" s="3">
        <v>0.40968696119837394</v>
      </c>
      <c r="BH85" s="3">
        <v>9</v>
      </c>
      <c r="BI85" s="3">
        <v>5.8742901899353828E-2</v>
      </c>
      <c r="BJ85" s="3">
        <v>11</v>
      </c>
      <c r="BK85" s="3">
        <v>0.20731247644176404</v>
      </c>
      <c r="BL85" s="3">
        <v>390</v>
      </c>
      <c r="BM85" s="3">
        <v>0.44760188681410745</v>
      </c>
      <c r="BN85" s="3">
        <v>36</v>
      </c>
      <c r="BO85" s="3">
        <v>0.18644155575120411</v>
      </c>
      <c r="BP85" s="3">
        <v>1254</v>
      </c>
      <c r="BQ85" s="3">
        <v>0.54711325767987329</v>
      </c>
      <c r="BR85" s="3">
        <v>8</v>
      </c>
      <c r="BS85" s="3">
        <v>4.9158166400393263E-2</v>
      </c>
      <c r="BT85" s="3">
        <v>447</v>
      </c>
      <c r="BU85" s="3">
        <v>0.29284015644346612</v>
      </c>
      <c r="BV85" s="3">
        <v>518</v>
      </c>
      <c r="BW85" s="3">
        <v>0.33659094453397098</v>
      </c>
      <c r="BX85" s="3">
        <v>192</v>
      </c>
      <c r="BY85" s="3">
        <v>0.26800670016750422</v>
      </c>
      <c r="BZ85" s="3">
        <v>49</v>
      </c>
      <c r="CA85" s="3">
        <v>0.70768341998844608</v>
      </c>
      <c r="CB85" s="3">
        <v>29</v>
      </c>
      <c r="CC85" s="3">
        <v>5.9364189064706967E-2</v>
      </c>
      <c r="CD85" s="3">
        <v>148</v>
      </c>
      <c r="CE85" s="3">
        <v>0.1224456027136593</v>
      </c>
      <c r="CF85" s="3">
        <v>6</v>
      </c>
      <c r="CG85" s="3">
        <v>6.3707793586748773E-2</v>
      </c>
      <c r="CH85" s="3">
        <v>330</v>
      </c>
      <c r="CI85" s="3">
        <v>0.40892193308550184</v>
      </c>
      <c r="CJ85" s="3">
        <v>204</v>
      </c>
      <c r="CK85" s="3">
        <v>0.18344498898430825</v>
      </c>
      <c r="CL85" s="3">
        <v>825</v>
      </c>
      <c r="CM85" s="3">
        <v>0.59671049776504792</v>
      </c>
      <c r="CN85" s="3">
        <v>2181</v>
      </c>
      <c r="CO85" s="3">
        <v>1.3059411039124342</v>
      </c>
      <c r="CP85" s="3">
        <v>119</v>
      </c>
      <c r="CQ85" s="3">
        <v>0.22656309496611074</v>
      </c>
      <c r="CR85" s="3">
        <v>52</v>
      </c>
      <c r="CS85" s="3">
        <v>0.11176786673831272</v>
      </c>
      <c r="CT85" s="3">
        <v>75</v>
      </c>
      <c r="CU85" s="3">
        <v>0.26496149226312443</v>
      </c>
      <c r="CV85" s="3">
        <v>564</v>
      </c>
      <c r="CW85" s="3">
        <v>0.30894629593111156</v>
      </c>
      <c r="CX85" s="3">
        <v>268</v>
      </c>
      <c r="CY85" s="3">
        <v>0.22882904421182054</v>
      </c>
      <c r="CZ85" s="3">
        <v>35</v>
      </c>
      <c r="DA85" s="3">
        <v>9.7798144629484732E-2</v>
      </c>
      <c r="DB85" s="3">
        <v>435</v>
      </c>
      <c r="DC85" s="3">
        <v>0.26570889300177752</v>
      </c>
      <c r="DD85" s="3">
        <v>146</v>
      </c>
      <c r="DE85" s="3">
        <v>9.1327628484211582E-2</v>
      </c>
      <c r="DF85" s="3">
        <v>12</v>
      </c>
      <c r="DG85" s="3">
        <v>6.5537957400327682E-2</v>
      </c>
      <c r="DH85" s="3">
        <v>39</v>
      </c>
      <c r="DI85" s="3">
        <v>0.2397197123363452</v>
      </c>
      <c r="DJ85" s="3">
        <v>14</v>
      </c>
      <c r="DK85" s="3">
        <v>0.10066872797871575</v>
      </c>
      <c r="DL85" s="3">
        <v>24</v>
      </c>
      <c r="DM85" s="3">
        <v>3.9236843395948795E-2</v>
      </c>
      <c r="DN85" s="3">
        <v>42</v>
      </c>
      <c r="DO85" s="3">
        <v>0.38535645472061658</v>
      </c>
      <c r="DP85" s="3">
        <v>169</v>
      </c>
      <c r="DQ85" s="3">
        <v>0.17723058853139811</v>
      </c>
      <c r="DR85" s="3">
        <v>8</v>
      </c>
      <c r="DS85" s="3">
        <v>0.1191007890427274</v>
      </c>
      <c r="DT85" s="3">
        <v>0</v>
      </c>
      <c r="DU85" s="3">
        <v>0</v>
      </c>
      <c r="DV85" s="3">
        <v>40</v>
      </c>
      <c r="DW85" s="3">
        <v>0.13998740113389793</v>
      </c>
      <c r="DX85" s="3">
        <v>15</v>
      </c>
      <c r="DY85" s="3">
        <v>9.6104561763198371E-2</v>
      </c>
      <c r="DZ85" s="3">
        <v>191</v>
      </c>
      <c r="EA85" s="3">
        <v>0.19153053959467725</v>
      </c>
      <c r="EB85" s="3">
        <v>26</v>
      </c>
      <c r="EC85" s="3">
        <v>0.24944833541206946</v>
      </c>
      <c r="ED85" s="3">
        <v>23</v>
      </c>
      <c r="EE85" s="3">
        <v>6.432486855352948E-2</v>
      </c>
      <c r="EF85" s="3">
        <v>55</v>
      </c>
      <c r="EG85" s="3">
        <v>0.28158918697522012</v>
      </c>
      <c r="EH85" s="3">
        <v>16</v>
      </c>
      <c r="EI85" s="3">
        <v>0.2808988764044944</v>
      </c>
      <c r="EJ85" s="3">
        <v>64</v>
      </c>
      <c r="EK85" s="3">
        <v>0.22784719997151912</v>
      </c>
      <c r="EL85" s="3">
        <v>90</v>
      </c>
      <c r="EM85" s="3">
        <v>0.26921926413401137</v>
      </c>
      <c r="EN85" s="3">
        <v>87</v>
      </c>
      <c r="EO85" s="3">
        <v>0.20899394638224272</v>
      </c>
      <c r="EP85" s="3">
        <v>6</v>
      </c>
      <c r="EQ85" s="3">
        <v>0.16304347826086957</v>
      </c>
      <c r="ER85" s="3">
        <v>442</v>
      </c>
      <c r="ES85" s="3">
        <v>0.27081010207457695</v>
      </c>
      <c r="ET85" s="3">
        <v>1205</v>
      </c>
      <c r="EU85" s="3">
        <v>0.55129818140226461</v>
      </c>
      <c r="EV85" s="3">
        <v>92</v>
      </c>
      <c r="EW85" s="3">
        <v>0.22390965732087226</v>
      </c>
      <c r="EX85" s="3">
        <v>2897</v>
      </c>
      <c r="EY85" s="3">
        <v>1.0573378590459506</v>
      </c>
      <c r="EZ85" s="3">
        <v>163</v>
      </c>
      <c r="FA85" s="3">
        <v>0.10846275668410056</v>
      </c>
      <c r="FB85" s="3">
        <v>120</v>
      </c>
      <c r="FC85" s="3">
        <v>0.14042642825379736</v>
      </c>
      <c r="FD85" s="3">
        <v>0</v>
      </c>
      <c r="FE85" s="3">
        <v>0</v>
      </c>
      <c r="FF85" s="3">
        <v>20404</v>
      </c>
      <c r="FG85" s="3">
        <v>0.43579713348690036</v>
      </c>
      <c r="FH85" s="3">
        <v>23611</v>
      </c>
      <c r="FI85" s="3">
        <v>0.38314070550725615</v>
      </c>
    </row>
    <row r="86" spans="2:165" x14ac:dyDescent="0.35">
      <c r="B86" s="18">
        <v>81</v>
      </c>
      <c r="C86" s="7" t="s">
        <v>78</v>
      </c>
      <c r="D86" s="3">
        <v>41</v>
      </c>
      <c r="E86" s="30">
        <v>0.33117932148626816</v>
      </c>
      <c r="F86" s="3">
        <v>6</v>
      </c>
      <c r="G86" s="3">
        <v>5.7471264367816091E-2</v>
      </c>
      <c r="H86" s="3">
        <v>136</v>
      </c>
      <c r="I86" s="3">
        <v>0.12572569611359685</v>
      </c>
      <c r="J86" s="3">
        <v>355</v>
      </c>
      <c r="K86" s="3">
        <v>0</v>
      </c>
      <c r="L86" s="3">
        <v>66</v>
      </c>
      <c r="M86" s="3">
        <v>0.17345597897503287</v>
      </c>
      <c r="N86" s="3">
        <v>52</v>
      </c>
      <c r="O86" s="3">
        <v>9.5567154304197599E-2</v>
      </c>
      <c r="P86" s="3">
        <v>549</v>
      </c>
      <c r="Q86" s="3">
        <v>0.56132099585910733</v>
      </c>
      <c r="R86" s="3">
        <v>18</v>
      </c>
      <c r="S86" s="3">
        <v>0.13521634615384615</v>
      </c>
      <c r="T86" s="3">
        <v>847</v>
      </c>
      <c r="U86" s="3">
        <v>0.52029264157549771</v>
      </c>
      <c r="V86" s="3">
        <v>249</v>
      </c>
      <c r="W86" s="3">
        <v>0.13673730512188292</v>
      </c>
      <c r="X86" s="3">
        <v>8</v>
      </c>
      <c r="Y86" s="3">
        <v>0.14191946070604933</v>
      </c>
      <c r="Z86" s="3">
        <v>27</v>
      </c>
      <c r="AA86" s="3">
        <v>7.4821260322562769E-2</v>
      </c>
      <c r="AB86" s="3">
        <v>313</v>
      </c>
      <c r="AC86" s="3">
        <v>0.27896861825862979</v>
      </c>
      <c r="AD86" s="3">
        <v>1798</v>
      </c>
      <c r="AE86" s="3">
        <v>0.51913254626140837</v>
      </c>
      <c r="AF86" s="3">
        <v>0</v>
      </c>
      <c r="AG86" s="3">
        <v>0</v>
      </c>
      <c r="AH86" s="3">
        <v>29</v>
      </c>
      <c r="AI86" s="3">
        <v>0.13838518801297958</v>
      </c>
      <c r="AJ86" s="3">
        <v>7</v>
      </c>
      <c r="AK86" s="3">
        <v>4.6747696006411113E-2</v>
      </c>
      <c r="AL86" s="3">
        <v>533</v>
      </c>
      <c r="AM86" s="3">
        <v>0.37489010022859154</v>
      </c>
      <c r="AN86" s="3">
        <v>62</v>
      </c>
      <c r="AO86" s="3">
        <v>0.13759431868619618</v>
      </c>
      <c r="AP86" s="3">
        <v>363</v>
      </c>
      <c r="AQ86" s="3">
        <v>0.27475854552060314</v>
      </c>
      <c r="AR86" s="3">
        <v>4</v>
      </c>
      <c r="AS86" s="3">
        <v>4.065453806281126E-2</v>
      </c>
      <c r="AT86" s="3">
        <v>1223</v>
      </c>
      <c r="AU86" s="3">
        <v>0.85058142769710121</v>
      </c>
      <c r="AV86" s="3">
        <v>14</v>
      </c>
      <c r="AW86" s="3">
        <v>7.4535484214449235E-2</v>
      </c>
      <c r="AX86" s="3">
        <v>30</v>
      </c>
      <c r="AY86" s="3">
        <v>0.12600806451612903</v>
      </c>
      <c r="AZ86" s="3">
        <v>98</v>
      </c>
      <c r="BA86" s="3">
        <v>8.5519311656805763E-2</v>
      </c>
      <c r="BB86" s="3">
        <v>716</v>
      </c>
      <c r="BC86" s="3">
        <v>0.48312112440368948</v>
      </c>
      <c r="BD86" s="3">
        <v>450</v>
      </c>
      <c r="BE86" s="3">
        <v>0.1749645210832248</v>
      </c>
      <c r="BF86" s="3">
        <v>53</v>
      </c>
      <c r="BG86" s="3">
        <v>8.3835555766462608E-2</v>
      </c>
      <c r="BH86" s="3">
        <v>40</v>
      </c>
      <c r="BI86" s="3">
        <v>0.26107956399712812</v>
      </c>
      <c r="BJ86" s="3">
        <v>4</v>
      </c>
      <c r="BK86" s="3">
        <v>7.5386355069732375E-2</v>
      </c>
      <c r="BL86" s="3">
        <v>314</v>
      </c>
      <c r="BM86" s="3">
        <v>0.36037690374264036</v>
      </c>
      <c r="BN86" s="3">
        <v>17</v>
      </c>
      <c r="BO86" s="3">
        <v>8.8041845771401936E-2</v>
      </c>
      <c r="BP86" s="3">
        <v>238</v>
      </c>
      <c r="BQ86" s="3">
        <v>0.10383808239857245</v>
      </c>
      <c r="BR86" s="3">
        <v>21</v>
      </c>
      <c r="BS86" s="3">
        <v>0.12904018680103232</v>
      </c>
      <c r="BT86" s="3">
        <v>768</v>
      </c>
      <c r="BU86" s="3">
        <v>0.50313476543306934</v>
      </c>
      <c r="BV86" s="3">
        <v>297</v>
      </c>
      <c r="BW86" s="3">
        <v>0.19298747205905287</v>
      </c>
      <c r="BX86" s="3">
        <v>56</v>
      </c>
      <c r="BY86" s="3">
        <v>7.8168620882188719E-2</v>
      </c>
      <c r="BZ86" s="3">
        <v>5</v>
      </c>
      <c r="CA86" s="3">
        <v>7.2212593876372036E-2</v>
      </c>
      <c r="CB86" s="3">
        <v>124</v>
      </c>
      <c r="CC86" s="3">
        <v>0.25383308427667806</v>
      </c>
      <c r="CD86" s="3">
        <v>176</v>
      </c>
      <c r="CE86" s="3">
        <v>0.14561098701083808</v>
      </c>
      <c r="CF86" s="3">
        <v>23</v>
      </c>
      <c r="CG86" s="3">
        <v>0.24421320874920366</v>
      </c>
      <c r="CH86" s="3">
        <v>261</v>
      </c>
      <c r="CI86" s="3">
        <v>0.32342007434944237</v>
      </c>
      <c r="CJ86" s="3">
        <v>190</v>
      </c>
      <c r="CK86" s="3">
        <v>0.17085562699518908</v>
      </c>
      <c r="CL86" s="3">
        <v>890</v>
      </c>
      <c r="CM86" s="3">
        <v>0.64372405213441541</v>
      </c>
      <c r="CN86" s="3">
        <v>231</v>
      </c>
      <c r="CO86" s="3">
        <v>0.13831838377064296</v>
      </c>
      <c r="CP86" s="3">
        <v>41</v>
      </c>
      <c r="CQ86" s="3">
        <v>7.8059553727819669E-2</v>
      </c>
      <c r="CR86" s="3">
        <v>40</v>
      </c>
      <c r="CS86" s="3">
        <v>8.5975282106394407E-2</v>
      </c>
      <c r="CT86" s="3">
        <v>9</v>
      </c>
      <c r="CU86" s="3">
        <v>3.1795379071574932E-2</v>
      </c>
      <c r="CV86" s="3">
        <v>697</v>
      </c>
      <c r="CW86" s="3">
        <v>0.38180065295032756</v>
      </c>
      <c r="CX86" s="3">
        <v>276</v>
      </c>
      <c r="CY86" s="3">
        <v>0.23565976194948685</v>
      </c>
      <c r="CZ86" s="3">
        <v>21</v>
      </c>
      <c r="DA86" s="3">
        <v>5.8678886777690849E-2</v>
      </c>
      <c r="DB86" s="3">
        <v>644</v>
      </c>
      <c r="DC86" s="3">
        <v>0.39337132665090735</v>
      </c>
      <c r="DD86" s="3">
        <v>355</v>
      </c>
      <c r="DE86" s="3">
        <v>0.22206375419106242</v>
      </c>
      <c r="DF86" s="3">
        <v>47</v>
      </c>
      <c r="DG86" s="3">
        <v>0.25669033315128348</v>
      </c>
      <c r="DH86" s="3">
        <v>16</v>
      </c>
      <c r="DI86" s="3">
        <v>9.8346548650808288E-2</v>
      </c>
      <c r="DJ86" s="3">
        <v>21</v>
      </c>
      <c r="DK86" s="3">
        <v>0.15100309196807363</v>
      </c>
      <c r="DL86" s="3">
        <v>168</v>
      </c>
      <c r="DM86" s="3">
        <v>0.27465790377164156</v>
      </c>
      <c r="DN86" s="3">
        <v>9</v>
      </c>
      <c r="DO86" s="3">
        <v>8.2576383154417829E-2</v>
      </c>
      <c r="DP86" s="3">
        <v>1026</v>
      </c>
      <c r="DQ86" s="3">
        <v>1.0759679516758254</v>
      </c>
      <c r="DR86" s="3">
        <v>16</v>
      </c>
      <c r="DS86" s="3">
        <v>0.23820157808545481</v>
      </c>
      <c r="DT86" s="3">
        <v>0</v>
      </c>
      <c r="DU86" s="3">
        <v>0</v>
      </c>
      <c r="DV86" s="3">
        <v>43</v>
      </c>
      <c r="DW86" s="3">
        <v>0.1504864562189403</v>
      </c>
      <c r="DX86" s="3">
        <v>10</v>
      </c>
      <c r="DY86" s="3">
        <v>6.4069707842132229E-2</v>
      </c>
      <c r="DZ86" s="3">
        <v>718</v>
      </c>
      <c r="EA86" s="3">
        <v>0.71999438444491237</v>
      </c>
      <c r="EB86" s="3">
        <v>3</v>
      </c>
      <c r="EC86" s="3">
        <v>2.8782500239854167E-2</v>
      </c>
      <c r="ED86" s="3">
        <v>147</v>
      </c>
      <c r="EE86" s="3">
        <v>0.41111981205951448</v>
      </c>
      <c r="EF86" s="3">
        <v>23</v>
      </c>
      <c r="EG86" s="3">
        <v>0.11775547818963752</v>
      </c>
      <c r="EH86" s="3">
        <v>15</v>
      </c>
      <c r="EI86" s="3">
        <v>0.2633426966292135</v>
      </c>
      <c r="EJ86" s="3">
        <v>33</v>
      </c>
      <c r="EK86" s="3">
        <v>0.11748371248531454</v>
      </c>
      <c r="EL86" s="3">
        <v>36</v>
      </c>
      <c r="EM86" s="3">
        <v>0.10768770565360455</v>
      </c>
      <c r="EN86" s="3">
        <v>37</v>
      </c>
      <c r="EO86" s="3">
        <v>8.8882482944172184E-2</v>
      </c>
      <c r="EP86" s="3">
        <v>4</v>
      </c>
      <c r="EQ86" s="3">
        <v>0.10869565217391304</v>
      </c>
      <c r="ER86" s="3">
        <v>399</v>
      </c>
      <c r="ES86" s="3">
        <v>0.24446432291347556</v>
      </c>
      <c r="ET86" s="3">
        <v>365</v>
      </c>
      <c r="EU86" s="3">
        <v>0.16699073544549925</v>
      </c>
      <c r="EV86" s="3">
        <v>58</v>
      </c>
      <c r="EW86" s="3">
        <v>0.14116043613707163</v>
      </c>
      <c r="EX86" s="3">
        <v>668</v>
      </c>
      <c r="EY86" s="3">
        <v>0.24380451841308076</v>
      </c>
      <c r="EZ86" s="3">
        <v>274</v>
      </c>
      <c r="FA86" s="3">
        <v>0.1823238977389175</v>
      </c>
      <c r="FB86" s="3">
        <v>607</v>
      </c>
      <c r="FC86" s="3">
        <v>0.710323682917125</v>
      </c>
      <c r="FD86" s="3">
        <v>7</v>
      </c>
      <c r="FE86" s="3">
        <v>0.11537827591890555</v>
      </c>
      <c r="FF86" s="3">
        <v>16607</v>
      </c>
      <c r="FG86" s="3">
        <v>0.35469922543701993</v>
      </c>
      <c r="FH86" s="3">
        <v>18543</v>
      </c>
      <c r="FI86" s="3">
        <v>0.30090119445263014</v>
      </c>
    </row>
    <row r="87" spans="2:165" x14ac:dyDescent="0.35">
      <c r="B87" s="18">
        <v>82</v>
      </c>
      <c r="C87" s="7" t="s">
        <v>79</v>
      </c>
      <c r="D87" s="3">
        <v>60</v>
      </c>
      <c r="E87" s="30">
        <v>0.48465266558966075</v>
      </c>
      <c r="F87" s="3">
        <v>18</v>
      </c>
      <c r="G87" s="3">
        <v>0.17241379310344829</v>
      </c>
      <c r="H87" s="3">
        <v>172</v>
      </c>
      <c r="I87" s="3">
        <v>0.15900602743778428</v>
      </c>
      <c r="J87" s="3">
        <v>383</v>
      </c>
      <c r="K87" s="3">
        <v>0</v>
      </c>
      <c r="L87" s="3">
        <v>126</v>
      </c>
      <c r="M87" s="3">
        <v>0.3311432325886991</v>
      </c>
      <c r="N87" s="3">
        <v>133</v>
      </c>
      <c r="O87" s="3">
        <v>0.24443137543189003</v>
      </c>
      <c r="P87" s="3">
        <v>660</v>
      </c>
      <c r="Q87" s="3">
        <v>0.67481212616941877</v>
      </c>
      <c r="R87" s="3">
        <v>34</v>
      </c>
      <c r="S87" s="3">
        <v>0.25540865384615385</v>
      </c>
      <c r="T87" s="3">
        <v>533</v>
      </c>
      <c r="U87" s="3">
        <v>0.32740965520630494</v>
      </c>
      <c r="V87" s="3">
        <v>274</v>
      </c>
      <c r="W87" s="3">
        <v>0.15046595021444142</v>
      </c>
      <c r="X87" s="3">
        <v>6</v>
      </c>
      <c r="Y87" s="3">
        <v>0.10643959552953698</v>
      </c>
      <c r="Z87" s="3">
        <v>43</v>
      </c>
      <c r="AA87" s="3">
        <v>0.11915978495815552</v>
      </c>
      <c r="AB87" s="3">
        <v>226</v>
      </c>
      <c r="AC87" s="3">
        <v>0.20142782021230135</v>
      </c>
      <c r="AD87" s="3">
        <v>502</v>
      </c>
      <c r="AE87" s="3">
        <v>0.14494134495173916</v>
      </c>
      <c r="AF87" s="3">
        <v>12</v>
      </c>
      <c r="AG87" s="3">
        <v>9.6015362457993275E-2</v>
      </c>
      <c r="AH87" s="3">
        <v>34</v>
      </c>
      <c r="AI87" s="3">
        <v>0.16224470318763123</v>
      </c>
      <c r="AJ87" s="3">
        <v>19</v>
      </c>
      <c r="AK87" s="3">
        <v>0.12688660344597302</v>
      </c>
      <c r="AL87" s="3">
        <v>527</v>
      </c>
      <c r="AM87" s="3">
        <v>0.37066994900650607</v>
      </c>
      <c r="AN87" s="3">
        <v>130</v>
      </c>
      <c r="AO87" s="3">
        <v>0.28850421660008874</v>
      </c>
      <c r="AP87" s="3">
        <v>438</v>
      </c>
      <c r="AQ87" s="3">
        <v>0.33152684004965333</v>
      </c>
      <c r="AR87" s="3">
        <v>5</v>
      </c>
      <c r="AS87" s="3">
        <v>5.0818172578514079E-2</v>
      </c>
      <c r="AT87" s="3">
        <v>518</v>
      </c>
      <c r="AU87" s="3">
        <v>0.36026261614644189</v>
      </c>
      <c r="AV87" s="3">
        <v>18</v>
      </c>
      <c r="AW87" s="3">
        <v>9.5831336847149021E-2</v>
      </c>
      <c r="AX87" s="3">
        <v>43</v>
      </c>
      <c r="AY87" s="3">
        <v>0.18061155913978494</v>
      </c>
      <c r="AZ87" s="3">
        <v>124</v>
      </c>
      <c r="BA87" s="3">
        <v>0.10820810862697873</v>
      </c>
      <c r="BB87" s="3">
        <v>194</v>
      </c>
      <c r="BC87" s="3">
        <v>0.13090153370714494</v>
      </c>
      <c r="BD87" s="3">
        <v>611</v>
      </c>
      <c r="BE87" s="3">
        <v>0.2375629386263341</v>
      </c>
      <c r="BF87" s="3">
        <v>75</v>
      </c>
      <c r="BG87" s="3">
        <v>0.11863522042423955</v>
      </c>
      <c r="BH87" s="3">
        <v>56</v>
      </c>
      <c r="BI87" s="3">
        <v>0.36551138959597934</v>
      </c>
      <c r="BJ87" s="3">
        <v>7</v>
      </c>
      <c r="BK87" s="3">
        <v>0.13192612137203166</v>
      </c>
      <c r="BL87" s="3">
        <v>350</v>
      </c>
      <c r="BM87" s="3">
        <v>0.40169400098701952</v>
      </c>
      <c r="BN87" s="3">
        <v>14</v>
      </c>
      <c r="BO87" s="3">
        <v>7.2505049458801596E-2</v>
      </c>
      <c r="BP87" s="3">
        <v>220</v>
      </c>
      <c r="BQ87" s="3">
        <v>9.5984782049100575E-2</v>
      </c>
      <c r="BR87" s="3">
        <v>44</v>
      </c>
      <c r="BS87" s="3">
        <v>0.27036991520216297</v>
      </c>
      <c r="BT87" s="3">
        <v>561</v>
      </c>
      <c r="BU87" s="3">
        <v>0.36752422318743733</v>
      </c>
      <c r="BV87" s="3">
        <v>845</v>
      </c>
      <c r="BW87" s="3">
        <v>0.54907210063939282</v>
      </c>
      <c r="BX87" s="3">
        <v>160</v>
      </c>
      <c r="BY87" s="3">
        <v>0.22333891680625351</v>
      </c>
      <c r="BZ87" s="3">
        <v>8</v>
      </c>
      <c r="CA87" s="3">
        <v>0.11554015020219525</v>
      </c>
      <c r="CB87" s="3">
        <v>163</v>
      </c>
      <c r="CC87" s="3">
        <v>0.33366768336369779</v>
      </c>
      <c r="CD87" s="3">
        <v>318</v>
      </c>
      <c r="CE87" s="3">
        <v>0.26309257880367337</v>
      </c>
      <c r="CF87" s="3">
        <v>62</v>
      </c>
      <c r="CG87" s="3">
        <v>0.65831386706307071</v>
      </c>
      <c r="CH87" s="3">
        <v>233</v>
      </c>
      <c r="CI87" s="3">
        <v>0.28872366790582404</v>
      </c>
      <c r="CJ87" s="3">
        <v>383</v>
      </c>
      <c r="CK87" s="3">
        <v>0.34440897441661794</v>
      </c>
      <c r="CL87" s="3">
        <v>503</v>
      </c>
      <c r="CM87" s="3">
        <v>0.36381258227372015</v>
      </c>
      <c r="CN87" s="3">
        <v>173</v>
      </c>
      <c r="CO87" s="3">
        <v>0.10358909260745122</v>
      </c>
      <c r="CP87" s="3">
        <v>64</v>
      </c>
      <c r="CQ87" s="3">
        <v>0.12184905947757216</v>
      </c>
      <c r="CR87" s="3">
        <v>110</v>
      </c>
      <c r="CS87" s="3">
        <v>0.23643202579258465</v>
      </c>
      <c r="CT87" s="3">
        <v>33</v>
      </c>
      <c r="CU87" s="3">
        <v>0.11658305659577475</v>
      </c>
      <c r="CV87" s="3">
        <v>499</v>
      </c>
      <c r="CW87" s="3">
        <v>0.27334078310217141</v>
      </c>
      <c r="CX87" s="3">
        <v>287</v>
      </c>
      <c r="CY87" s="3">
        <v>0.24505199883877801</v>
      </c>
      <c r="CZ87" s="3">
        <v>70</v>
      </c>
      <c r="DA87" s="3">
        <v>0.19559628925896946</v>
      </c>
      <c r="DB87" s="3">
        <v>605</v>
      </c>
      <c r="DC87" s="3">
        <v>0.36954915003695493</v>
      </c>
      <c r="DD87" s="3">
        <v>588</v>
      </c>
      <c r="DE87" s="3">
        <v>0.36781264074463293</v>
      </c>
      <c r="DF87" s="3">
        <v>68</v>
      </c>
      <c r="DG87" s="3">
        <v>0.3713817586018569</v>
      </c>
      <c r="DH87" s="3">
        <v>25</v>
      </c>
      <c r="DI87" s="3">
        <v>0.15366648226688795</v>
      </c>
      <c r="DJ87" s="3">
        <v>39</v>
      </c>
      <c r="DK87" s="3">
        <v>0.28043431365499388</v>
      </c>
      <c r="DL87" s="3">
        <v>253</v>
      </c>
      <c r="DM87" s="3">
        <v>0.41362172413229359</v>
      </c>
      <c r="DN87" s="3">
        <v>22</v>
      </c>
      <c r="DO87" s="3">
        <v>0.2018533810441325</v>
      </c>
      <c r="DP87" s="3">
        <v>638</v>
      </c>
      <c r="DQ87" s="3">
        <v>0.66907168924871008</v>
      </c>
      <c r="DR87" s="3">
        <v>9</v>
      </c>
      <c r="DS87" s="3">
        <v>0.13398838767306834</v>
      </c>
      <c r="DT87" s="3">
        <v>11</v>
      </c>
      <c r="DU87" s="3">
        <v>0.3599476439790576</v>
      </c>
      <c r="DV87" s="3">
        <v>115</v>
      </c>
      <c r="DW87" s="3">
        <v>0.40246377825995661</v>
      </c>
      <c r="DX87" s="3">
        <v>31</v>
      </c>
      <c r="DY87" s="3">
        <v>0.19861609431060995</v>
      </c>
      <c r="DZ87" s="3">
        <v>377</v>
      </c>
      <c r="EA87" s="3">
        <v>0.37804719071828968</v>
      </c>
      <c r="EB87" s="3">
        <v>16</v>
      </c>
      <c r="EC87" s="3">
        <v>0.15350666794588891</v>
      </c>
      <c r="ED87" s="3">
        <v>172</v>
      </c>
      <c r="EE87" s="3">
        <v>0.4810381474437857</v>
      </c>
      <c r="EF87" s="3">
        <v>12</v>
      </c>
      <c r="EG87" s="3">
        <v>6.143764079459349E-2</v>
      </c>
      <c r="EH87" s="3">
        <v>23</v>
      </c>
      <c r="EI87" s="3">
        <v>0.4037921348314607</v>
      </c>
      <c r="EJ87" s="3">
        <v>55</v>
      </c>
      <c r="EK87" s="3">
        <v>0.19580618747552422</v>
      </c>
      <c r="EL87" s="3">
        <v>29</v>
      </c>
      <c r="EM87" s="3">
        <v>8.6748429554292544E-2</v>
      </c>
      <c r="EN87" s="3">
        <v>67</v>
      </c>
      <c r="EO87" s="3">
        <v>0.16094936100701451</v>
      </c>
      <c r="EP87" s="3">
        <v>7</v>
      </c>
      <c r="EQ87" s="3">
        <v>0.19021739130434784</v>
      </c>
      <c r="ER87" s="3">
        <v>485</v>
      </c>
      <c r="ES87" s="3">
        <v>0.29715588123567832</v>
      </c>
      <c r="ET87" s="3">
        <v>221</v>
      </c>
      <c r="EU87" s="3">
        <v>0.10110945899576805</v>
      </c>
      <c r="EV87" s="3">
        <v>109</v>
      </c>
      <c r="EW87" s="3">
        <v>0.2652842679127726</v>
      </c>
      <c r="EX87" s="3">
        <v>282</v>
      </c>
      <c r="EY87" s="3">
        <v>0.10292346436001315</v>
      </c>
      <c r="EZ87" s="3">
        <v>687</v>
      </c>
      <c r="FA87" s="3">
        <v>0.45714057571765077</v>
      </c>
      <c r="FB87" s="3">
        <v>462</v>
      </c>
      <c r="FC87" s="3">
        <v>0.5406417487771199</v>
      </c>
      <c r="FD87" s="3">
        <v>9</v>
      </c>
      <c r="FE87" s="3">
        <v>0.14834349761002141</v>
      </c>
      <c r="FF87" s="3">
        <v>13380</v>
      </c>
      <c r="FG87" s="3">
        <v>0.28577561488211756</v>
      </c>
      <c r="FH87" s="3">
        <v>16515</v>
      </c>
      <c r="FI87" s="3">
        <v>0.26799240826107895</v>
      </c>
    </row>
    <row r="88" spans="2:165" x14ac:dyDescent="0.35">
      <c r="B88" s="18">
        <v>83</v>
      </c>
      <c r="C88" s="7" t="s">
        <v>80</v>
      </c>
      <c r="D88" s="3">
        <v>32</v>
      </c>
      <c r="E88" s="3">
        <v>0.25848142164781907</v>
      </c>
      <c r="F88" s="3">
        <v>11</v>
      </c>
      <c r="G88" s="3">
        <v>0.10536398467432949</v>
      </c>
      <c r="H88" s="3">
        <v>151</v>
      </c>
      <c r="I88" s="3">
        <v>0.13959250083200828</v>
      </c>
      <c r="J88" s="3">
        <v>2464</v>
      </c>
      <c r="K88" s="3">
        <v>2</v>
      </c>
      <c r="L88" s="3">
        <v>161</v>
      </c>
      <c r="M88" s="3">
        <v>0.42312746386333772</v>
      </c>
      <c r="N88" s="3">
        <v>65</v>
      </c>
      <c r="O88" s="3">
        <v>0.11945894288024701</v>
      </c>
      <c r="P88" s="3">
        <v>2013</v>
      </c>
      <c r="Q88" s="3">
        <v>2.0581769848167273</v>
      </c>
      <c r="R88" s="3">
        <v>17</v>
      </c>
      <c r="S88" s="3">
        <v>0.12770432692307693</v>
      </c>
      <c r="T88" s="3">
        <v>4546</v>
      </c>
      <c r="U88" s="3">
        <v>2.7925033631667211</v>
      </c>
      <c r="V88" s="3">
        <v>4613</v>
      </c>
      <c r="W88" s="3">
        <v>2.5332095924788991</v>
      </c>
      <c r="X88" s="3">
        <v>0</v>
      </c>
      <c r="Y88" s="3">
        <v>0</v>
      </c>
      <c r="Z88" s="3">
        <v>49</v>
      </c>
      <c r="AA88" s="3">
        <v>0.13578673169650279</v>
      </c>
      <c r="AB88" s="3">
        <v>317</v>
      </c>
      <c r="AC88" s="3">
        <v>0.28253371242167935</v>
      </c>
      <c r="AD88" s="3">
        <v>2681</v>
      </c>
      <c r="AE88" s="3">
        <v>0.77407917493149936</v>
      </c>
      <c r="AF88" s="3">
        <v>28</v>
      </c>
      <c r="AG88" s="3">
        <v>0.22403584573531765</v>
      </c>
      <c r="AH88" s="3">
        <v>45</v>
      </c>
      <c r="AI88" s="3">
        <v>0.21473563657186484</v>
      </c>
      <c r="AJ88" s="3">
        <v>10</v>
      </c>
      <c r="AK88" s="3">
        <v>6.678242286630158E-2</v>
      </c>
      <c r="AL88" s="3">
        <v>8510</v>
      </c>
      <c r="AM88" s="3">
        <v>5.9855811499912077</v>
      </c>
      <c r="AN88" s="3">
        <v>70</v>
      </c>
      <c r="AO88" s="3">
        <v>0.15534842432312471</v>
      </c>
      <c r="AP88" s="3">
        <v>1238</v>
      </c>
      <c r="AQ88" s="3">
        <v>0.93705531502618922</v>
      </c>
      <c r="AR88" s="3">
        <v>13</v>
      </c>
      <c r="AS88" s="3">
        <v>0.13212724870413661</v>
      </c>
      <c r="AT88" s="3">
        <v>5373</v>
      </c>
      <c r="AU88" s="3">
        <v>3.7368552829243868</v>
      </c>
      <c r="AV88" s="3">
        <v>29</v>
      </c>
      <c r="AW88" s="3">
        <v>0.15439493158707343</v>
      </c>
      <c r="AX88" s="3">
        <v>26</v>
      </c>
      <c r="AY88" s="3">
        <v>0.10920698924731181</v>
      </c>
      <c r="AZ88" s="3">
        <v>170</v>
      </c>
      <c r="BA88" s="3">
        <v>0.14834982634343857</v>
      </c>
      <c r="BB88" s="3">
        <v>3509</v>
      </c>
      <c r="BC88" s="3">
        <v>2.3676983596823278</v>
      </c>
      <c r="BD88" s="3">
        <v>1077</v>
      </c>
      <c r="BE88" s="3">
        <v>0.4187484204591847</v>
      </c>
      <c r="BF88" s="3">
        <v>223</v>
      </c>
      <c r="BG88" s="3">
        <v>0.35274205539473891</v>
      </c>
      <c r="BH88" s="3">
        <v>32</v>
      </c>
      <c r="BI88" s="3">
        <v>0.2088636511977025</v>
      </c>
      <c r="BJ88" s="3">
        <v>9</v>
      </c>
      <c r="BK88" s="3">
        <v>0.16961929890689784</v>
      </c>
      <c r="BL88" s="3">
        <v>2269</v>
      </c>
      <c r="BM88" s="3">
        <v>2.6041248235415639</v>
      </c>
      <c r="BN88" s="3">
        <v>23</v>
      </c>
      <c r="BO88" s="3">
        <v>0.11911543839660262</v>
      </c>
      <c r="BP88" s="3">
        <v>2769</v>
      </c>
      <c r="BQ88" s="3">
        <v>1.2080993704270886</v>
      </c>
      <c r="BR88" s="3">
        <v>5</v>
      </c>
      <c r="BS88" s="3">
        <v>3.0723854000245788E-2</v>
      </c>
      <c r="BT88" s="3">
        <v>6611</v>
      </c>
      <c r="BU88" s="3">
        <v>4.3310207477578402</v>
      </c>
      <c r="BV88" s="3">
        <v>1707</v>
      </c>
      <c r="BW88" s="3">
        <v>1.1091906222383949</v>
      </c>
      <c r="BX88" s="3">
        <v>289</v>
      </c>
      <c r="BY88" s="3">
        <v>0.40340591848129537</v>
      </c>
      <c r="BZ88" s="3">
        <v>10</v>
      </c>
      <c r="CA88" s="3">
        <v>0.14442518775274407</v>
      </c>
      <c r="CB88" s="3">
        <v>138</v>
      </c>
      <c r="CC88" s="3">
        <v>0.28249165830791589</v>
      </c>
      <c r="CD88" s="3">
        <v>6871</v>
      </c>
      <c r="CE88" s="3">
        <v>5.68461983949698</v>
      </c>
      <c r="CF88" s="3">
        <v>8</v>
      </c>
      <c r="CG88" s="3">
        <v>8.4943724782331712E-2</v>
      </c>
      <c r="CH88" s="3">
        <v>1626</v>
      </c>
      <c r="CI88" s="3">
        <v>2.0148698884758365</v>
      </c>
      <c r="CJ88" s="3">
        <v>603</v>
      </c>
      <c r="CK88" s="3">
        <v>0.54224180567420532</v>
      </c>
      <c r="CL88" s="3">
        <v>703</v>
      </c>
      <c r="CM88" s="3">
        <v>0.50846967264100451</v>
      </c>
      <c r="CN88" s="3">
        <v>1638</v>
      </c>
      <c r="CO88" s="3">
        <v>0.98080308491910462</v>
      </c>
      <c r="CP88" s="3">
        <v>292</v>
      </c>
      <c r="CQ88" s="3">
        <v>0.55593633386642294</v>
      </c>
      <c r="CR88" s="3">
        <v>206</v>
      </c>
      <c r="CS88" s="3">
        <v>0.44277270284793119</v>
      </c>
      <c r="CT88" s="3">
        <v>23</v>
      </c>
      <c r="CU88" s="3">
        <v>8.1254857627358151E-2</v>
      </c>
      <c r="CV88" s="3">
        <v>10247</v>
      </c>
      <c r="CW88" s="3">
        <v>5.6130721532023049</v>
      </c>
      <c r="CX88" s="3">
        <v>3487</v>
      </c>
      <c r="CY88" s="3">
        <v>2.9773390939052922</v>
      </c>
      <c r="CZ88" s="3">
        <v>99</v>
      </c>
      <c r="DA88" s="3">
        <v>0.27662903766625685</v>
      </c>
      <c r="DB88" s="3">
        <v>6789</v>
      </c>
      <c r="DC88" s="3">
        <v>4.1468912059518788</v>
      </c>
      <c r="DD88" s="3">
        <v>1353</v>
      </c>
      <c r="DE88" s="3">
        <v>0.84634439273382367</v>
      </c>
      <c r="DF88" s="3">
        <v>55</v>
      </c>
      <c r="DG88" s="3">
        <v>0.30038230475150191</v>
      </c>
      <c r="DH88" s="3">
        <v>16</v>
      </c>
      <c r="DI88" s="3">
        <v>9.8346548650808288E-2</v>
      </c>
      <c r="DJ88" s="3">
        <v>35</v>
      </c>
      <c r="DK88" s="3">
        <v>0.25167181994678939</v>
      </c>
      <c r="DL88" s="3">
        <v>538</v>
      </c>
      <c r="DM88" s="3">
        <v>0.87955923945918557</v>
      </c>
      <c r="DN88" s="3">
        <v>19</v>
      </c>
      <c r="DO88" s="3">
        <v>0.1743279199926599</v>
      </c>
      <c r="DP88" s="3">
        <v>2590</v>
      </c>
      <c r="DQ88" s="3">
        <v>2.7161374218717227</v>
      </c>
      <c r="DR88" s="3">
        <v>8</v>
      </c>
      <c r="DS88" s="3">
        <v>0.1191007890427274</v>
      </c>
      <c r="DT88" s="3">
        <v>12</v>
      </c>
      <c r="DU88" s="3">
        <v>0.3926701570680628</v>
      </c>
      <c r="DV88" s="3">
        <v>50</v>
      </c>
      <c r="DW88" s="3">
        <v>0.17498425141737245</v>
      </c>
      <c r="DX88" s="3">
        <v>5</v>
      </c>
      <c r="DY88" s="3">
        <v>3.2034853921066114E-2</v>
      </c>
      <c r="DZ88" s="3">
        <v>3418</v>
      </c>
      <c r="EA88" s="3">
        <v>3.4274941588199312</v>
      </c>
      <c r="EB88" s="3">
        <v>14</v>
      </c>
      <c r="EC88" s="3">
        <v>0.13431833445265279</v>
      </c>
      <c r="ED88" s="3">
        <v>79</v>
      </c>
      <c r="EE88" s="3">
        <v>0.22094193981429688</v>
      </c>
      <c r="EF88" s="3">
        <v>52</v>
      </c>
      <c r="EG88" s="3">
        <v>0.26622977677657178</v>
      </c>
      <c r="EH88" s="3">
        <v>0</v>
      </c>
      <c r="EI88" s="3">
        <v>0</v>
      </c>
      <c r="EJ88" s="3">
        <v>33</v>
      </c>
      <c r="EK88" s="3">
        <v>0.11748371248531454</v>
      </c>
      <c r="EL88" s="3">
        <v>23</v>
      </c>
      <c r="EM88" s="3">
        <v>6.8800478612025123E-2</v>
      </c>
      <c r="EN88" s="3">
        <v>59</v>
      </c>
      <c r="EO88" s="3">
        <v>0.14173152685692322</v>
      </c>
      <c r="EP88" s="3">
        <v>4</v>
      </c>
      <c r="EQ88" s="3">
        <v>0.10869565217391304</v>
      </c>
      <c r="ER88" s="3">
        <v>3817</v>
      </c>
      <c r="ES88" s="3">
        <v>2.33864741995172</v>
      </c>
      <c r="ET88" s="3">
        <v>7216</v>
      </c>
      <c r="EU88" s="3">
        <v>3.3013839643143084</v>
      </c>
      <c r="EV88" s="3">
        <v>32</v>
      </c>
      <c r="EW88" s="3">
        <v>7.7881619937694699E-2</v>
      </c>
      <c r="EX88" s="3">
        <v>1447</v>
      </c>
      <c r="EY88" s="3">
        <v>0.52812146428701778</v>
      </c>
      <c r="EZ88" s="3">
        <v>408</v>
      </c>
      <c r="FA88" s="3">
        <v>0.27148959955284063</v>
      </c>
      <c r="FB88" s="3">
        <v>1982</v>
      </c>
      <c r="FC88" s="3">
        <v>2.319376506658553</v>
      </c>
      <c r="FD88" s="3">
        <v>11</v>
      </c>
      <c r="FE88" s="3">
        <v>0.18130871930113732</v>
      </c>
      <c r="FF88" s="3">
        <v>103658</v>
      </c>
      <c r="FG88" s="3">
        <v>2.2139707539200701</v>
      </c>
      <c r="FH88" s="3">
        <v>107158</v>
      </c>
      <c r="FI88" s="3">
        <v>1.7388755969991339</v>
      </c>
    </row>
    <row r="89" spans="2:165" x14ac:dyDescent="0.35">
      <c r="B89" s="18">
        <v>84</v>
      </c>
      <c r="C89" s="7" t="s">
        <v>81</v>
      </c>
      <c r="D89" s="3">
        <v>8</v>
      </c>
      <c r="E89" s="3">
        <v>6.4620355411954766E-2</v>
      </c>
      <c r="F89" s="3">
        <v>19</v>
      </c>
      <c r="G89" s="3">
        <v>0.18199233716475097</v>
      </c>
      <c r="H89" s="3">
        <v>125</v>
      </c>
      <c r="I89" s="3">
        <v>0.11555670598676182</v>
      </c>
      <c r="J89" s="3">
        <v>139</v>
      </c>
      <c r="K89" s="3">
        <v>0</v>
      </c>
      <c r="L89" s="3">
        <v>6</v>
      </c>
      <c r="M89" s="3">
        <v>1.5768725361366621E-2</v>
      </c>
      <c r="N89" s="3">
        <v>17</v>
      </c>
      <c r="O89" s="3">
        <v>3.1243108137910754E-2</v>
      </c>
      <c r="P89" s="3">
        <v>61</v>
      </c>
      <c r="Q89" s="3">
        <v>6.236899953990082E-2</v>
      </c>
      <c r="R89" s="3">
        <v>0</v>
      </c>
      <c r="S89" s="3">
        <v>0</v>
      </c>
      <c r="T89" s="3">
        <v>604</v>
      </c>
      <c r="U89" s="3">
        <v>0.37102332409870203</v>
      </c>
      <c r="V89" s="3">
        <v>182</v>
      </c>
      <c r="W89" s="3">
        <v>9.9944536273826073E-2</v>
      </c>
      <c r="X89" s="3">
        <v>0</v>
      </c>
      <c r="Y89" s="3">
        <v>0</v>
      </c>
      <c r="Z89" s="3">
        <v>4</v>
      </c>
      <c r="AA89" s="3">
        <v>1.1084631158898187E-2</v>
      </c>
      <c r="AB89" s="3">
        <v>547</v>
      </c>
      <c r="AC89" s="3">
        <v>0.48752662679703029</v>
      </c>
      <c r="AD89" s="3">
        <v>3014</v>
      </c>
      <c r="AE89" s="3">
        <v>0.87022552526801156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246</v>
      </c>
      <c r="AM89" s="3">
        <v>0.17302620010550379</v>
      </c>
      <c r="AN89" s="3">
        <v>12</v>
      </c>
      <c r="AO89" s="3">
        <v>2.6631158455392809E-2</v>
      </c>
      <c r="AP89" s="3">
        <v>77</v>
      </c>
      <c r="AQ89" s="3">
        <v>5.828211571649157E-2</v>
      </c>
      <c r="AR89" s="3">
        <v>0</v>
      </c>
      <c r="AS89" s="3">
        <v>0</v>
      </c>
      <c r="AT89" s="3">
        <v>1045</v>
      </c>
      <c r="AU89" s="3">
        <v>0.72678462137650923</v>
      </c>
      <c r="AV89" s="3">
        <v>6</v>
      </c>
      <c r="AW89" s="3">
        <v>3.1943778949049671E-2</v>
      </c>
      <c r="AX89" s="3">
        <v>0</v>
      </c>
      <c r="AY89" s="3">
        <v>0</v>
      </c>
      <c r="AZ89" s="3">
        <v>73</v>
      </c>
      <c r="BA89" s="3">
        <v>6.3703160723947147E-2</v>
      </c>
      <c r="BB89" s="3">
        <v>786</v>
      </c>
      <c r="BC89" s="3">
        <v>0.53035363656606138</v>
      </c>
      <c r="BD89" s="3">
        <v>406</v>
      </c>
      <c r="BE89" s="3">
        <v>0.15785687902175391</v>
      </c>
      <c r="BF89" s="3">
        <v>201</v>
      </c>
      <c r="BG89" s="3">
        <v>0.31794239073696196</v>
      </c>
      <c r="BH89" s="3">
        <v>3</v>
      </c>
      <c r="BI89" s="3">
        <v>1.9580967299784608E-2</v>
      </c>
      <c r="BJ89" s="3">
        <v>0</v>
      </c>
      <c r="BK89" s="3">
        <v>0</v>
      </c>
      <c r="BL89" s="3">
        <v>150</v>
      </c>
      <c r="BM89" s="3">
        <v>0.17215457185157979</v>
      </c>
      <c r="BN89" s="3">
        <v>20</v>
      </c>
      <c r="BO89" s="3">
        <v>0.10357864208400226</v>
      </c>
      <c r="BP89" s="3">
        <v>667</v>
      </c>
      <c r="BQ89" s="3">
        <v>0.29100840739431855</v>
      </c>
      <c r="BR89" s="3">
        <v>0</v>
      </c>
      <c r="BS89" s="3">
        <v>0</v>
      </c>
      <c r="BT89" s="3">
        <v>656</v>
      </c>
      <c r="BU89" s="3">
        <v>0.42976094547408006</v>
      </c>
      <c r="BV89" s="3">
        <v>983</v>
      </c>
      <c r="BW89" s="3">
        <v>0.63874304725269015</v>
      </c>
      <c r="BX89" s="3">
        <v>13</v>
      </c>
      <c r="BY89" s="3">
        <v>1.8146286990508097E-2</v>
      </c>
      <c r="BZ89" s="3">
        <v>0</v>
      </c>
      <c r="CA89" s="3">
        <v>0</v>
      </c>
      <c r="CB89" s="3">
        <v>4</v>
      </c>
      <c r="CC89" s="3">
        <v>8.188164008925098E-3</v>
      </c>
      <c r="CD89" s="3">
        <v>247</v>
      </c>
      <c r="CE89" s="3">
        <v>0.20435178290725575</v>
      </c>
      <c r="CF89" s="3">
        <v>0</v>
      </c>
      <c r="CG89" s="3">
        <v>0</v>
      </c>
      <c r="CH89" s="3">
        <v>290</v>
      </c>
      <c r="CI89" s="3">
        <v>0.3593556381660471</v>
      </c>
      <c r="CJ89" s="3">
        <v>308</v>
      </c>
      <c r="CK89" s="3">
        <v>0.27696596376062227</v>
      </c>
      <c r="CL89" s="3">
        <v>382</v>
      </c>
      <c r="CM89" s="3">
        <v>0.27629504260151311</v>
      </c>
      <c r="CN89" s="3">
        <v>616</v>
      </c>
      <c r="CO89" s="3">
        <v>0.36884902338838127</v>
      </c>
      <c r="CP89" s="3">
        <v>44</v>
      </c>
      <c r="CQ89" s="3">
        <v>8.3771228390830857E-2</v>
      </c>
      <c r="CR89" s="3">
        <v>30</v>
      </c>
      <c r="CS89" s="3">
        <v>6.4481461579795799E-2</v>
      </c>
      <c r="CT89" s="3">
        <v>14</v>
      </c>
      <c r="CU89" s="3">
        <v>4.9459478555783219E-2</v>
      </c>
      <c r="CV89" s="3">
        <v>1674</v>
      </c>
      <c r="CW89" s="3">
        <v>0.91697889962532053</v>
      </c>
      <c r="CX89" s="3">
        <v>173</v>
      </c>
      <c r="CY89" s="3">
        <v>0.14771427107703342</v>
      </c>
      <c r="CZ89" s="3">
        <v>31</v>
      </c>
      <c r="DA89" s="3">
        <v>8.6621213814686487E-2</v>
      </c>
      <c r="DB89" s="3">
        <v>217</v>
      </c>
      <c r="DC89" s="3">
        <v>0.13254903398019705</v>
      </c>
      <c r="DD89" s="3">
        <v>13</v>
      </c>
      <c r="DE89" s="3">
        <v>8.1319121253065115E-3</v>
      </c>
      <c r="DF89" s="3">
        <v>0</v>
      </c>
      <c r="DG89" s="3">
        <v>0</v>
      </c>
      <c r="DH89" s="3">
        <v>0</v>
      </c>
      <c r="DI89" s="3">
        <v>0</v>
      </c>
      <c r="DJ89" s="3">
        <v>0</v>
      </c>
      <c r="DK89" s="3">
        <v>0</v>
      </c>
      <c r="DL89" s="3">
        <v>8</v>
      </c>
      <c r="DM89" s="3">
        <v>1.3078947798649598E-2</v>
      </c>
      <c r="DN89" s="3">
        <v>0</v>
      </c>
      <c r="DO89" s="3">
        <v>0</v>
      </c>
      <c r="DP89" s="3">
        <v>256</v>
      </c>
      <c r="DQ89" s="3">
        <v>0.26846763706531312</v>
      </c>
      <c r="DR89" s="3">
        <v>0</v>
      </c>
      <c r="DS89" s="3">
        <v>0</v>
      </c>
      <c r="DT89" s="3">
        <v>4</v>
      </c>
      <c r="DU89" s="3">
        <v>0.13089005235602094</v>
      </c>
      <c r="DV89" s="3">
        <v>0</v>
      </c>
      <c r="DW89" s="3">
        <v>0</v>
      </c>
      <c r="DX89" s="3">
        <v>9</v>
      </c>
      <c r="DY89" s="3">
        <v>5.7662737057919015E-2</v>
      </c>
      <c r="DZ89" s="3">
        <v>350</v>
      </c>
      <c r="EA89" s="3">
        <v>0.35097219297453947</v>
      </c>
      <c r="EB89" s="3">
        <v>0</v>
      </c>
      <c r="EC89" s="3">
        <v>0</v>
      </c>
      <c r="ED89" s="3">
        <v>0</v>
      </c>
      <c r="EE89" s="3">
        <v>0</v>
      </c>
      <c r="EF89" s="3">
        <v>5</v>
      </c>
      <c r="EG89" s="3">
        <v>2.5599016997747283E-2</v>
      </c>
      <c r="EH89" s="3">
        <v>0</v>
      </c>
      <c r="EI89" s="3">
        <v>0</v>
      </c>
      <c r="EJ89" s="3">
        <v>4</v>
      </c>
      <c r="EK89" s="3">
        <v>1.4240449998219945E-2</v>
      </c>
      <c r="EL89" s="3">
        <v>14</v>
      </c>
      <c r="EM89" s="3">
        <v>4.1878552198623992E-2</v>
      </c>
      <c r="EN89" s="3">
        <v>20</v>
      </c>
      <c r="EO89" s="3">
        <v>4.804458537522821E-2</v>
      </c>
      <c r="EP89" s="3">
        <v>6</v>
      </c>
      <c r="EQ89" s="3">
        <v>0.16304347826086957</v>
      </c>
      <c r="ER89" s="3">
        <v>897</v>
      </c>
      <c r="ES89" s="3">
        <v>0.54958520715134729</v>
      </c>
      <c r="ET89" s="3">
        <v>1423</v>
      </c>
      <c r="EU89" s="3">
        <v>0.65103511380532997</v>
      </c>
      <c r="EV89" s="3">
        <v>70</v>
      </c>
      <c r="EW89" s="3">
        <v>0.17036604361370716</v>
      </c>
      <c r="EX89" s="3">
        <v>6878</v>
      </c>
      <c r="EY89" s="3">
        <v>2.5103105952771996</v>
      </c>
      <c r="EZ89" s="3">
        <v>54</v>
      </c>
      <c r="FA89" s="3">
        <v>3.5932446999640676E-2</v>
      </c>
      <c r="FB89" s="3">
        <v>38</v>
      </c>
      <c r="FC89" s="3">
        <v>4.4468368947035833E-2</v>
      </c>
      <c r="FD89" s="3">
        <v>0</v>
      </c>
      <c r="FE89" s="3">
        <v>0</v>
      </c>
      <c r="FF89" s="3">
        <v>23057</v>
      </c>
      <c r="FG89" s="3">
        <v>0.49246101288019323</v>
      </c>
      <c r="FH89" s="3">
        <v>24181</v>
      </c>
      <c r="FI89" s="3">
        <v>0.39239021641908267</v>
      </c>
    </row>
    <row r="90" spans="2:165" x14ac:dyDescent="0.35">
      <c r="B90" s="18">
        <v>85</v>
      </c>
      <c r="C90" s="7" t="s">
        <v>82</v>
      </c>
      <c r="D90" s="3">
        <v>4</v>
      </c>
      <c r="E90" s="3">
        <v>3.2310177705977383E-2</v>
      </c>
      <c r="F90" s="3">
        <v>15</v>
      </c>
      <c r="G90" s="3">
        <v>0.14367816091954022</v>
      </c>
      <c r="H90" s="3">
        <v>387</v>
      </c>
      <c r="I90" s="3">
        <v>0.35776356173501456</v>
      </c>
      <c r="J90" s="3">
        <v>797</v>
      </c>
      <c r="K90" s="3">
        <v>1</v>
      </c>
      <c r="L90" s="3">
        <v>28</v>
      </c>
      <c r="M90" s="3">
        <v>7.3587385019710905E-2</v>
      </c>
      <c r="N90" s="3">
        <v>79</v>
      </c>
      <c r="O90" s="3">
        <v>0.14518856134676175</v>
      </c>
      <c r="P90" s="3">
        <v>323</v>
      </c>
      <c r="Q90" s="3">
        <v>0.33024896477685189</v>
      </c>
      <c r="R90" s="3">
        <v>18</v>
      </c>
      <c r="S90" s="3">
        <v>0.13521634615384615</v>
      </c>
      <c r="T90" s="3">
        <v>1361</v>
      </c>
      <c r="U90" s="3">
        <v>0.83603103327538653</v>
      </c>
      <c r="V90" s="3">
        <v>1743</v>
      </c>
      <c r="W90" s="3">
        <v>0.95716113585318041</v>
      </c>
      <c r="X90" s="3">
        <v>0</v>
      </c>
      <c r="Y90" s="3">
        <v>0</v>
      </c>
      <c r="Z90" s="3">
        <v>28</v>
      </c>
      <c r="AA90" s="3">
        <v>7.7592418112287315E-2</v>
      </c>
      <c r="AB90" s="3">
        <v>959</v>
      </c>
      <c r="AC90" s="3">
        <v>0.85473132559113707</v>
      </c>
      <c r="AD90" s="3">
        <v>6485</v>
      </c>
      <c r="AE90" s="3">
        <v>1.8723996454422878</v>
      </c>
      <c r="AF90" s="3">
        <v>9</v>
      </c>
      <c r="AG90" s="3">
        <v>7.2011521843494963E-2</v>
      </c>
      <c r="AH90" s="3">
        <v>13</v>
      </c>
      <c r="AI90" s="3">
        <v>6.2034739454094295E-2</v>
      </c>
      <c r="AJ90" s="3">
        <v>11</v>
      </c>
      <c r="AK90" s="3">
        <v>7.3460665152931759E-2</v>
      </c>
      <c r="AL90" s="3">
        <v>1063</v>
      </c>
      <c r="AM90" s="3">
        <v>0.74767012484614026</v>
      </c>
      <c r="AN90" s="3">
        <v>24</v>
      </c>
      <c r="AO90" s="3">
        <v>5.3262316910785618E-2</v>
      </c>
      <c r="AP90" s="3">
        <v>431</v>
      </c>
      <c r="AQ90" s="3">
        <v>0.32622846589360865</v>
      </c>
      <c r="AR90" s="3">
        <v>3</v>
      </c>
      <c r="AS90" s="3">
        <v>3.0490903547108449E-2</v>
      </c>
      <c r="AT90" s="3">
        <v>1842</v>
      </c>
      <c r="AU90" s="3">
        <v>1.2810882991153396</v>
      </c>
      <c r="AV90" s="3">
        <v>14</v>
      </c>
      <c r="AW90" s="3">
        <v>7.4535484214449235E-2</v>
      </c>
      <c r="AX90" s="3">
        <v>5</v>
      </c>
      <c r="AY90" s="3">
        <v>2.1001344086021504E-2</v>
      </c>
      <c r="AZ90" s="3">
        <v>214</v>
      </c>
      <c r="BA90" s="3">
        <v>0.18674625198526973</v>
      </c>
      <c r="BB90" s="3">
        <v>2256</v>
      </c>
      <c r="BC90" s="3">
        <v>1.522236391975871</v>
      </c>
      <c r="BD90" s="3">
        <v>965</v>
      </c>
      <c r="BE90" s="3">
        <v>0.3752016952118043</v>
      </c>
      <c r="BF90" s="3">
        <v>193</v>
      </c>
      <c r="BG90" s="3">
        <v>0.30528796722504314</v>
      </c>
      <c r="BH90" s="3">
        <v>13</v>
      </c>
      <c r="BI90" s="3">
        <v>8.4850858299066634E-2</v>
      </c>
      <c r="BJ90" s="3">
        <v>4</v>
      </c>
      <c r="BK90" s="3">
        <v>7.5386355069732375E-2</v>
      </c>
      <c r="BL90" s="3">
        <v>750</v>
      </c>
      <c r="BM90" s="3">
        <v>0.86077285925789893</v>
      </c>
      <c r="BN90" s="3">
        <v>34</v>
      </c>
      <c r="BO90" s="3">
        <v>0.17608369154280387</v>
      </c>
      <c r="BP90" s="3">
        <v>4049</v>
      </c>
      <c r="BQ90" s="3">
        <v>1.7665562841673101</v>
      </c>
      <c r="BR90" s="3">
        <v>0</v>
      </c>
      <c r="BS90" s="3">
        <v>0</v>
      </c>
      <c r="BT90" s="3">
        <v>1517</v>
      </c>
      <c r="BU90" s="3">
        <v>0.99382218640881004</v>
      </c>
      <c r="BV90" s="3">
        <v>1482</v>
      </c>
      <c r="BW90" s="3">
        <v>0.96298799189062745</v>
      </c>
      <c r="BX90" s="3">
        <v>93</v>
      </c>
      <c r="BY90" s="3">
        <v>0.12981574539363486</v>
      </c>
      <c r="BZ90" s="3">
        <v>0</v>
      </c>
      <c r="CA90" s="3">
        <v>0</v>
      </c>
      <c r="CB90" s="3">
        <v>36</v>
      </c>
      <c r="CC90" s="3">
        <v>7.3693476080325893E-2</v>
      </c>
      <c r="CD90" s="3">
        <v>1048</v>
      </c>
      <c r="CE90" s="3">
        <v>0.86704724083726314</v>
      </c>
      <c r="CF90" s="3">
        <v>4</v>
      </c>
      <c r="CG90" s="3">
        <v>4.2471862391165856E-2</v>
      </c>
      <c r="CH90" s="3">
        <v>581</v>
      </c>
      <c r="CI90" s="3">
        <v>0.71995043370508049</v>
      </c>
      <c r="CJ90" s="3">
        <v>808</v>
      </c>
      <c r="CK90" s="3">
        <v>0.72658603480059347</v>
      </c>
      <c r="CL90" s="3">
        <v>3585</v>
      </c>
      <c r="CM90" s="3">
        <v>2.5929783448335719</v>
      </c>
      <c r="CN90" s="3">
        <v>3490</v>
      </c>
      <c r="CO90" s="3">
        <v>2.0897452786127446</v>
      </c>
      <c r="CP90" s="3">
        <v>66</v>
      </c>
      <c r="CQ90" s="3">
        <v>0.12565684258624629</v>
      </c>
      <c r="CR90" s="3">
        <v>280</v>
      </c>
      <c r="CS90" s="3">
        <v>0.60182697474476088</v>
      </c>
      <c r="CT90" s="3">
        <v>12</v>
      </c>
      <c r="CU90" s="3">
        <v>4.2393838762099914E-2</v>
      </c>
      <c r="CV90" s="3">
        <v>4199</v>
      </c>
      <c r="CW90" s="3">
        <v>2.3001161287495342</v>
      </c>
      <c r="CX90" s="3">
        <v>827</v>
      </c>
      <c r="CY90" s="3">
        <v>0.70612544613125228</v>
      </c>
      <c r="CZ90" s="3">
        <v>134</v>
      </c>
      <c r="DA90" s="3">
        <v>0.37442718229574157</v>
      </c>
      <c r="DB90" s="3">
        <v>1072</v>
      </c>
      <c r="DC90" s="3">
        <v>0.65480444436300111</v>
      </c>
      <c r="DD90" s="3">
        <v>85</v>
      </c>
      <c r="DE90" s="3">
        <v>5.3170194665465645E-2</v>
      </c>
      <c r="DF90" s="3">
        <v>11</v>
      </c>
      <c r="DG90" s="3">
        <v>6.0076460950300378E-2</v>
      </c>
      <c r="DH90" s="3">
        <v>0</v>
      </c>
      <c r="DI90" s="3">
        <v>0</v>
      </c>
      <c r="DJ90" s="3">
        <v>5</v>
      </c>
      <c r="DK90" s="3">
        <v>3.5953117135255626E-2</v>
      </c>
      <c r="DL90" s="3">
        <v>137</v>
      </c>
      <c r="DM90" s="3">
        <v>0.22397698105187436</v>
      </c>
      <c r="DN90" s="3">
        <v>4</v>
      </c>
      <c r="DO90" s="3">
        <v>3.6700614735296816E-2</v>
      </c>
      <c r="DP90" s="3">
        <v>731</v>
      </c>
      <c r="DQ90" s="3">
        <v>0.76660094802634338</v>
      </c>
      <c r="DR90" s="3">
        <v>0</v>
      </c>
      <c r="DS90" s="3">
        <v>0</v>
      </c>
      <c r="DT90" s="3">
        <v>4</v>
      </c>
      <c r="DU90" s="3">
        <v>0.13089005235602094</v>
      </c>
      <c r="DV90" s="3">
        <v>10</v>
      </c>
      <c r="DW90" s="3">
        <v>3.4996850283474483E-2</v>
      </c>
      <c r="DX90" s="3">
        <v>18</v>
      </c>
      <c r="DY90" s="3">
        <v>0.11532547411583803</v>
      </c>
      <c r="DZ90" s="3">
        <v>767</v>
      </c>
      <c r="EA90" s="3">
        <v>0.76913049146134793</v>
      </c>
      <c r="EB90" s="3">
        <v>4</v>
      </c>
      <c r="EC90" s="3">
        <v>3.8376666986472227E-2</v>
      </c>
      <c r="ED90" s="3">
        <v>17</v>
      </c>
      <c r="EE90" s="3">
        <v>4.7544468061304392E-2</v>
      </c>
      <c r="EF90" s="3">
        <v>24</v>
      </c>
      <c r="EG90" s="3">
        <v>0.12287528158918698</v>
      </c>
      <c r="EH90" s="3">
        <v>0</v>
      </c>
      <c r="EI90" s="3">
        <v>0</v>
      </c>
      <c r="EJ90" s="3">
        <v>24</v>
      </c>
      <c r="EK90" s="3">
        <v>8.5442699989319665E-2</v>
      </c>
      <c r="EL90" s="3">
        <v>45</v>
      </c>
      <c r="EM90" s="3">
        <v>0.13460963206700569</v>
      </c>
      <c r="EN90" s="3">
        <v>43</v>
      </c>
      <c r="EO90" s="3">
        <v>0.10329585855674064</v>
      </c>
      <c r="EP90" s="3">
        <v>4</v>
      </c>
      <c r="EQ90" s="3">
        <v>0.10869565217391304</v>
      </c>
      <c r="ER90" s="3">
        <v>2219</v>
      </c>
      <c r="ES90" s="3">
        <v>1.3595647432205571</v>
      </c>
      <c r="ET90" s="3">
        <v>4684</v>
      </c>
      <c r="EU90" s="3">
        <v>2.1429715200732011</v>
      </c>
      <c r="EV90" s="3">
        <v>99</v>
      </c>
      <c r="EW90" s="3">
        <v>0.24094626168224298</v>
      </c>
      <c r="EX90" s="3">
        <v>14017</v>
      </c>
      <c r="EY90" s="3">
        <v>5.1158801416110071</v>
      </c>
      <c r="EZ90" s="3">
        <v>322</v>
      </c>
      <c r="FA90" s="3">
        <v>0.21426385062748698</v>
      </c>
      <c r="FB90" s="3">
        <v>220</v>
      </c>
      <c r="FC90" s="3">
        <v>0.25744845179862852</v>
      </c>
      <c r="FD90" s="3">
        <v>8</v>
      </c>
      <c r="FE90" s="3">
        <v>0.1318608867644635</v>
      </c>
      <c r="FF90" s="3">
        <v>64259</v>
      </c>
      <c r="FG90" s="3">
        <v>1.3724704960171892</v>
      </c>
      <c r="FH90" s="3">
        <v>66930</v>
      </c>
      <c r="FI90" s="3">
        <v>1.0860873075939459</v>
      </c>
    </row>
    <row r="91" spans="2:165" x14ac:dyDescent="0.35">
      <c r="B91" s="18">
        <v>86</v>
      </c>
      <c r="C91" s="7" t="s">
        <v>83</v>
      </c>
      <c r="D91" s="3">
        <v>0</v>
      </c>
      <c r="E91" s="3">
        <v>0</v>
      </c>
      <c r="F91" s="3">
        <v>8</v>
      </c>
      <c r="G91" s="3">
        <v>7.6628352490421464E-2</v>
      </c>
      <c r="H91" s="3">
        <v>41</v>
      </c>
      <c r="I91" s="3">
        <v>3.7902599563657879E-2</v>
      </c>
      <c r="J91" s="3">
        <v>173</v>
      </c>
      <c r="K91" s="3">
        <v>0</v>
      </c>
      <c r="L91" s="3">
        <v>3</v>
      </c>
      <c r="M91" s="3">
        <v>7.8843626806833107E-3</v>
      </c>
      <c r="N91" s="3">
        <v>3</v>
      </c>
      <c r="O91" s="3">
        <v>5.5134896713960159E-3</v>
      </c>
      <c r="P91" s="3">
        <v>36</v>
      </c>
      <c r="Q91" s="3">
        <v>3.6807934154695569E-2</v>
      </c>
      <c r="R91" s="3">
        <v>0</v>
      </c>
      <c r="S91" s="3">
        <v>0</v>
      </c>
      <c r="T91" s="3">
        <v>340</v>
      </c>
      <c r="U91" s="3">
        <v>0.20885418906218325</v>
      </c>
      <c r="V91" s="3">
        <v>196</v>
      </c>
      <c r="W91" s="3">
        <v>0.10763257752565884</v>
      </c>
      <c r="X91" s="3">
        <v>0</v>
      </c>
      <c r="Y91" s="3">
        <v>0</v>
      </c>
      <c r="Z91" s="3">
        <v>13</v>
      </c>
      <c r="AA91" s="3">
        <v>3.6025051266419111E-2</v>
      </c>
      <c r="AB91" s="3">
        <v>192</v>
      </c>
      <c r="AC91" s="3">
        <v>0.17112451982637991</v>
      </c>
      <c r="AD91" s="3">
        <v>1340</v>
      </c>
      <c r="AE91" s="3">
        <v>0.38689522357635553</v>
      </c>
      <c r="AF91" s="3">
        <v>0</v>
      </c>
      <c r="AG91" s="3">
        <v>0</v>
      </c>
      <c r="AH91" s="3">
        <v>6</v>
      </c>
      <c r="AI91" s="3">
        <v>2.8631418209581982E-2</v>
      </c>
      <c r="AJ91" s="3">
        <v>0</v>
      </c>
      <c r="AK91" s="3">
        <v>0</v>
      </c>
      <c r="AL91" s="3">
        <v>177</v>
      </c>
      <c r="AM91" s="3">
        <v>0.12449446105152102</v>
      </c>
      <c r="AN91" s="3">
        <v>12</v>
      </c>
      <c r="AO91" s="3">
        <v>2.6631158455392809E-2</v>
      </c>
      <c r="AP91" s="3">
        <v>70</v>
      </c>
      <c r="AQ91" s="3">
        <v>5.2983741560446884E-2</v>
      </c>
      <c r="AR91" s="3">
        <v>0</v>
      </c>
      <c r="AS91" s="3">
        <v>0</v>
      </c>
      <c r="AT91" s="3">
        <v>433</v>
      </c>
      <c r="AU91" s="3">
        <v>0.30114616368997943</v>
      </c>
      <c r="AV91" s="3">
        <v>0</v>
      </c>
      <c r="AW91" s="3">
        <v>0</v>
      </c>
      <c r="AX91" s="3">
        <v>3</v>
      </c>
      <c r="AY91" s="3">
        <v>1.2600806451612902E-2</v>
      </c>
      <c r="AZ91" s="3">
        <v>47</v>
      </c>
      <c r="BA91" s="3">
        <v>4.1014363753774194E-2</v>
      </c>
      <c r="BB91" s="3">
        <v>373</v>
      </c>
      <c r="BC91" s="3">
        <v>0.25168181480806734</v>
      </c>
      <c r="BD91" s="3">
        <v>160</v>
      </c>
      <c r="BE91" s="3">
        <v>6.2209607496257702E-2</v>
      </c>
      <c r="BF91" s="3">
        <v>60</v>
      </c>
      <c r="BG91" s="3">
        <v>9.4908176339391637E-2</v>
      </c>
      <c r="BH91" s="3">
        <v>0</v>
      </c>
      <c r="BI91" s="3">
        <v>0</v>
      </c>
      <c r="BJ91" s="3">
        <v>0</v>
      </c>
      <c r="BK91" s="3">
        <v>0</v>
      </c>
      <c r="BL91" s="3">
        <v>117</v>
      </c>
      <c r="BM91" s="3">
        <v>0.13428056604423225</v>
      </c>
      <c r="BN91" s="3">
        <v>6</v>
      </c>
      <c r="BO91" s="3">
        <v>3.107359262520068E-2</v>
      </c>
      <c r="BP91" s="3">
        <v>457</v>
      </c>
      <c r="BQ91" s="3">
        <v>0.19938656998381346</v>
      </c>
      <c r="BR91" s="3">
        <v>0</v>
      </c>
      <c r="BS91" s="3">
        <v>0</v>
      </c>
      <c r="BT91" s="3">
        <v>303</v>
      </c>
      <c r="BU91" s="3">
        <v>0.19850238792476563</v>
      </c>
      <c r="BV91" s="3">
        <v>452</v>
      </c>
      <c r="BW91" s="3">
        <v>0.29370483963195926</v>
      </c>
      <c r="BX91" s="3">
        <v>23</v>
      </c>
      <c r="BY91" s="3">
        <v>3.2104969290898941E-2</v>
      </c>
      <c r="BZ91" s="3">
        <v>0</v>
      </c>
      <c r="CA91" s="3">
        <v>0</v>
      </c>
      <c r="CB91" s="3">
        <v>3</v>
      </c>
      <c r="CC91" s="3">
        <v>6.1411230066938235E-3</v>
      </c>
      <c r="CD91" s="3">
        <v>228</v>
      </c>
      <c r="CE91" s="3">
        <v>0.18863241499131297</v>
      </c>
      <c r="CF91" s="3">
        <v>0</v>
      </c>
      <c r="CG91" s="3">
        <v>0</v>
      </c>
      <c r="CH91" s="3">
        <v>98</v>
      </c>
      <c r="CI91" s="3">
        <v>0.1214374225526642</v>
      </c>
      <c r="CJ91" s="3">
        <v>172</v>
      </c>
      <c r="CK91" s="3">
        <v>0.15466930443775009</v>
      </c>
      <c r="CL91" s="3">
        <v>926</v>
      </c>
      <c r="CM91" s="3">
        <v>0.66976232840052652</v>
      </c>
      <c r="CN91" s="3">
        <v>500</v>
      </c>
      <c r="CO91" s="3">
        <v>0.29939044106199775</v>
      </c>
      <c r="CP91" s="3">
        <v>4</v>
      </c>
      <c r="CQ91" s="3">
        <v>7.6155662173482599E-3</v>
      </c>
      <c r="CR91" s="3">
        <v>17</v>
      </c>
      <c r="CS91" s="3">
        <v>3.6539494895217621E-2</v>
      </c>
      <c r="CT91" s="3">
        <v>0</v>
      </c>
      <c r="CU91" s="3">
        <v>0</v>
      </c>
      <c r="CV91" s="3">
        <v>1168</v>
      </c>
      <c r="CW91" s="3">
        <v>0.63980367668003235</v>
      </c>
      <c r="CX91" s="3">
        <v>155</v>
      </c>
      <c r="CY91" s="3">
        <v>0.13234515616728429</v>
      </c>
      <c r="CZ91" s="3">
        <v>5</v>
      </c>
      <c r="DA91" s="3">
        <v>1.3971163518497819E-2</v>
      </c>
      <c r="DB91" s="3">
        <v>317</v>
      </c>
      <c r="DC91" s="3">
        <v>0.1936315381185367</v>
      </c>
      <c r="DD91" s="3">
        <v>11</v>
      </c>
      <c r="DE91" s="3">
        <v>6.8808487214132019E-3</v>
      </c>
      <c r="DF91" s="3">
        <v>0</v>
      </c>
      <c r="DG91" s="3">
        <v>0</v>
      </c>
      <c r="DH91" s="3">
        <v>0</v>
      </c>
      <c r="DI91" s="3">
        <v>0</v>
      </c>
      <c r="DJ91" s="3">
        <v>0</v>
      </c>
      <c r="DK91" s="3">
        <v>0</v>
      </c>
      <c r="DL91" s="3">
        <v>22</v>
      </c>
      <c r="DM91" s="3">
        <v>3.5967106446286395E-2</v>
      </c>
      <c r="DN91" s="3">
        <v>0</v>
      </c>
      <c r="DO91" s="3">
        <v>0</v>
      </c>
      <c r="DP91" s="3">
        <v>136</v>
      </c>
      <c r="DQ91" s="3">
        <v>0.14262343219094761</v>
      </c>
      <c r="DR91" s="3">
        <v>0</v>
      </c>
      <c r="DS91" s="3">
        <v>0</v>
      </c>
      <c r="DT91" s="3">
        <v>0</v>
      </c>
      <c r="DU91" s="3">
        <v>0</v>
      </c>
      <c r="DV91" s="3">
        <v>3</v>
      </c>
      <c r="DW91" s="3">
        <v>1.0499055085042347E-2</v>
      </c>
      <c r="DX91" s="3">
        <v>0</v>
      </c>
      <c r="DY91" s="3">
        <v>0</v>
      </c>
      <c r="DZ91" s="3">
        <v>184</v>
      </c>
      <c r="EA91" s="3">
        <v>0.18451109573518648</v>
      </c>
      <c r="EB91" s="3">
        <v>0</v>
      </c>
      <c r="EC91" s="3">
        <v>0</v>
      </c>
      <c r="ED91" s="3">
        <v>0</v>
      </c>
      <c r="EE91" s="3">
        <v>0</v>
      </c>
      <c r="EF91" s="3">
        <v>4</v>
      </c>
      <c r="EG91" s="3">
        <v>2.0479213598197828E-2</v>
      </c>
      <c r="EH91" s="3">
        <v>0</v>
      </c>
      <c r="EI91" s="3">
        <v>0</v>
      </c>
      <c r="EJ91" s="3">
        <v>12</v>
      </c>
      <c r="EK91" s="3">
        <v>4.2721349994659832E-2</v>
      </c>
      <c r="EL91" s="3">
        <v>10</v>
      </c>
      <c r="EM91" s="3">
        <v>2.9913251570445706E-2</v>
      </c>
      <c r="EN91" s="3">
        <v>7</v>
      </c>
      <c r="EO91" s="3">
        <v>1.6815604881329875E-2</v>
      </c>
      <c r="EP91" s="3">
        <v>0</v>
      </c>
      <c r="EQ91" s="3">
        <v>0</v>
      </c>
      <c r="ER91" s="3">
        <v>472</v>
      </c>
      <c r="ES91" s="3">
        <v>0.28919087823348488</v>
      </c>
      <c r="ET91" s="3">
        <v>588</v>
      </c>
      <c r="EU91" s="3">
        <v>0.26901521216973578</v>
      </c>
      <c r="EV91" s="3">
        <v>5</v>
      </c>
      <c r="EW91" s="3">
        <v>1.2169003115264797E-2</v>
      </c>
      <c r="EX91" s="3">
        <v>2131</v>
      </c>
      <c r="EY91" s="3">
        <v>0.77776561188364535</v>
      </c>
      <c r="EZ91" s="3">
        <v>73</v>
      </c>
      <c r="FA91" s="3">
        <v>4.8575345018032762E-2</v>
      </c>
      <c r="FB91" s="3">
        <v>51</v>
      </c>
      <c r="FC91" s="3">
        <v>5.9681232007863877E-2</v>
      </c>
      <c r="FD91" s="3">
        <v>0</v>
      </c>
      <c r="FE91" s="3">
        <v>0</v>
      </c>
      <c r="FF91" s="3">
        <v>11917</v>
      </c>
      <c r="FG91" s="3">
        <v>0.25452825131167378</v>
      </c>
      <c r="FH91" s="3">
        <v>12367</v>
      </c>
      <c r="FI91" s="3">
        <v>0.20068193236238352</v>
      </c>
    </row>
    <row r="92" spans="2:165" x14ac:dyDescent="0.35">
      <c r="B92" s="18">
        <v>87</v>
      </c>
      <c r="C92" s="10" t="s">
        <v>84</v>
      </c>
      <c r="D92" s="3">
        <v>9</v>
      </c>
      <c r="E92" s="3">
        <v>7.2697899838449112E-2</v>
      </c>
      <c r="F92" s="3">
        <v>8</v>
      </c>
      <c r="G92" s="3">
        <v>7.6628352490421464E-2</v>
      </c>
      <c r="H92" s="3">
        <v>74</v>
      </c>
      <c r="I92" s="3">
        <v>6.8409569944163001E-2</v>
      </c>
      <c r="J92" s="3">
        <v>223</v>
      </c>
      <c r="K92" s="3">
        <v>0</v>
      </c>
      <c r="L92" s="3">
        <v>9</v>
      </c>
      <c r="M92" s="3">
        <v>2.3653088042049936E-2</v>
      </c>
      <c r="N92" s="3">
        <v>43</v>
      </c>
      <c r="O92" s="3">
        <v>7.9026685290009557E-2</v>
      </c>
      <c r="P92" s="3">
        <v>133</v>
      </c>
      <c r="Q92" s="3">
        <v>0.13598486784929195</v>
      </c>
      <c r="R92" s="3">
        <v>3</v>
      </c>
      <c r="S92" s="3">
        <v>2.2536057692307692E-2</v>
      </c>
      <c r="T92" s="3">
        <v>620</v>
      </c>
      <c r="U92" s="3">
        <v>0.38085175652515774</v>
      </c>
      <c r="V92" s="3">
        <v>296</v>
      </c>
      <c r="W92" s="3">
        <v>0.16254715789589294</v>
      </c>
      <c r="X92" s="3">
        <v>0</v>
      </c>
      <c r="Y92" s="3">
        <v>0</v>
      </c>
      <c r="Z92" s="3">
        <v>11</v>
      </c>
      <c r="AA92" s="3">
        <v>3.0482735686970016E-2</v>
      </c>
      <c r="AB92" s="3">
        <v>157</v>
      </c>
      <c r="AC92" s="3">
        <v>0.13992994589969607</v>
      </c>
      <c r="AD92" s="3">
        <v>1041</v>
      </c>
      <c r="AE92" s="3">
        <v>0.30056561771864632</v>
      </c>
      <c r="AF92" s="3">
        <v>0</v>
      </c>
      <c r="AG92" s="3">
        <v>0</v>
      </c>
      <c r="AH92" s="3">
        <v>24</v>
      </c>
      <c r="AI92" s="3">
        <v>0.11452567283832793</v>
      </c>
      <c r="AJ92" s="3">
        <v>6</v>
      </c>
      <c r="AK92" s="3">
        <v>4.0069453719780955E-2</v>
      </c>
      <c r="AL92" s="3">
        <v>276</v>
      </c>
      <c r="AM92" s="3">
        <v>0.19412695621593107</v>
      </c>
      <c r="AN92" s="3">
        <v>13</v>
      </c>
      <c r="AO92" s="3">
        <v>2.8850421660008875E-2</v>
      </c>
      <c r="AP92" s="3">
        <v>152</v>
      </c>
      <c r="AQ92" s="3">
        <v>0.1150504102455418</v>
      </c>
      <c r="AR92" s="3">
        <v>0</v>
      </c>
      <c r="AS92" s="3">
        <v>0</v>
      </c>
      <c r="AT92" s="3">
        <v>500</v>
      </c>
      <c r="AU92" s="3">
        <v>0.34774383797919101</v>
      </c>
      <c r="AV92" s="3">
        <v>9</v>
      </c>
      <c r="AW92" s="3">
        <v>4.791566842357451E-2</v>
      </c>
      <c r="AX92" s="3">
        <v>11</v>
      </c>
      <c r="AY92" s="3">
        <v>4.6202956989247312E-2</v>
      </c>
      <c r="AZ92" s="3">
        <v>85</v>
      </c>
      <c r="BA92" s="3">
        <v>7.4174913171719287E-2</v>
      </c>
      <c r="BB92" s="3">
        <v>811</v>
      </c>
      <c r="BC92" s="3">
        <v>0.54722239090976565</v>
      </c>
      <c r="BD92" s="3">
        <v>234</v>
      </c>
      <c r="BE92" s="3">
        <v>9.0981550963276897E-2</v>
      </c>
      <c r="BF92" s="3">
        <v>82</v>
      </c>
      <c r="BG92" s="3">
        <v>0.12970784099716856</v>
      </c>
      <c r="BH92" s="3">
        <v>4</v>
      </c>
      <c r="BI92" s="3">
        <v>2.6107956399712813E-2</v>
      </c>
      <c r="BJ92" s="3">
        <v>0</v>
      </c>
      <c r="BK92" s="3">
        <v>0</v>
      </c>
      <c r="BL92" s="3">
        <v>346</v>
      </c>
      <c r="BM92" s="3">
        <v>0.39710321240431073</v>
      </c>
      <c r="BN92" s="3">
        <v>4</v>
      </c>
      <c r="BO92" s="3">
        <v>2.0715728416800454E-2</v>
      </c>
      <c r="BP92" s="3">
        <v>352</v>
      </c>
      <c r="BQ92" s="3">
        <v>0.15357565127856093</v>
      </c>
      <c r="BR92" s="3">
        <v>11</v>
      </c>
      <c r="BS92" s="3">
        <v>6.7592478800540742E-2</v>
      </c>
      <c r="BT92" s="3">
        <v>249</v>
      </c>
      <c r="BU92" s="3">
        <v>0.16312572473025294</v>
      </c>
      <c r="BV92" s="3">
        <v>682</v>
      </c>
      <c r="BW92" s="3">
        <v>0.44315641732078809</v>
      </c>
      <c r="BX92" s="3">
        <v>42</v>
      </c>
      <c r="BY92" s="3">
        <v>5.8626465661641543E-2</v>
      </c>
      <c r="BZ92" s="3">
        <v>5</v>
      </c>
      <c r="CA92" s="3">
        <v>7.2212593876372036E-2</v>
      </c>
      <c r="CB92" s="3">
        <v>8</v>
      </c>
      <c r="CC92" s="3">
        <v>1.6376328017850196E-2</v>
      </c>
      <c r="CD92" s="3">
        <v>520</v>
      </c>
      <c r="CE92" s="3">
        <v>0.43021427980474891</v>
      </c>
      <c r="CF92" s="3">
        <v>0</v>
      </c>
      <c r="CG92" s="3">
        <v>0</v>
      </c>
      <c r="CH92" s="3">
        <v>297</v>
      </c>
      <c r="CI92" s="3">
        <v>0.36802973977695169</v>
      </c>
      <c r="CJ92" s="3">
        <v>250</v>
      </c>
      <c r="CK92" s="3">
        <v>0.2248100355199856</v>
      </c>
      <c r="CL92" s="3">
        <v>2715</v>
      </c>
      <c r="CM92" s="3">
        <v>1.9637200017358851</v>
      </c>
      <c r="CN92" s="3">
        <v>336</v>
      </c>
      <c r="CO92" s="3">
        <v>0.20119037639366252</v>
      </c>
      <c r="CP92" s="3">
        <v>35</v>
      </c>
      <c r="CQ92" s="3">
        <v>6.663620440179728E-2</v>
      </c>
      <c r="CR92" s="3">
        <v>32</v>
      </c>
      <c r="CS92" s="3">
        <v>6.8780225685115534E-2</v>
      </c>
      <c r="CT92" s="3">
        <v>12</v>
      </c>
      <c r="CU92" s="3">
        <v>4.2393838762099914E-2</v>
      </c>
      <c r="CV92" s="3">
        <v>1634</v>
      </c>
      <c r="CW92" s="3">
        <v>0.89506781480751108</v>
      </c>
      <c r="CX92" s="3">
        <v>198</v>
      </c>
      <c r="CY92" s="3">
        <v>0.16906026400724056</v>
      </c>
      <c r="CZ92" s="3">
        <v>7</v>
      </c>
      <c r="DA92" s="3">
        <v>1.9559628925896948E-2</v>
      </c>
      <c r="DB92" s="3">
        <v>504</v>
      </c>
      <c r="DC92" s="3">
        <v>0.30785582085723184</v>
      </c>
      <c r="DD92" s="3">
        <v>90</v>
      </c>
      <c r="DE92" s="3">
        <v>5.629785317519892E-2</v>
      </c>
      <c r="DF92" s="3">
        <v>15</v>
      </c>
      <c r="DG92" s="3">
        <v>8.1922446750409605E-2</v>
      </c>
      <c r="DH92" s="3">
        <v>5</v>
      </c>
      <c r="DI92" s="3">
        <v>3.0733296453377589E-2</v>
      </c>
      <c r="DJ92" s="3">
        <v>9</v>
      </c>
      <c r="DK92" s="3">
        <v>6.4715610843460128E-2</v>
      </c>
      <c r="DL92" s="3">
        <v>49</v>
      </c>
      <c r="DM92" s="3">
        <v>8.010855526672879E-2</v>
      </c>
      <c r="DN92" s="3">
        <v>5</v>
      </c>
      <c r="DO92" s="3">
        <v>4.587576841912102E-2</v>
      </c>
      <c r="DP92" s="3">
        <v>293</v>
      </c>
      <c r="DQ92" s="3">
        <v>0.30726960023490918</v>
      </c>
      <c r="DR92" s="3">
        <v>0</v>
      </c>
      <c r="DS92" s="3">
        <v>0</v>
      </c>
      <c r="DT92" s="3">
        <v>8</v>
      </c>
      <c r="DU92" s="3">
        <v>0.26178010471204188</v>
      </c>
      <c r="DV92" s="3">
        <v>14</v>
      </c>
      <c r="DW92" s="3">
        <v>4.8995590396864283E-2</v>
      </c>
      <c r="DX92" s="3">
        <v>6</v>
      </c>
      <c r="DY92" s="3">
        <v>3.8441824705279348E-2</v>
      </c>
      <c r="DZ92" s="3">
        <v>406</v>
      </c>
      <c r="EA92" s="3">
        <v>0.4071277438504658</v>
      </c>
      <c r="EB92" s="3">
        <v>3</v>
      </c>
      <c r="EC92" s="3">
        <v>2.8782500239854167E-2</v>
      </c>
      <c r="ED92" s="3">
        <v>45</v>
      </c>
      <c r="EE92" s="3">
        <v>0.12585300369168811</v>
      </c>
      <c r="EF92" s="3">
        <v>76</v>
      </c>
      <c r="EG92" s="3">
        <v>0.38910505836575876</v>
      </c>
      <c r="EH92" s="3">
        <v>3</v>
      </c>
      <c r="EI92" s="3">
        <v>5.2668539325842693E-2</v>
      </c>
      <c r="EJ92" s="3">
        <v>9</v>
      </c>
      <c r="EK92" s="3">
        <v>3.2041012495994871E-2</v>
      </c>
      <c r="EL92" s="3">
        <v>34</v>
      </c>
      <c r="EM92" s="3">
        <v>0.10170505533951539</v>
      </c>
      <c r="EN92" s="3">
        <v>21</v>
      </c>
      <c r="EO92" s="3">
        <v>5.0446814643989625E-2</v>
      </c>
      <c r="EP92" s="3">
        <v>0</v>
      </c>
      <c r="EQ92" s="3">
        <v>0</v>
      </c>
      <c r="ER92" s="3">
        <v>909</v>
      </c>
      <c r="ES92" s="3">
        <v>0.5569375176149105</v>
      </c>
      <c r="ET92" s="3">
        <v>519</v>
      </c>
      <c r="EU92" s="3">
        <v>0.23744710053757292</v>
      </c>
      <c r="EV92" s="3">
        <v>12</v>
      </c>
      <c r="EW92" s="3">
        <v>2.920560747663551E-2</v>
      </c>
      <c r="EX92" s="3">
        <v>1974</v>
      </c>
      <c r="EY92" s="3">
        <v>0.720464250520092</v>
      </c>
      <c r="EZ92" s="3">
        <v>111</v>
      </c>
      <c r="FA92" s="3">
        <v>7.3861141054816948E-2</v>
      </c>
      <c r="FB92" s="3">
        <v>149</v>
      </c>
      <c r="FC92" s="3">
        <v>0.17436281508179838</v>
      </c>
      <c r="FD92" s="3">
        <v>0</v>
      </c>
      <c r="FE92" s="3">
        <v>0</v>
      </c>
      <c r="FF92" s="3">
        <v>16841</v>
      </c>
      <c r="FG92" s="3">
        <v>0.35969709493495827</v>
      </c>
      <c r="FH92" s="3">
        <v>17877</v>
      </c>
      <c r="FI92" s="3">
        <v>0.29009387117670654</v>
      </c>
    </row>
    <row r="93" spans="2:165" x14ac:dyDescent="0.35">
      <c r="B93" s="18">
        <v>88</v>
      </c>
      <c r="C93" s="10" t="s">
        <v>85</v>
      </c>
      <c r="D93" s="3">
        <v>333</v>
      </c>
      <c r="E93" s="3">
        <v>2.6898222940226169</v>
      </c>
      <c r="F93" s="3">
        <v>9</v>
      </c>
      <c r="G93" s="3">
        <v>8.6206896551724144E-2</v>
      </c>
      <c r="H93" s="3">
        <v>191</v>
      </c>
      <c r="I93" s="3">
        <v>0.17657064674777206</v>
      </c>
      <c r="J93" s="3">
        <v>2992</v>
      </c>
      <c r="K93" s="3">
        <v>2</v>
      </c>
      <c r="L93" s="3">
        <v>283</v>
      </c>
      <c r="M93" s="3">
        <v>0.74375821287779242</v>
      </c>
      <c r="N93" s="3">
        <v>196</v>
      </c>
      <c r="O93" s="3">
        <v>0.36021465853120638</v>
      </c>
      <c r="P93" s="3">
        <v>1023</v>
      </c>
      <c r="Q93" s="3">
        <v>1.0459587955625991</v>
      </c>
      <c r="R93" s="3">
        <v>27</v>
      </c>
      <c r="S93" s="3">
        <v>0.20282451923076925</v>
      </c>
      <c r="T93" s="3">
        <v>2315</v>
      </c>
      <c r="U93" s="3">
        <v>1.4220513167028066</v>
      </c>
      <c r="V93" s="3">
        <v>3868</v>
      </c>
      <c r="W93" s="3">
        <v>2.1240959687206549</v>
      </c>
      <c r="X93" s="3">
        <v>4</v>
      </c>
      <c r="Y93" s="3">
        <v>7.0959730353024664E-2</v>
      </c>
      <c r="Z93" s="3">
        <v>198</v>
      </c>
      <c r="AA93" s="3">
        <v>0.54868924236546024</v>
      </c>
      <c r="AB93" s="3">
        <v>488</v>
      </c>
      <c r="AC93" s="3">
        <v>0.43494148789204895</v>
      </c>
      <c r="AD93" s="3">
        <v>2232</v>
      </c>
      <c r="AE93" s="3">
        <v>0.64444040225554144</v>
      </c>
      <c r="AF93" s="3">
        <v>15</v>
      </c>
      <c r="AG93" s="3">
        <v>0.1200192030724916</v>
      </c>
      <c r="AH93" s="3">
        <v>55</v>
      </c>
      <c r="AI93" s="3">
        <v>0.26245466692116814</v>
      </c>
      <c r="AJ93" s="3">
        <v>13</v>
      </c>
      <c r="AK93" s="3">
        <v>8.6817149726192075E-2</v>
      </c>
      <c r="AL93" s="3">
        <v>7806</v>
      </c>
      <c r="AM93" s="3">
        <v>5.4904167399331811</v>
      </c>
      <c r="AN93" s="3">
        <v>181</v>
      </c>
      <c r="AO93" s="3">
        <v>0.40168664003550825</v>
      </c>
      <c r="AP93" s="3">
        <v>712</v>
      </c>
      <c r="AQ93" s="3">
        <v>0.53892034272911682</v>
      </c>
      <c r="AR93" s="3">
        <v>8</v>
      </c>
      <c r="AS93" s="3">
        <v>8.130907612562252E-2</v>
      </c>
      <c r="AT93" s="3">
        <v>1532</v>
      </c>
      <c r="AU93" s="3">
        <v>1.0654871195682414</v>
      </c>
      <c r="AV93" s="3">
        <v>18</v>
      </c>
      <c r="AW93" s="3">
        <v>9.5831336847149021E-2</v>
      </c>
      <c r="AX93" s="3">
        <v>49</v>
      </c>
      <c r="AY93" s="3">
        <v>0.20581317204301075</v>
      </c>
      <c r="AZ93" s="3">
        <v>198</v>
      </c>
      <c r="BA93" s="3">
        <v>0.17278391538824023</v>
      </c>
      <c r="BB93" s="3">
        <v>1877</v>
      </c>
      <c r="BC93" s="3">
        <v>1.2665060761253146</v>
      </c>
      <c r="BD93" s="3">
        <v>2113</v>
      </c>
      <c r="BE93" s="3">
        <v>0.82155562899745327</v>
      </c>
      <c r="BF93" s="3">
        <v>1087</v>
      </c>
      <c r="BG93" s="3">
        <v>1.7194197946819783</v>
      </c>
      <c r="BH93" s="3">
        <v>71</v>
      </c>
      <c r="BI93" s="3">
        <v>0.46341622609490246</v>
      </c>
      <c r="BJ93" s="3">
        <v>3</v>
      </c>
      <c r="BK93" s="3">
        <v>5.6539766302299288E-2</v>
      </c>
      <c r="BL93" s="3">
        <v>1831</v>
      </c>
      <c r="BM93" s="3">
        <v>2.1014334737349505</v>
      </c>
      <c r="BN93" s="3">
        <v>61</v>
      </c>
      <c r="BO93" s="3">
        <v>0.31591485835620692</v>
      </c>
      <c r="BP93" s="3">
        <v>4880</v>
      </c>
      <c r="BQ93" s="3">
        <v>2.1291169836345945</v>
      </c>
      <c r="BR93" s="3">
        <v>56</v>
      </c>
      <c r="BS93" s="3">
        <v>0.34410716480275289</v>
      </c>
      <c r="BT93" s="3">
        <v>1999</v>
      </c>
      <c r="BU93" s="3">
        <v>1.3095916615894603</v>
      </c>
      <c r="BV93" s="3">
        <v>1389</v>
      </c>
      <c r="BW93" s="3">
        <v>0.90255757134688352</v>
      </c>
      <c r="BX93" s="3">
        <v>619</v>
      </c>
      <c r="BY93" s="3">
        <v>0.86404243439419315</v>
      </c>
      <c r="BZ93" s="3">
        <v>13</v>
      </c>
      <c r="CA93" s="3">
        <v>0.18775274407856732</v>
      </c>
      <c r="CB93" s="3">
        <v>261</v>
      </c>
      <c r="CC93" s="3">
        <v>0.53427770158236276</v>
      </c>
      <c r="CD93" s="3">
        <v>3881</v>
      </c>
      <c r="CE93" s="3">
        <v>3.2108877306196741</v>
      </c>
      <c r="CF93" s="3">
        <v>18</v>
      </c>
      <c r="CG93" s="3">
        <v>0.19112338076024635</v>
      </c>
      <c r="CH93" s="3">
        <v>1211</v>
      </c>
      <c r="CI93" s="3">
        <v>1.5006195786864933</v>
      </c>
      <c r="CJ93" s="3">
        <v>683</v>
      </c>
      <c r="CK93" s="3">
        <v>0.61418101704060069</v>
      </c>
      <c r="CL93" s="3">
        <v>1486</v>
      </c>
      <c r="CM93" s="3">
        <v>1.0748021814289228</v>
      </c>
      <c r="CN93" s="3">
        <v>1731</v>
      </c>
      <c r="CO93" s="3">
        <v>1.0364897069566363</v>
      </c>
      <c r="CP93" s="3">
        <v>831</v>
      </c>
      <c r="CQ93" s="3">
        <v>1.5821338816541008</v>
      </c>
      <c r="CR93" s="3">
        <v>406</v>
      </c>
      <c r="CS93" s="3">
        <v>0.87264911337990325</v>
      </c>
      <c r="CT93" s="3">
        <v>263</v>
      </c>
      <c r="CU93" s="3">
        <v>0.92913163286935629</v>
      </c>
      <c r="CV93" s="3">
        <v>3086</v>
      </c>
      <c r="CW93" s="3">
        <v>1.6904401936939897</v>
      </c>
      <c r="CX93" s="3">
        <v>6718</v>
      </c>
      <c r="CY93" s="3">
        <v>5.7360952202052635</v>
      </c>
      <c r="CZ93" s="3">
        <v>137</v>
      </c>
      <c r="DA93" s="3">
        <v>0.38280988040684027</v>
      </c>
      <c r="DB93" s="3">
        <v>9974</v>
      </c>
      <c r="DC93" s="3">
        <v>6.0923689627579973</v>
      </c>
      <c r="DD93" s="3">
        <v>1493</v>
      </c>
      <c r="DE93" s="3">
        <v>0.93391883100635542</v>
      </c>
      <c r="DF93" s="3">
        <v>41</v>
      </c>
      <c r="DG93" s="3">
        <v>0.2239213544511196</v>
      </c>
      <c r="DH93" s="3">
        <v>4</v>
      </c>
      <c r="DI93" s="3">
        <v>2.4586637162702072E-2</v>
      </c>
      <c r="DJ93" s="3">
        <v>49</v>
      </c>
      <c r="DK93" s="3">
        <v>0.35234054792550512</v>
      </c>
      <c r="DL93" s="3">
        <v>795</v>
      </c>
      <c r="DM93" s="3">
        <v>1.2997204374908038</v>
      </c>
      <c r="DN93" s="3">
        <v>11</v>
      </c>
      <c r="DO93" s="3">
        <v>0.10092669052206625</v>
      </c>
      <c r="DP93" s="3">
        <v>1244</v>
      </c>
      <c r="DQ93" s="3">
        <v>1.304584923864256</v>
      </c>
      <c r="DR93" s="3">
        <v>11</v>
      </c>
      <c r="DS93" s="3">
        <v>0.16376358493375021</v>
      </c>
      <c r="DT93" s="3">
        <v>23</v>
      </c>
      <c r="DU93" s="3">
        <v>0.75261780104712039</v>
      </c>
      <c r="DV93" s="3">
        <v>194</v>
      </c>
      <c r="DW93" s="3">
        <v>0.678938895499405</v>
      </c>
      <c r="DX93" s="3">
        <v>14</v>
      </c>
      <c r="DY93" s="3">
        <v>8.9697590978985137E-2</v>
      </c>
      <c r="DZ93" s="3">
        <v>929</v>
      </c>
      <c r="EA93" s="3">
        <v>0.93158047792384902</v>
      </c>
      <c r="EB93" s="3">
        <v>32</v>
      </c>
      <c r="EC93" s="3">
        <v>0.30701333589177782</v>
      </c>
      <c r="ED93" s="3">
        <v>139</v>
      </c>
      <c r="EE93" s="3">
        <v>0.38874594473654767</v>
      </c>
      <c r="EF93" s="3">
        <v>319</v>
      </c>
      <c r="EG93" s="3">
        <v>1.6332172844562769</v>
      </c>
      <c r="EH93" s="3">
        <v>8</v>
      </c>
      <c r="EI93" s="3">
        <v>0.1404494382022472</v>
      </c>
      <c r="EJ93" s="3">
        <v>414</v>
      </c>
      <c r="EK93" s="3">
        <v>1.4738865748157641</v>
      </c>
      <c r="EL93" s="3">
        <v>34</v>
      </c>
      <c r="EM93" s="3">
        <v>0.10170505533951539</v>
      </c>
      <c r="EN93" s="3">
        <v>86</v>
      </c>
      <c r="EO93" s="3">
        <v>0.20659171711348129</v>
      </c>
      <c r="EP93" s="3">
        <v>7</v>
      </c>
      <c r="EQ93" s="3">
        <v>0.19021739130434784</v>
      </c>
      <c r="ER93" s="3">
        <v>1745</v>
      </c>
      <c r="ES93" s="3">
        <v>1.0691484799098117</v>
      </c>
      <c r="ET93" s="3">
        <v>8320</v>
      </c>
      <c r="EU93" s="3">
        <v>3.8064737504289146</v>
      </c>
      <c r="EV93" s="3">
        <v>92</v>
      </c>
      <c r="EW93" s="3">
        <v>0.22390965732087226</v>
      </c>
      <c r="EX93" s="3">
        <v>2450</v>
      </c>
      <c r="EY93" s="3">
        <v>0.89419321873061064</v>
      </c>
      <c r="EZ93" s="3">
        <v>1148</v>
      </c>
      <c r="FA93" s="3">
        <v>0.76389720658495364</v>
      </c>
      <c r="FB93" s="3">
        <v>1243</v>
      </c>
      <c r="FC93" s="3">
        <v>1.4545837526622509</v>
      </c>
      <c r="FD93" s="3">
        <v>6</v>
      </c>
      <c r="FE93" s="3">
        <v>9.8895665073347627E-2</v>
      </c>
      <c r="FF93" s="3">
        <v>83637</v>
      </c>
      <c r="FG93" s="3">
        <v>1.7863538940131289</v>
      </c>
      <c r="FH93" s="3">
        <v>92320</v>
      </c>
      <c r="FI93" s="3">
        <v>1.4980962234733763</v>
      </c>
    </row>
    <row r="94" spans="2:165" x14ac:dyDescent="0.35">
      <c r="B94" s="18">
        <v>89</v>
      </c>
      <c r="C94" s="10" t="s">
        <v>86</v>
      </c>
      <c r="D94" s="3">
        <v>13</v>
      </c>
      <c r="E94" s="3">
        <v>0.1050080775444265</v>
      </c>
      <c r="F94" s="3">
        <v>3</v>
      </c>
      <c r="G94" s="3">
        <v>2.8735632183908046E-2</v>
      </c>
      <c r="H94" s="3">
        <v>151</v>
      </c>
      <c r="I94" s="3">
        <v>0.13959250083200828</v>
      </c>
      <c r="J94" s="3">
        <v>360</v>
      </c>
      <c r="K94" s="3">
        <v>0</v>
      </c>
      <c r="L94" s="3">
        <v>39</v>
      </c>
      <c r="M94" s="3">
        <v>0.10249671484888305</v>
      </c>
      <c r="N94" s="3">
        <v>37</v>
      </c>
      <c r="O94" s="3">
        <v>6.799970594721752E-2</v>
      </c>
      <c r="P94" s="3">
        <v>336</v>
      </c>
      <c r="Q94" s="3">
        <v>0.34354071877715864</v>
      </c>
      <c r="R94" s="3">
        <v>6</v>
      </c>
      <c r="S94" s="3">
        <v>4.5072115384615384E-2</v>
      </c>
      <c r="T94" s="3">
        <v>512</v>
      </c>
      <c r="U94" s="3">
        <v>0.31450983764658186</v>
      </c>
      <c r="V94" s="3">
        <v>169</v>
      </c>
      <c r="W94" s="3">
        <v>9.2805640825695632E-2</v>
      </c>
      <c r="X94" s="3">
        <v>6</v>
      </c>
      <c r="Y94" s="3">
        <v>0.10643959552953698</v>
      </c>
      <c r="Z94" s="3">
        <v>8</v>
      </c>
      <c r="AA94" s="3">
        <v>2.2169262317796375E-2</v>
      </c>
      <c r="AB94" s="3">
        <v>110</v>
      </c>
      <c r="AC94" s="3">
        <v>9.8040089483863502E-2</v>
      </c>
      <c r="AD94" s="3">
        <v>286</v>
      </c>
      <c r="AE94" s="3">
        <v>8.2576144733460949E-2</v>
      </c>
      <c r="AF94" s="3">
        <v>3</v>
      </c>
      <c r="AG94" s="3">
        <v>2.4003840614498319E-2</v>
      </c>
      <c r="AH94" s="3">
        <v>24</v>
      </c>
      <c r="AI94" s="3">
        <v>0.11452567283832793</v>
      </c>
      <c r="AJ94" s="3">
        <v>4</v>
      </c>
      <c r="AK94" s="3">
        <v>2.6712969146520632E-2</v>
      </c>
      <c r="AL94" s="3">
        <v>460</v>
      </c>
      <c r="AM94" s="3">
        <v>0.3235449270265518</v>
      </c>
      <c r="AN94" s="3">
        <v>11</v>
      </c>
      <c r="AO94" s="3">
        <v>2.4411895250776743E-2</v>
      </c>
      <c r="AP94" s="3">
        <v>133</v>
      </c>
      <c r="AQ94" s="3">
        <v>0.10066910896484908</v>
      </c>
      <c r="AR94" s="3">
        <v>0</v>
      </c>
      <c r="AS94" s="3">
        <v>0</v>
      </c>
      <c r="AT94" s="3">
        <v>1027</v>
      </c>
      <c r="AU94" s="3">
        <v>0.71426584320925834</v>
      </c>
      <c r="AV94" s="3">
        <v>17</v>
      </c>
      <c r="AW94" s="3">
        <v>9.0507373688974074E-2</v>
      </c>
      <c r="AX94" s="3">
        <v>16</v>
      </c>
      <c r="AY94" s="3">
        <v>6.7204301075268827E-2</v>
      </c>
      <c r="AZ94" s="3">
        <v>55</v>
      </c>
      <c r="BA94" s="3">
        <v>4.7995532052288951E-2</v>
      </c>
      <c r="BB94" s="3">
        <v>186</v>
      </c>
      <c r="BC94" s="3">
        <v>0.12550353231715958</v>
      </c>
      <c r="BD94" s="3">
        <v>285</v>
      </c>
      <c r="BE94" s="3">
        <v>0.11081086335270904</v>
      </c>
      <c r="BF94" s="3">
        <v>22</v>
      </c>
      <c r="BG94" s="3">
        <v>3.4799664657776938E-2</v>
      </c>
      <c r="BH94" s="3">
        <v>27</v>
      </c>
      <c r="BI94" s="3">
        <v>0.17622870569806148</v>
      </c>
      <c r="BJ94" s="3">
        <v>0</v>
      </c>
      <c r="BK94" s="3">
        <v>0</v>
      </c>
      <c r="BL94" s="3">
        <v>194</v>
      </c>
      <c r="BM94" s="3">
        <v>0.22265324626137656</v>
      </c>
      <c r="BN94" s="3">
        <v>15</v>
      </c>
      <c r="BO94" s="3">
        <v>7.76839815630017E-2</v>
      </c>
      <c r="BP94" s="3">
        <v>147</v>
      </c>
      <c r="BQ94" s="3">
        <v>6.4135286187353577E-2</v>
      </c>
      <c r="BR94" s="3">
        <v>5</v>
      </c>
      <c r="BS94" s="3">
        <v>3.0723854000245788E-2</v>
      </c>
      <c r="BT94" s="3">
        <v>545</v>
      </c>
      <c r="BU94" s="3">
        <v>0.35704224890758174</v>
      </c>
      <c r="BV94" s="3">
        <v>242</v>
      </c>
      <c r="BW94" s="3">
        <v>0.15724905130737643</v>
      </c>
      <c r="BX94" s="3">
        <v>43</v>
      </c>
      <c r="BY94" s="3">
        <v>6.0022333891680629E-2</v>
      </c>
      <c r="BZ94" s="3">
        <v>0</v>
      </c>
      <c r="CA94" s="3">
        <v>0</v>
      </c>
      <c r="CB94" s="3">
        <v>30</v>
      </c>
      <c r="CC94" s="3">
        <v>6.1411230066938237E-2</v>
      </c>
      <c r="CD94" s="3">
        <v>256</v>
      </c>
      <c r="CE94" s="3">
        <v>0.21179779928849177</v>
      </c>
      <c r="CF94" s="3">
        <v>12</v>
      </c>
      <c r="CG94" s="3">
        <v>0.12741558717349755</v>
      </c>
      <c r="CH94" s="3">
        <v>266</v>
      </c>
      <c r="CI94" s="3">
        <v>0.32961586121437425</v>
      </c>
      <c r="CJ94" s="3">
        <v>171</v>
      </c>
      <c r="CK94" s="3">
        <v>0.15377006429567017</v>
      </c>
      <c r="CL94" s="3">
        <v>1157</v>
      </c>
      <c r="CM94" s="3">
        <v>0.83684126777473999</v>
      </c>
      <c r="CN94" s="3">
        <v>133</v>
      </c>
      <c r="CO94" s="3">
        <v>7.9637857322491401E-2</v>
      </c>
      <c r="CP94" s="3">
        <v>37</v>
      </c>
      <c r="CQ94" s="3">
        <v>7.0443987510471401E-2</v>
      </c>
      <c r="CR94" s="3">
        <v>28</v>
      </c>
      <c r="CS94" s="3">
        <v>6.0182697474476091E-2</v>
      </c>
      <c r="CT94" s="3">
        <v>3</v>
      </c>
      <c r="CU94" s="3">
        <v>1.0598459690524979E-2</v>
      </c>
      <c r="CV94" s="3">
        <v>945</v>
      </c>
      <c r="CW94" s="3">
        <v>0.51764937882074535</v>
      </c>
      <c r="CX94" s="3">
        <v>330</v>
      </c>
      <c r="CY94" s="3">
        <v>0.28176710667873422</v>
      </c>
      <c r="CZ94" s="3">
        <v>30</v>
      </c>
      <c r="DA94" s="3">
        <v>8.3826981110986923E-2</v>
      </c>
      <c r="DB94" s="3">
        <v>492</v>
      </c>
      <c r="DC94" s="3">
        <v>0.30052592036063114</v>
      </c>
      <c r="DD94" s="3">
        <v>151</v>
      </c>
      <c r="DE94" s="3">
        <v>9.4455286993944856E-2</v>
      </c>
      <c r="DF94" s="3">
        <v>27</v>
      </c>
      <c r="DG94" s="3">
        <v>0.1474604041507373</v>
      </c>
      <c r="DH94" s="3">
        <v>8</v>
      </c>
      <c r="DI94" s="3">
        <v>4.9173274325404144E-2</v>
      </c>
      <c r="DJ94" s="3">
        <v>0</v>
      </c>
      <c r="DK94" s="3">
        <v>0</v>
      </c>
      <c r="DL94" s="3">
        <v>77</v>
      </c>
      <c r="DM94" s="3">
        <v>0.12588487256200237</v>
      </c>
      <c r="DN94" s="3">
        <v>4</v>
      </c>
      <c r="DO94" s="3">
        <v>3.6700614735296816E-2</v>
      </c>
      <c r="DP94" s="3">
        <v>347</v>
      </c>
      <c r="DQ94" s="3">
        <v>0.36389949242837366</v>
      </c>
      <c r="DR94" s="3">
        <v>11</v>
      </c>
      <c r="DS94" s="3">
        <v>0.16376358493375021</v>
      </c>
      <c r="DT94" s="3">
        <v>0</v>
      </c>
      <c r="DU94" s="3">
        <v>0</v>
      </c>
      <c r="DV94" s="3">
        <v>16</v>
      </c>
      <c r="DW94" s="3">
        <v>5.5994960453559187E-2</v>
      </c>
      <c r="DX94" s="3">
        <v>3</v>
      </c>
      <c r="DY94" s="3">
        <v>1.9220912352639674E-2</v>
      </c>
      <c r="DZ94" s="3">
        <v>430</v>
      </c>
      <c r="EA94" s="3">
        <v>0.43119440851157709</v>
      </c>
      <c r="EB94" s="3">
        <v>6</v>
      </c>
      <c r="EC94" s="3">
        <v>5.7565000479708334E-2</v>
      </c>
      <c r="ED94" s="3">
        <v>41</v>
      </c>
      <c r="EE94" s="3">
        <v>0.11466607003020471</v>
      </c>
      <c r="EF94" s="3">
        <v>0</v>
      </c>
      <c r="EG94" s="3">
        <v>0</v>
      </c>
      <c r="EH94" s="3">
        <v>7</v>
      </c>
      <c r="EI94" s="3">
        <v>0.12289325842696629</v>
      </c>
      <c r="EJ94" s="3">
        <v>27</v>
      </c>
      <c r="EK94" s="3">
        <v>9.6123037487984619E-2</v>
      </c>
      <c r="EL94" s="3">
        <v>38</v>
      </c>
      <c r="EM94" s="3">
        <v>0.11367035596769369</v>
      </c>
      <c r="EN94" s="3">
        <v>7</v>
      </c>
      <c r="EO94" s="3">
        <v>1.6815604881329875E-2</v>
      </c>
      <c r="EP94" s="3">
        <v>0</v>
      </c>
      <c r="EQ94" s="3">
        <v>0</v>
      </c>
      <c r="ER94" s="3">
        <v>649</v>
      </c>
      <c r="ES94" s="3">
        <v>0.39763745757104174</v>
      </c>
      <c r="ET94" s="3">
        <v>198</v>
      </c>
      <c r="EU94" s="3">
        <v>9.0586755118380421E-2</v>
      </c>
      <c r="EV94" s="3">
        <v>6</v>
      </c>
      <c r="EW94" s="3">
        <v>1.4602803738317755E-2</v>
      </c>
      <c r="EX94" s="3">
        <v>388</v>
      </c>
      <c r="EY94" s="3">
        <v>0.14161100770101098</v>
      </c>
      <c r="EZ94" s="3">
        <v>210</v>
      </c>
      <c r="FA94" s="3">
        <v>0.13973729388749151</v>
      </c>
      <c r="FB94" s="3">
        <v>274</v>
      </c>
      <c r="FC94" s="3">
        <v>0.32064034451283729</v>
      </c>
      <c r="FD94" s="3">
        <v>0</v>
      </c>
      <c r="FE94" s="3">
        <v>0</v>
      </c>
      <c r="FF94" s="3">
        <v>11233</v>
      </c>
      <c r="FG94" s="3">
        <v>0.23991909431770003</v>
      </c>
      <c r="FH94" s="3">
        <v>12352</v>
      </c>
      <c r="FI94" s="3">
        <v>0.20043852418049332</v>
      </c>
    </row>
    <row r="95" spans="2:165" x14ac:dyDescent="0.35">
      <c r="B95" s="18">
        <v>90</v>
      </c>
      <c r="C95" s="10" t="s">
        <v>87</v>
      </c>
      <c r="D95" s="3">
        <v>0</v>
      </c>
      <c r="E95" s="3">
        <v>0</v>
      </c>
      <c r="F95" s="3">
        <v>0</v>
      </c>
      <c r="G95" s="3">
        <v>0</v>
      </c>
      <c r="H95" s="3">
        <v>17</v>
      </c>
      <c r="I95" s="3">
        <v>1.5715712014199607E-2</v>
      </c>
      <c r="J95" s="3">
        <v>35</v>
      </c>
      <c r="K95" s="3">
        <v>0</v>
      </c>
      <c r="L95" s="3">
        <v>21</v>
      </c>
      <c r="M95" s="3">
        <v>5.5190538764783179E-2</v>
      </c>
      <c r="N95" s="3">
        <v>8</v>
      </c>
      <c r="O95" s="3">
        <v>1.4702639123722707E-2</v>
      </c>
      <c r="P95" s="3">
        <v>31</v>
      </c>
      <c r="Q95" s="3">
        <v>3.1695721077654518E-2</v>
      </c>
      <c r="R95" s="3">
        <v>4</v>
      </c>
      <c r="S95" s="3">
        <v>3.0048076923076924E-2</v>
      </c>
      <c r="T95" s="3">
        <v>65</v>
      </c>
      <c r="U95" s="3">
        <v>3.9928006732476207E-2</v>
      </c>
      <c r="V95" s="3">
        <v>92</v>
      </c>
      <c r="W95" s="3">
        <v>5.0521413940615378E-2</v>
      </c>
      <c r="X95" s="3">
        <v>0</v>
      </c>
      <c r="Y95" s="3">
        <v>0</v>
      </c>
      <c r="Z95" s="3">
        <v>8</v>
      </c>
      <c r="AA95" s="3">
        <v>2.2169262317796375E-2</v>
      </c>
      <c r="AB95" s="3">
        <v>179</v>
      </c>
      <c r="AC95" s="3">
        <v>0.15953796379646876</v>
      </c>
      <c r="AD95" s="3">
        <v>2945</v>
      </c>
      <c r="AE95" s="3">
        <v>0.85030330853161706</v>
      </c>
      <c r="AF95" s="3">
        <v>6</v>
      </c>
      <c r="AG95" s="3">
        <v>4.8007681228996638E-2</v>
      </c>
      <c r="AH95" s="3">
        <v>0</v>
      </c>
      <c r="AI95" s="3">
        <v>0</v>
      </c>
      <c r="AJ95" s="3">
        <v>0</v>
      </c>
      <c r="AK95" s="3">
        <v>0</v>
      </c>
      <c r="AL95" s="3">
        <v>82</v>
      </c>
      <c r="AM95" s="3">
        <v>5.7675400035167926E-2</v>
      </c>
      <c r="AN95" s="3">
        <v>6</v>
      </c>
      <c r="AO95" s="3">
        <v>1.3315579227696404E-2</v>
      </c>
      <c r="AP95" s="3">
        <v>141</v>
      </c>
      <c r="AQ95" s="3">
        <v>0.10672439371461444</v>
      </c>
      <c r="AR95" s="3">
        <v>0</v>
      </c>
      <c r="AS95" s="3">
        <v>0</v>
      </c>
      <c r="AT95" s="3">
        <v>63</v>
      </c>
      <c r="AU95" s="3">
        <v>4.3815723585378066E-2</v>
      </c>
      <c r="AV95" s="3">
        <v>3</v>
      </c>
      <c r="AW95" s="3">
        <v>1.5971889474524836E-2</v>
      </c>
      <c r="AX95" s="3">
        <v>4</v>
      </c>
      <c r="AY95" s="3">
        <v>1.6801075268817207E-2</v>
      </c>
      <c r="AZ95" s="3">
        <v>23</v>
      </c>
      <c r="BA95" s="3">
        <v>2.0070858858229925E-2</v>
      </c>
      <c r="BB95" s="3">
        <v>9663</v>
      </c>
      <c r="BC95" s="3">
        <v>6.5201109289285641</v>
      </c>
      <c r="BD95" s="3">
        <v>81</v>
      </c>
      <c r="BE95" s="3">
        <v>3.149361379498046E-2</v>
      </c>
      <c r="BF95" s="3">
        <v>21</v>
      </c>
      <c r="BG95" s="3">
        <v>3.3217861718787073E-2</v>
      </c>
      <c r="BH95" s="3">
        <v>8</v>
      </c>
      <c r="BI95" s="3">
        <v>5.2215912799425626E-2</v>
      </c>
      <c r="BJ95" s="3">
        <v>0</v>
      </c>
      <c r="BK95" s="3">
        <v>0</v>
      </c>
      <c r="BL95" s="3">
        <v>145</v>
      </c>
      <c r="BM95" s="3">
        <v>0.16641608612319381</v>
      </c>
      <c r="BN95" s="3">
        <v>6</v>
      </c>
      <c r="BO95" s="3">
        <v>3.107359262520068E-2</v>
      </c>
      <c r="BP95" s="3">
        <v>67</v>
      </c>
      <c r="BQ95" s="3">
        <v>2.923172907858972E-2</v>
      </c>
      <c r="BR95" s="3">
        <v>0</v>
      </c>
      <c r="BS95" s="3">
        <v>0</v>
      </c>
      <c r="BT95" s="3">
        <v>892</v>
      </c>
      <c r="BU95" s="3">
        <v>0.5843700661019503</v>
      </c>
      <c r="BV95" s="3">
        <v>421</v>
      </c>
      <c r="BW95" s="3">
        <v>0.27356136611737797</v>
      </c>
      <c r="BX95" s="3">
        <v>20</v>
      </c>
      <c r="BY95" s="3">
        <v>2.7917364600781688E-2</v>
      </c>
      <c r="BZ95" s="3">
        <v>0</v>
      </c>
      <c r="CA95" s="3">
        <v>0</v>
      </c>
      <c r="CB95" s="3">
        <v>3</v>
      </c>
      <c r="CC95" s="3">
        <v>6.1411230066938235E-3</v>
      </c>
      <c r="CD95" s="3">
        <v>45</v>
      </c>
      <c r="CE95" s="3">
        <v>3.7230081906180192E-2</v>
      </c>
      <c r="CF95" s="3">
        <v>0</v>
      </c>
      <c r="CG95" s="3">
        <v>0</v>
      </c>
      <c r="CH95" s="3">
        <v>44</v>
      </c>
      <c r="CI95" s="3">
        <v>5.4522924411400248E-2</v>
      </c>
      <c r="CJ95" s="3">
        <v>192</v>
      </c>
      <c r="CK95" s="3">
        <v>0.17265410727934896</v>
      </c>
      <c r="CL95" s="3">
        <v>170</v>
      </c>
      <c r="CM95" s="3">
        <v>0.12295852681219172</v>
      </c>
      <c r="CN95" s="3">
        <v>64</v>
      </c>
      <c r="CO95" s="3">
        <v>3.8321976455935713E-2</v>
      </c>
      <c r="CP95" s="3">
        <v>63</v>
      </c>
      <c r="CQ95" s="3">
        <v>0.11994516792323509</v>
      </c>
      <c r="CR95" s="3">
        <v>10</v>
      </c>
      <c r="CS95" s="3">
        <v>2.1493820526598602E-2</v>
      </c>
      <c r="CT95" s="3">
        <v>12</v>
      </c>
      <c r="CU95" s="3">
        <v>4.2393838762099914E-2</v>
      </c>
      <c r="CV95" s="3">
        <v>413</v>
      </c>
      <c r="CW95" s="3">
        <v>0.22623195074388133</v>
      </c>
      <c r="CX95" s="3">
        <v>31</v>
      </c>
      <c r="CY95" s="3">
        <v>2.6469031233456859E-2</v>
      </c>
      <c r="CZ95" s="3">
        <v>0</v>
      </c>
      <c r="DA95" s="3">
        <v>0</v>
      </c>
      <c r="DB95" s="3">
        <v>43</v>
      </c>
      <c r="DC95" s="3">
        <v>2.6265476779486055E-2</v>
      </c>
      <c r="DD95" s="3">
        <v>38</v>
      </c>
      <c r="DE95" s="3">
        <v>2.3770204673972877E-2</v>
      </c>
      <c r="DF95" s="3">
        <v>5</v>
      </c>
      <c r="DG95" s="3">
        <v>2.7307482250136534E-2</v>
      </c>
      <c r="DH95" s="3">
        <v>0</v>
      </c>
      <c r="DI95" s="3">
        <v>0</v>
      </c>
      <c r="DJ95" s="3">
        <v>7</v>
      </c>
      <c r="DK95" s="3">
        <v>5.0334363989357873E-2</v>
      </c>
      <c r="DL95" s="3">
        <v>15</v>
      </c>
      <c r="DM95" s="3">
        <v>2.4523027122467997E-2</v>
      </c>
      <c r="DN95" s="3">
        <v>0</v>
      </c>
      <c r="DO95" s="3">
        <v>0</v>
      </c>
      <c r="DP95" s="3">
        <v>34</v>
      </c>
      <c r="DQ95" s="3">
        <v>3.5655858047736903E-2</v>
      </c>
      <c r="DR95" s="3">
        <v>0</v>
      </c>
      <c r="DS95" s="3">
        <v>0</v>
      </c>
      <c r="DT95" s="3">
        <v>0</v>
      </c>
      <c r="DU95" s="3">
        <v>0</v>
      </c>
      <c r="DV95" s="3">
        <v>9</v>
      </c>
      <c r="DW95" s="3">
        <v>3.1497165255127038E-2</v>
      </c>
      <c r="DX95" s="3">
        <v>5</v>
      </c>
      <c r="DY95" s="3">
        <v>3.2034853921066114E-2</v>
      </c>
      <c r="DZ95" s="3">
        <v>58</v>
      </c>
      <c r="EA95" s="3">
        <v>5.8161106264352253E-2</v>
      </c>
      <c r="EB95" s="3">
        <v>13</v>
      </c>
      <c r="EC95" s="3">
        <v>0.12472416770603473</v>
      </c>
      <c r="ED95" s="3">
        <v>3</v>
      </c>
      <c r="EE95" s="3">
        <v>8.3902002461125405E-3</v>
      </c>
      <c r="EF95" s="3">
        <v>73</v>
      </c>
      <c r="EG95" s="3">
        <v>0.37374564816711037</v>
      </c>
      <c r="EH95" s="3">
        <v>0</v>
      </c>
      <c r="EI95" s="3">
        <v>0</v>
      </c>
      <c r="EJ95" s="3">
        <v>8</v>
      </c>
      <c r="EK95" s="3">
        <v>2.8480899996439889E-2</v>
      </c>
      <c r="EL95" s="3">
        <v>7</v>
      </c>
      <c r="EM95" s="3">
        <v>2.0939276099311996E-2</v>
      </c>
      <c r="EN95" s="3">
        <v>28</v>
      </c>
      <c r="EO95" s="3">
        <v>6.72624195253195E-2</v>
      </c>
      <c r="EP95" s="3">
        <v>0</v>
      </c>
      <c r="EQ95" s="3">
        <v>0</v>
      </c>
      <c r="ER95" s="3">
        <v>284</v>
      </c>
      <c r="ES95" s="3">
        <v>0.17400468097099514</v>
      </c>
      <c r="ET95" s="3">
        <v>448</v>
      </c>
      <c r="EU95" s="3">
        <v>0.20496397117694154</v>
      </c>
      <c r="EV95" s="3">
        <v>22</v>
      </c>
      <c r="EW95" s="3">
        <v>5.3543613707165101E-2</v>
      </c>
      <c r="EX95" s="3">
        <v>227</v>
      </c>
      <c r="EY95" s="3">
        <v>8.2849739041570863E-2</v>
      </c>
      <c r="EZ95" s="3">
        <v>66</v>
      </c>
      <c r="FA95" s="3">
        <v>4.3917435221783048E-2</v>
      </c>
      <c r="FB95" s="3">
        <v>30</v>
      </c>
      <c r="FC95" s="3">
        <v>3.5106607063449341E-2</v>
      </c>
      <c r="FD95" s="3">
        <v>0</v>
      </c>
      <c r="FE95" s="3">
        <v>0</v>
      </c>
      <c r="FF95" s="3">
        <v>17041</v>
      </c>
      <c r="FG95" s="3">
        <v>0.36396877826652951</v>
      </c>
      <c r="FH95" s="3">
        <v>17556</v>
      </c>
      <c r="FI95" s="3">
        <v>0.28488493608425686</v>
      </c>
    </row>
    <row r="96" spans="2:165" x14ac:dyDescent="0.35">
      <c r="B96" s="18">
        <v>91</v>
      </c>
      <c r="C96" s="10" t="s">
        <v>88</v>
      </c>
      <c r="D96" s="3">
        <v>3</v>
      </c>
      <c r="E96" s="3">
        <v>2.4232633279483037E-2</v>
      </c>
      <c r="F96" s="3">
        <v>3</v>
      </c>
      <c r="G96" s="3">
        <v>2.8735632183908046E-2</v>
      </c>
      <c r="H96" s="3">
        <v>63</v>
      </c>
      <c r="I96" s="3">
        <v>5.8240579817327956E-2</v>
      </c>
      <c r="J96" s="3">
        <v>286</v>
      </c>
      <c r="K96" s="3">
        <v>0</v>
      </c>
      <c r="L96" s="3">
        <v>16</v>
      </c>
      <c r="M96" s="3">
        <v>4.2049934296977662E-2</v>
      </c>
      <c r="N96" s="3">
        <v>15</v>
      </c>
      <c r="O96" s="3">
        <v>2.7567448356980079E-2</v>
      </c>
      <c r="P96" s="3">
        <v>100</v>
      </c>
      <c r="Q96" s="3">
        <v>0.10224426154082102</v>
      </c>
      <c r="R96" s="3">
        <v>0</v>
      </c>
      <c r="S96" s="3">
        <v>0</v>
      </c>
      <c r="T96" s="3">
        <v>693</v>
      </c>
      <c r="U96" s="3">
        <v>0.42569397947086179</v>
      </c>
      <c r="V96" s="3">
        <v>134</v>
      </c>
      <c r="W96" s="3">
        <v>7.3585537696113701E-2</v>
      </c>
      <c r="X96" s="3">
        <v>0</v>
      </c>
      <c r="Y96" s="3">
        <v>0</v>
      </c>
      <c r="Z96" s="3">
        <v>10</v>
      </c>
      <c r="AA96" s="3">
        <v>2.771157789724547E-2</v>
      </c>
      <c r="AB96" s="3">
        <v>113</v>
      </c>
      <c r="AC96" s="3">
        <v>0.10071391010615068</v>
      </c>
      <c r="AD96" s="3">
        <v>945</v>
      </c>
      <c r="AE96" s="3">
        <v>0.27284775095496711</v>
      </c>
      <c r="AF96" s="3">
        <v>0</v>
      </c>
      <c r="AG96" s="3">
        <v>0</v>
      </c>
      <c r="AH96" s="3">
        <v>22</v>
      </c>
      <c r="AI96" s="3">
        <v>0.10498186676846727</v>
      </c>
      <c r="AJ96" s="3">
        <v>0</v>
      </c>
      <c r="AK96" s="3">
        <v>0</v>
      </c>
      <c r="AL96" s="3">
        <v>175</v>
      </c>
      <c r="AM96" s="3">
        <v>0.12308774397749253</v>
      </c>
      <c r="AN96" s="3">
        <v>16</v>
      </c>
      <c r="AO96" s="3">
        <v>3.5508211273857081E-2</v>
      </c>
      <c r="AP96" s="3">
        <v>121</v>
      </c>
      <c r="AQ96" s="3">
        <v>9.1586181840201036E-2</v>
      </c>
      <c r="AR96" s="3">
        <v>0</v>
      </c>
      <c r="AS96" s="3">
        <v>0</v>
      </c>
      <c r="AT96" s="3">
        <v>716</v>
      </c>
      <c r="AU96" s="3">
        <v>0.4979691759862015</v>
      </c>
      <c r="AV96" s="3">
        <v>0</v>
      </c>
      <c r="AW96" s="3">
        <v>0</v>
      </c>
      <c r="AX96" s="3">
        <v>5</v>
      </c>
      <c r="AY96" s="3">
        <v>2.1001344086021504E-2</v>
      </c>
      <c r="AZ96" s="3">
        <v>62</v>
      </c>
      <c r="BA96" s="3">
        <v>5.4104054313489365E-2</v>
      </c>
      <c r="BB96" s="3">
        <v>630</v>
      </c>
      <c r="BC96" s="3">
        <v>0.42509260946134692</v>
      </c>
      <c r="BD96" s="3">
        <v>196</v>
      </c>
      <c r="BE96" s="3">
        <v>7.620676918291569E-2</v>
      </c>
      <c r="BF96" s="3">
        <v>17</v>
      </c>
      <c r="BG96" s="3">
        <v>2.6890649962827633E-2</v>
      </c>
      <c r="BH96" s="3">
        <v>3</v>
      </c>
      <c r="BI96" s="3">
        <v>1.9580967299784608E-2</v>
      </c>
      <c r="BJ96" s="3">
        <v>0</v>
      </c>
      <c r="BK96" s="3">
        <v>0</v>
      </c>
      <c r="BL96" s="3">
        <v>101</v>
      </c>
      <c r="BM96" s="3">
        <v>0.11591741171339708</v>
      </c>
      <c r="BN96" s="3">
        <v>6</v>
      </c>
      <c r="BO96" s="3">
        <v>3.107359262520068E-2</v>
      </c>
      <c r="BP96" s="3">
        <v>158</v>
      </c>
      <c r="BQ96" s="3">
        <v>6.8934525289808604E-2</v>
      </c>
      <c r="BR96" s="3">
        <v>0</v>
      </c>
      <c r="BS96" s="3">
        <v>0</v>
      </c>
      <c r="BT96" s="3">
        <v>402</v>
      </c>
      <c r="BU96" s="3">
        <v>0.26335960378137224</v>
      </c>
      <c r="BV96" s="3">
        <v>949</v>
      </c>
      <c r="BW96" s="3">
        <v>0.61665020533347192</v>
      </c>
      <c r="BX96" s="3">
        <v>17</v>
      </c>
      <c r="BY96" s="3">
        <v>2.3729759910664436E-2</v>
      </c>
      <c r="BZ96" s="3">
        <v>0</v>
      </c>
      <c r="CA96" s="3">
        <v>0</v>
      </c>
      <c r="CB96" s="3">
        <v>4</v>
      </c>
      <c r="CC96" s="3">
        <v>8.188164008925098E-3</v>
      </c>
      <c r="CD96" s="3">
        <v>1060</v>
      </c>
      <c r="CE96" s="3">
        <v>0.87697526267891124</v>
      </c>
      <c r="CF96" s="3">
        <v>0</v>
      </c>
      <c r="CG96" s="3">
        <v>0</v>
      </c>
      <c r="CH96" s="3">
        <v>207</v>
      </c>
      <c r="CI96" s="3">
        <v>0.25650557620817843</v>
      </c>
      <c r="CJ96" s="3">
        <v>452</v>
      </c>
      <c r="CK96" s="3">
        <v>0.406456544220134</v>
      </c>
      <c r="CL96" s="3">
        <v>2314</v>
      </c>
      <c r="CM96" s="3">
        <v>1.67368253554948</v>
      </c>
      <c r="CN96" s="3">
        <v>250</v>
      </c>
      <c r="CO96" s="3">
        <v>0.14969522053099887</v>
      </c>
      <c r="CP96" s="3">
        <v>55</v>
      </c>
      <c r="CQ96" s="3">
        <v>0.10471403548853857</v>
      </c>
      <c r="CR96" s="3">
        <v>12</v>
      </c>
      <c r="CS96" s="3">
        <v>2.5792584631918324E-2</v>
      </c>
      <c r="CT96" s="3">
        <v>7</v>
      </c>
      <c r="CU96" s="3">
        <v>2.472973927789161E-2</v>
      </c>
      <c r="CV96" s="3">
        <v>2226</v>
      </c>
      <c r="CW96" s="3">
        <v>1.2193518701110893</v>
      </c>
      <c r="CX96" s="3">
        <v>242</v>
      </c>
      <c r="CY96" s="3">
        <v>0.20662921156440511</v>
      </c>
      <c r="CZ96" s="3">
        <v>11</v>
      </c>
      <c r="DA96" s="3">
        <v>3.0736559740695207E-2</v>
      </c>
      <c r="DB96" s="3">
        <v>287</v>
      </c>
      <c r="DC96" s="3">
        <v>0.1753067868770348</v>
      </c>
      <c r="DD96" s="3">
        <v>36</v>
      </c>
      <c r="DE96" s="3">
        <v>2.2519141270079569E-2</v>
      </c>
      <c r="DF96" s="3">
        <v>4</v>
      </c>
      <c r="DG96" s="3">
        <v>2.1845985800109231E-2</v>
      </c>
      <c r="DH96" s="3">
        <v>0</v>
      </c>
      <c r="DI96" s="3">
        <v>0</v>
      </c>
      <c r="DJ96" s="3">
        <v>4</v>
      </c>
      <c r="DK96" s="3">
        <v>2.8762493708204506E-2</v>
      </c>
      <c r="DL96" s="3">
        <v>42</v>
      </c>
      <c r="DM96" s="3">
        <v>6.8664475942910391E-2</v>
      </c>
      <c r="DN96" s="3">
        <v>0</v>
      </c>
      <c r="DO96" s="3">
        <v>0</v>
      </c>
      <c r="DP96" s="3">
        <v>286</v>
      </c>
      <c r="DQ96" s="3">
        <v>0.29992868828390451</v>
      </c>
      <c r="DR96" s="3">
        <v>0</v>
      </c>
      <c r="DS96" s="3">
        <v>0</v>
      </c>
      <c r="DT96" s="3">
        <v>0</v>
      </c>
      <c r="DU96" s="3">
        <v>0</v>
      </c>
      <c r="DV96" s="3">
        <v>13</v>
      </c>
      <c r="DW96" s="3">
        <v>4.5495905368516838E-2</v>
      </c>
      <c r="DX96" s="3">
        <v>6</v>
      </c>
      <c r="DY96" s="3">
        <v>3.8441824705279348E-2</v>
      </c>
      <c r="DZ96" s="3">
        <v>255</v>
      </c>
      <c r="EA96" s="3">
        <v>0.25570831202430733</v>
      </c>
      <c r="EB96" s="3">
        <v>0</v>
      </c>
      <c r="EC96" s="3">
        <v>0</v>
      </c>
      <c r="ED96" s="3">
        <v>11</v>
      </c>
      <c r="EE96" s="3">
        <v>3.0764067569079317E-2</v>
      </c>
      <c r="EF96" s="3">
        <v>9</v>
      </c>
      <c r="EG96" s="3">
        <v>4.6078230595945117E-2</v>
      </c>
      <c r="EH96" s="3">
        <v>0</v>
      </c>
      <c r="EI96" s="3">
        <v>0</v>
      </c>
      <c r="EJ96" s="3">
        <v>4</v>
      </c>
      <c r="EK96" s="3">
        <v>1.4240449998219945E-2</v>
      </c>
      <c r="EL96" s="3">
        <v>25</v>
      </c>
      <c r="EM96" s="3">
        <v>7.4783128926114273E-2</v>
      </c>
      <c r="EN96" s="3">
        <v>12</v>
      </c>
      <c r="EO96" s="3">
        <v>2.8826751225136928E-2</v>
      </c>
      <c r="EP96" s="3">
        <v>0</v>
      </c>
      <c r="EQ96" s="3">
        <v>0</v>
      </c>
      <c r="ER96" s="3">
        <v>1346</v>
      </c>
      <c r="ES96" s="3">
        <v>0.82468415699633613</v>
      </c>
      <c r="ET96" s="3">
        <v>356</v>
      </c>
      <c r="EU96" s="3">
        <v>0.16287315566739105</v>
      </c>
      <c r="EV96" s="3">
        <v>29</v>
      </c>
      <c r="EW96" s="3">
        <v>7.0580218068535816E-2</v>
      </c>
      <c r="EX96" s="3">
        <v>987</v>
      </c>
      <c r="EY96" s="3">
        <v>0.360232125260046</v>
      </c>
      <c r="EZ96" s="3">
        <v>102</v>
      </c>
      <c r="FA96" s="3">
        <v>6.7872399888210158E-2</v>
      </c>
      <c r="FB96" s="3">
        <v>159</v>
      </c>
      <c r="FC96" s="3">
        <v>0.18606501743628151</v>
      </c>
      <c r="FD96" s="3">
        <v>0</v>
      </c>
      <c r="FE96" s="3">
        <v>0</v>
      </c>
      <c r="FF96" s="3">
        <v>16139</v>
      </c>
      <c r="FG96" s="3">
        <v>0.34470348644114318</v>
      </c>
      <c r="FH96" s="3">
        <v>16802</v>
      </c>
      <c r="FI96" s="3">
        <v>0.27264961814124422</v>
      </c>
    </row>
    <row r="97" spans="2:165" x14ac:dyDescent="0.35">
      <c r="B97" s="18">
        <v>92</v>
      </c>
      <c r="C97" s="10" t="s">
        <v>89</v>
      </c>
      <c r="D97" s="3">
        <v>0</v>
      </c>
      <c r="E97" s="3">
        <v>0</v>
      </c>
      <c r="F97" s="3">
        <v>0</v>
      </c>
      <c r="G97" s="3">
        <v>0</v>
      </c>
      <c r="H97" s="3">
        <v>34</v>
      </c>
      <c r="I97" s="3">
        <v>3.1431424028399213E-2</v>
      </c>
      <c r="J97" s="3">
        <v>824</v>
      </c>
      <c r="K97" s="3">
        <v>1</v>
      </c>
      <c r="L97" s="3">
        <v>19</v>
      </c>
      <c r="M97" s="3">
        <v>4.9934296977660976E-2</v>
      </c>
      <c r="N97" s="3">
        <v>8</v>
      </c>
      <c r="O97" s="3">
        <v>1.4702639123722707E-2</v>
      </c>
      <c r="P97" s="3">
        <v>88</v>
      </c>
      <c r="Q97" s="3">
        <v>8.9974950155922495E-2</v>
      </c>
      <c r="R97" s="3">
        <v>3</v>
      </c>
      <c r="S97" s="3">
        <v>2.2536057692307692E-2</v>
      </c>
      <c r="T97" s="3">
        <v>217</v>
      </c>
      <c r="U97" s="3">
        <v>0.13329811478380518</v>
      </c>
      <c r="V97" s="3">
        <v>4237</v>
      </c>
      <c r="W97" s="3">
        <v>2.3267307702868187</v>
      </c>
      <c r="X97" s="3">
        <v>0</v>
      </c>
      <c r="Y97" s="3">
        <v>0</v>
      </c>
      <c r="Z97" s="3">
        <v>9</v>
      </c>
      <c r="AA97" s="3">
        <v>2.4940420107520921E-2</v>
      </c>
      <c r="AB97" s="3">
        <v>49</v>
      </c>
      <c r="AC97" s="3">
        <v>4.3672403497357369E-2</v>
      </c>
      <c r="AD97" s="3">
        <v>400</v>
      </c>
      <c r="AE97" s="3">
        <v>0.11549111151533001</v>
      </c>
      <c r="AF97" s="3">
        <v>0</v>
      </c>
      <c r="AG97" s="3">
        <v>0</v>
      </c>
      <c r="AH97" s="3">
        <v>7</v>
      </c>
      <c r="AI97" s="3">
        <v>3.3403321244512306E-2</v>
      </c>
      <c r="AJ97" s="3">
        <v>0</v>
      </c>
      <c r="AK97" s="3">
        <v>0</v>
      </c>
      <c r="AL97" s="3">
        <v>1971</v>
      </c>
      <c r="AM97" s="3">
        <v>1.3863196764550729</v>
      </c>
      <c r="AN97" s="3">
        <v>3</v>
      </c>
      <c r="AO97" s="3">
        <v>6.6577896138482022E-3</v>
      </c>
      <c r="AP97" s="3">
        <v>61</v>
      </c>
      <c r="AQ97" s="3">
        <v>4.6171546216960853E-2</v>
      </c>
      <c r="AR97" s="3">
        <v>3</v>
      </c>
      <c r="AS97" s="3">
        <v>3.0490903547108449E-2</v>
      </c>
      <c r="AT97" s="3">
        <v>100</v>
      </c>
      <c r="AU97" s="3">
        <v>6.9548767595838196E-2</v>
      </c>
      <c r="AV97" s="3">
        <v>0</v>
      </c>
      <c r="AW97" s="3">
        <v>0</v>
      </c>
      <c r="AX97" s="3">
        <v>19</v>
      </c>
      <c r="AY97" s="3">
        <v>7.9805107526881719E-2</v>
      </c>
      <c r="AZ97" s="3">
        <v>11</v>
      </c>
      <c r="BA97" s="3">
        <v>9.5991064104577889E-3</v>
      </c>
      <c r="BB97" s="3">
        <v>303</v>
      </c>
      <c r="BC97" s="3">
        <v>0.20444930264569544</v>
      </c>
      <c r="BD97" s="3">
        <v>1102</v>
      </c>
      <c r="BE97" s="3">
        <v>0.42846867163047492</v>
      </c>
      <c r="BF97" s="3">
        <v>190</v>
      </c>
      <c r="BG97" s="3">
        <v>0.30054255840807353</v>
      </c>
      <c r="BH97" s="3">
        <v>14</v>
      </c>
      <c r="BI97" s="3">
        <v>9.1377847398994835E-2</v>
      </c>
      <c r="BJ97" s="3">
        <v>0</v>
      </c>
      <c r="BK97" s="3">
        <v>0</v>
      </c>
      <c r="BL97" s="3">
        <v>1030</v>
      </c>
      <c r="BM97" s="3">
        <v>1.1821280600475148</v>
      </c>
      <c r="BN97" s="3">
        <v>0</v>
      </c>
      <c r="BO97" s="3">
        <v>0</v>
      </c>
      <c r="BP97" s="3">
        <v>737</v>
      </c>
      <c r="BQ97" s="3">
        <v>0.32154901986448692</v>
      </c>
      <c r="BR97" s="3">
        <v>0</v>
      </c>
      <c r="BS97" s="3">
        <v>0</v>
      </c>
      <c r="BT97" s="3">
        <v>128</v>
      </c>
      <c r="BU97" s="3">
        <v>8.3855794238844886E-2</v>
      </c>
      <c r="BV97" s="3">
        <v>138</v>
      </c>
      <c r="BW97" s="3">
        <v>8.9670946613297289E-2</v>
      </c>
      <c r="BX97" s="3">
        <v>14</v>
      </c>
      <c r="BY97" s="3">
        <v>1.954215522054718E-2</v>
      </c>
      <c r="BZ97" s="3">
        <v>0</v>
      </c>
      <c r="CA97" s="3">
        <v>0</v>
      </c>
      <c r="CB97" s="3">
        <v>45</v>
      </c>
      <c r="CC97" s="3">
        <v>9.2116845100407366E-2</v>
      </c>
      <c r="CD97" s="3">
        <v>508</v>
      </c>
      <c r="CE97" s="3">
        <v>0.42028625796310087</v>
      </c>
      <c r="CF97" s="3">
        <v>7</v>
      </c>
      <c r="CG97" s="3">
        <v>7.4325759184540249E-2</v>
      </c>
      <c r="CH97" s="3">
        <v>704</v>
      </c>
      <c r="CI97" s="3">
        <v>0.87236679058240396</v>
      </c>
      <c r="CJ97" s="3">
        <v>81</v>
      </c>
      <c r="CK97" s="3">
        <v>7.2838451508475344E-2</v>
      </c>
      <c r="CL97" s="3">
        <v>166</v>
      </c>
      <c r="CM97" s="3">
        <v>0.12006538500484601</v>
      </c>
      <c r="CN97" s="3">
        <v>2691</v>
      </c>
      <c r="CO97" s="3">
        <v>1.6113193537956718</v>
      </c>
      <c r="CP97" s="3">
        <v>7</v>
      </c>
      <c r="CQ97" s="3">
        <v>1.3327240880359456E-2</v>
      </c>
      <c r="CR97" s="3">
        <v>152</v>
      </c>
      <c r="CS97" s="3">
        <v>0.32670607200429874</v>
      </c>
      <c r="CT97" s="3">
        <v>0</v>
      </c>
      <c r="CU97" s="3">
        <v>0</v>
      </c>
      <c r="CV97" s="3">
        <v>181</v>
      </c>
      <c r="CW97" s="3">
        <v>9.9147658800587207E-2</v>
      </c>
      <c r="CX97" s="3">
        <v>547</v>
      </c>
      <c r="CY97" s="3">
        <v>0.46705032531293222</v>
      </c>
      <c r="CZ97" s="3">
        <v>45</v>
      </c>
      <c r="DA97" s="3">
        <v>0.12574047166648039</v>
      </c>
      <c r="DB97" s="3">
        <v>266</v>
      </c>
      <c r="DC97" s="3">
        <v>0.16247946100798349</v>
      </c>
      <c r="DD97" s="3">
        <v>120</v>
      </c>
      <c r="DE97" s="3">
        <v>7.5063804233598555E-2</v>
      </c>
      <c r="DF97" s="3">
        <v>3</v>
      </c>
      <c r="DG97" s="3">
        <v>1.638448935008192E-2</v>
      </c>
      <c r="DH97" s="3">
        <v>0</v>
      </c>
      <c r="DI97" s="3">
        <v>0</v>
      </c>
      <c r="DJ97" s="3">
        <v>17</v>
      </c>
      <c r="DK97" s="3">
        <v>0.12224059825986915</v>
      </c>
      <c r="DL97" s="3">
        <v>243</v>
      </c>
      <c r="DM97" s="3">
        <v>0.39727303938398156</v>
      </c>
      <c r="DN97" s="3">
        <v>0</v>
      </c>
      <c r="DO97" s="3">
        <v>0</v>
      </c>
      <c r="DP97" s="3">
        <v>147</v>
      </c>
      <c r="DQ97" s="3">
        <v>0.15415915097109778</v>
      </c>
      <c r="DR97" s="3">
        <v>0</v>
      </c>
      <c r="DS97" s="3">
        <v>0</v>
      </c>
      <c r="DT97" s="3">
        <v>0</v>
      </c>
      <c r="DU97" s="3">
        <v>0</v>
      </c>
      <c r="DV97" s="3">
        <v>0</v>
      </c>
      <c r="DW97" s="3">
        <v>0</v>
      </c>
      <c r="DX97" s="3">
        <v>0</v>
      </c>
      <c r="DY97" s="3">
        <v>0</v>
      </c>
      <c r="DZ97" s="3">
        <v>77</v>
      </c>
      <c r="EA97" s="3">
        <v>7.7213882454398683E-2</v>
      </c>
      <c r="EB97" s="3">
        <v>7</v>
      </c>
      <c r="EC97" s="3">
        <v>6.7159167226326394E-2</v>
      </c>
      <c r="ED97" s="3">
        <v>24</v>
      </c>
      <c r="EE97" s="3">
        <v>6.7121601968900324E-2</v>
      </c>
      <c r="EF97" s="3">
        <v>0</v>
      </c>
      <c r="EG97" s="3">
        <v>0</v>
      </c>
      <c r="EH97" s="3">
        <v>0</v>
      </c>
      <c r="EI97" s="3">
        <v>0</v>
      </c>
      <c r="EJ97" s="3">
        <v>0</v>
      </c>
      <c r="EK97" s="3">
        <v>0</v>
      </c>
      <c r="EL97" s="3">
        <v>0</v>
      </c>
      <c r="EM97" s="3">
        <v>0</v>
      </c>
      <c r="EN97" s="3">
        <v>3</v>
      </c>
      <c r="EO97" s="3">
        <v>7.2066878062842319E-3</v>
      </c>
      <c r="EP97" s="3">
        <v>0</v>
      </c>
      <c r="EQ97" s="3">
        <v>0</v>
      </c>
      <c r="ER97" s="3">
        <v>158</v>
      </c>
      <c r="ES97" s="3">
        <v>9.6805421103581799E-2</v>
      </c>
      <c r="ET97" s="3">
        <v>9913</v>
      </c>
      <c r="EU97" s="3">
        <v>4.5352853711540657</v>
      </c>
      <c r="EV97" s="3">
        <v>4</v>
      </c>
      <c r="EW97" s="3">
        <v>9.7352024922118374E-3</v>
      </c>
      <c r="EX97" s="3">
        <v>1284</v>
      </c>
      <c r="EY97" s="3">
        <v>0.46863024197963432</v>
      </c>
      <c r="EZ97" s="3">
        <v>68</v>
      </c>
      <c r="FA97" s="3">
        <v>4.524826659214011E-2</v>
      </c>
      <c r="FB97" s="3">
        <v>161</v>
      </c>
      <c r="FC97" s="3">
        <v>0.18840545790717811</v>
      </c>
      <c r="FD97" s="3">
        <v>0</v>
      </c>
      <c r="FE97" s="3">
        <v>0</v>
      </c>
      <c r="FF97" s="3">
        <v>27792</v>
      </c>
      <c r="FG97" s="3">
        <v>0.59359311575514284</v>
      </c>
      <c r="FH97" s="3">
        <v>29356</v>
      </c>
      <c r="FI97" s="3">
        <v>0.47636603917119191</v>
      </c>
    </row>
    <row r="98" spans="2:165" x14ac:dyDescent="0.35">
      <c r="B98" s="18">
        <v>93</v>
      </c>
      <c r="C98" s="10" t="s">
        <v>90</v>
      </c>
      <c r="D98" s="3">
        <v>0</v>
      </c>
      <c r="E98" s="3">
        <v>0</v>
      </c>
      <c r="F98" s="3">
        <v>0</v>
      </c>
      <c r="G98" s="3">
        <v>0</v>
      </c>
      <c r="H98" s="3">
        <v>466</v>
      </c>
      <c r="I98" s="3">
        <v>0.43079539991864807</v>
      </c>
      <c r="J98" s="3">
        <v>475</v>
      </c>
      <c r="K98" s="3">
        <v>0</v>
      </c>
      <c r="L98" s="3">
        <v>67</v>
      </c>
      <c r="M98" s="3">
        <v>0.17608409986859397</v>
      </c>
      <c r="N98" s="3">
        <v>52</v>
      </c>
      <c r="O98" s="3">
        <v>9.5567154304197599E-2</v>
      </c>
      <c r="P98" s="3">
        <v>31</v>
      </c>
      <c r="Q98" s="3">
        <v>3.1695721077654518E-2</v>
      </c>
      <c r="R98" s="3">
        <v>31</v>
      </c>
      <c r="S98" s="3">
        <v>0.23287259615384615</v>
      </c>
      <c r="T98" s="3">
        <v>253</v>
      </c>
      <c r="U98" s="3">
        <v>0.15541208774333048</v>
      </c>
      <c r="V98" s="3">
        <v>450</v>
      </c>
      <c r="W98" s="3">
        <v>0.24711561166605345</v>
      </c>
      <c r="X98" s="3">
        <v>28</v>
      </c>
      <c r="Y98" s="3">
        <v>0.49671811247117265</v>
      </c>
      <c r="Z98" s="3">
        <v>50</v>
      </c>
      <c r="AA98" s="3">
        <v>0.13855788948622735</v>
      </c>
      <c r="AB98" s="3">
        <v>371</v>
      </c>
      <c r="AC98" s="3">
        <v>0.33066248362284867</v>
      </c>
      <c r="AD98" s="3">
        <v>5451</v>
      </c>
      <c r="AE98" s="3">
        <v>1.5738551221751595</v>
      </c>
      <c r="AF98" s="3">
        <v>11</v>
      </c>
      <c r="AG98" s="3">
        <v>8.8014082253160514E-2</v>
      </c>
      <c r="AH98" s="3">
        <v>35</v>
      </c>
      <c r="AI98" s="3">
        <v>0.16701660622256156</v>
      </c>
      <c r="AJ98" s="3">
        <v>7</v>
      </c>
      <c r="AK98" s="3">
        <v>4.6747696006411113E-2</v>
      </c>
      <c r="AL98" s="3">
        <v>243</v>
      </c>
      <c r="AM98" s="3">
        <v>0.17091612449446103</v>
      </c>
      <c r="AN98" s="3">
        <v>23</v>
      </c>
      <c r="AO98" s="3">
        <v>5.1043053706169558E-2</v>
      </c>
      <c r="AP98" s="3">
        <v>561</v>
      </c>
      <c r="AQ98" s="3">
        <v>0.42462684307729576</v>
      </c>
      <c r="AR98" s="3">
        <v>11</v>
      </c>
      <c r="AS98" s="3">
        <v>0.11179997967273098</v>
      </c>
      <c r="AT98" s="3">
        <v>290</v>
      </c>
      <c r="AU98" s="3">
        <v>0.2016914260279308</v>
      </c>
      <c r="AV98" s="3">
        <v>6</v>
      </c>
      <c r="AW98" s="3">
        <v>3.1943778949049671E-2</v>
      </c>
      <c r="AX98" s="3">
        <v>9</v>
      </c>
      <c r="AY98" s="3">
        <v>3.7802419354838711E-2</v>
      </c>
      <c r="AZ98" s="3">
        <v>495</v>
      </c>
      <c r="BA98" s="3">
        <v>0.43195978847060051</v>
      </c>
      <c r="BB98" s="3">
        <v>1056</v>
      </c>
      <c r="BC98" s="3">
        <v>0.71253618347806724</v>
      </c>
      <c r="BD98" s="3">
        <v>782</v>
      </c>
      <c r="BE98" s="3">
        <v>0.30404945663795951</v>
      </c>
      <c r="BF98" s="3">
        <v>489</v>
      </c>
      <c r="BG98" s="3">
        <v>0.77350163716604181</v>
      </c>
      <c r="BH98" s="3">
        <v>0</v>
      </c>
      <c r="BI98" s="3">
        <v>0</v>
      </c>
      <c r="BJ98" s="3">
        <v>15</v>
      </c>
      <c r="BK98" s="3">
        <v>0.28269883151149644</v>
      </c>
      <c r="BL98" s="3">
        <v>119</v>
      </c>
      <c r="BM98" s="3">
        <v>0.13657596033558664</v>
      </c>
      <c r="BN98" s="3">
        <v>80</v>
      </c>
      <c r="BO98" s="3">
        <v>0.41431456833600905</v>
      </c>
      <c r="BP98" s="3">
        <v>1453</v>
      </c>
      <c r="BQ98" s="3">
        <v>0.63393585598792335</v>
      </c>
      <c r="BR98" s="3">
        <v>10</v>
      </c>
      <c r="BS98" s="3">
        <v>6.1447708000491576E-2</v>
      </c>
      <c r="BT98" s="3">
        <v>454</v>
      </c>
      <c r="BU98" s="3">
        <v>0.29742602019090297</v>
      </c>
      <c r="BV98" s="3">
        <v>572</v>
      </c>
      <c r="BW98" s="3">
        <v>0.37167957581743516</v>
      </c>
      <c r="BX98" s="3">
        <v>219</v>
      </c>
      <c r="BY98" s="3">
        <v>0.30569514237855949</v>
      </c>
      <c r="BZ98" s="3">
        <v>16</v>
      </c>
      <c r="CA98" s="3">
        <v>0.23108030040439051</v>
      </c>
      <c r="CB98" s="3">
        <v>10</v>
      </c>
      <c r="CC98" s="3">
        <v>2.0470410022312747E-2</v>
      </c>
      <c r="CD98" s="3">
        <v>186</v>
      </c>
      <c r="CE98" s="3">
        <v>0.15388433854554479</v>
      </c>
      <c r="CF98" s="3">
        <v>5</v>
      </c>
      <c r="CG98" s="3">
        <v>5.3089827988957311E-2</v>
      </c>
      <c r="CH98" s="3">
        <v>73</v>
      </c>
      <c r="CI98" s="3">
        <v>9.0458488228004952E-2</v>
      </c>
      <c r="CJ98" s="3">
        <v>307</v>
      </c>
      <c r="CK98" s="3">
        <v>0.27606672361854234</v>
      </c>
      <c r="CL98" s="3">
        <v>660</v>
      </c>
      <c r="CM98" s="3">
        <v>0.4773683982120383</v>
      </c>
      <c r="CN98" s="3">
        <v>779</v>
      </c>
      <c r="CO98" s="3">
        <v>0.46645030717459257</v>
      </c>
      <c r="CP98" s="3">
        <v>157</v>
      </c>
      <c r="CQ98" s="3">
        <v>0.29891097403091921</v>
      </c>
      <c r="CR98" s="3">
        <v>74</v>
      </c>
      <c r="CS98" s="3">
        <v>0.15905427189682966</v>
      </c>
      <c r="CT98" s="3">
        <v>18</v>
      </c>
      <c r="CU98" s="3">
        <v>6.3590758143149864E-2</v>
      </c>
      <c r="CV98" s="3">
        <v>978</v>
      </c>
      <c r="CW98" s="3">
        <v>0.5357260237954381</v>
      </c>
      <c r="CX98" s="3">
        <v>204</v>
      </c>
      <c r="CY98" s="3">
        <v>0.17418330231049026</v>
      </c>
      <c r="CZ98" s="3">
        <v>16</v>
      </c>
      <c r="DA98" s="3">
        <v>4.4707723259193026E-2</v>
      </c>
      <c r="DB98" s="3">
        <v>478</v>
      </c>
      <c r="DC98" s="3">
        <v>0.29197436978126357</v>
      </c>
      <c r="DD98" s="3">
        <v>69</v>
      </c>
      <c r="DE98" s="3">
        <v>4.3161687434319168E-2</v>
      </c>
      <c r="DF98" s="3">
        <v>8</v>
      </c>
      <c r="DG98" s="3">
        <v>4.3691971600218461E-2</v>
      </c>
      <c r="DH98" s="3">
        <v>5</v>
      </c>
      <c r="DI98" s="3">
        <v>3.0733296453377589E-2</v>
      </c>
      <c r="DJ98" s="3">
        <v>22</v>
      </c>
      <c r="DK98" s="3">
        <v>0.15819371539512475</v>
      </c>
      <c r="DL98" s="3">
        <v>47</v>
      </c>
      <c r="DM98" s="3">
        <v>7.683881831706639E-2</v>
      </c>
      <c r="DN98" s="3">
        <v>22</v>
      </c>
      <c r="DO98" s="3">
        <v>0.2018533810441325</v>
      </c>
      <c r="DP98" s="3">
        <v>88</v>
      </c>
      <c r="DQ98" s="3">
        <v>9.2285750241201392E-2</v>
      </c>
      <c r="DR98" s="3">
        <v>0</v>
      </c>
      <c r="DS98" s="3">
        <v>0</v>
      </c>
      <c r="DT98" s="3">
        <v>0</v>
      </c>
      <c r="DU98" s="3">
        <v>0</v>
      </c>
      <c r="DV98" s="3">
        <v>70</v>
      </c>
      <c r="DW98" s="3">
        <v>0.2449779519843214</v>
      </c>
      <c r="DX98" s="3">
        <v>52</v>
      </c>
      <c r="DY98" s="3">
        <v>0.33316248077908761</v>
      </c>
      <c r="DZ98" s="3">
        <v>125</v>
      </c>
      <c r="EA98" s="3">
        <v>0.12534721177662125</v>
      </c>
      <c r="EB98" s="3">
        <v>9</v>
      </c>
      <c r="EC98" s="3">
        <v>8.6347500719562514E-2</v>
      </c>
      <c r="ED98" s="3">
        <v>0</v>
      </c>
      <c r="EE98" s="3">
        <v>0</v>
      </c>
      <c r="EF98" s="3">
        <v>51</v>
      </c>
      <c r="EG98" s="3">
        <v>0.26110997337702235</v>
      </c>
      <c r="EH98" s="3">
        <v>4</v>
      </c>
      <c r="EI98" s="3">
        <v>7.02247191011236E-2</v>
      </c>
      <c r="EJ98" s="3">
        <v>34</v>
      </c>
      <c r="EK98" s="3">
        <v>0.12104382498486953</v>
      </c>
      <c r="EL98" s="3">
        <v>33</v>
      </c>
      <c r="EM98" s="3">
        <v>9.8713730182470844E-2</v>
      </c>
      <c r="EN98" s="3">
        <v>54</v>
      </c>
      <c r="EO98" s="3">
        <v>0.12972038051311616</v>
      </c>
      <c r="EP98" s="3">
        <v>6</v>
      </c>
      <c r="EQ98" s="3">
        <v>0.16304347826086957</v>
      </c>
      <c r="ER98" s="3">
        <v>564</v>
      </c>
      <c r="ES98" s="3">
        <v>0.34555859178746923</v>
      </c>
      <c r="ET98" s="3">
        <v>2779</v>
      </c>
      <c r="EU98" s="3">
        <v>1.2714171337069655</v>
      </c>
      <c r="EV98" s="3">
        <v>85</v>
      </c>
      <c r="EW98" s="3">
        <v>0.20687305295950154</v>
      </c>
      <c r="EX98" s="3">
        <v>2345</v>
      </c>
      <c r="EY98" s="3">
        <v>0.85587065221358438</v>
      </c>
      <c r="EZ98" s="3">
        <v>173</v>
      </c>
      <c r="FA98" s="3">
        <v>0.11511691353588588</v>
      </c>
      <c r="FB98" s="3">
        <v>31</v>
      </c>
      <c r="FC98" s="3">
        <v>3.6276827298897654E-2</v>
      </c>
      <c r="FD98" s="3">
        <v>23</v>
      </c>
      <c r="FE98" s="3">
        <v>0.37910004944783254</v>
      </c>
      <c r="FF98" s="3">
        <v>21742</v>
      </c>
      <c r="FG98" s="3">
        <v>0.46437469497511213</v>
      </c>
      <c r="FH98" s="3">
        <v>25342</v>
      </c>
      <c r="FI98" s="3">
        <v>0.41123000969738199</v>
      </c>
    </row>
    <row r="99" spans="2:165" x14ac:dyDescent="0.35">
      <c r="B99" s="18">
        <v>94</v>
      </c>
      <c r="C99" s="7" t="s">
        <v>91</v>
      </c>
      <c r="D99" s="3">
        <v>32</v>
      </c>
      <c r="E99" s="3">
        <v>0.25848142164781907</v>
      </c>
      <c r="F99" s="3">
        <v>75</v>
      </c>
      <c r="G99" s="3">
        <v>0.7183908045977011</v>
      </c>
      <c r="H99" s="3">
        <v>968</v>
      </c>
      <c r="I99" s="3">
        <v>0.89487113116148365</v>
      </c>
      <c r="J99" s="3">
        <v>5016</v>
      </c>
      <c r="K99" s="3">
        <v>4</v>
      </c>
      <c r="L99" s="3">
        <v>106</v>
      </c>
      <c r="M99" s="3">
        <v>0.27858081471747703</v>
      </c>
      <c r="N99" s="3">
        <v>267</v>
      </c>
      <c r="O99" s="3">
        <v>0.49070058075424539</v>
      </c>
      <c r="P99" s="3">
        <v>2853</v>
      </c>
      <c r="Q99" s="3">
        <v>2.9170287817596239</v>
      </c>
      <c r="R99" s="3">
        <v>33</v>
      </c>
      <c r="S99" s="3">
        <v>0.24789663461538461</v>
      </c>
      <c r="T99" s="3">
        <v>17412</v>
      </c>
      <c r="U99" s="3">
        <v>10.695791588090398</v>
      </c>
      <c r="V99" s="3">
        <v>2724</v>
      </c>
      <c r="W99" s="3">
        <v>1.4958731692851768</v>
      </c>
      <c r="X99" s="3">
        <v>20</v>
      </c>
      <c r="Y99" s="3">
        <v>0.35479865176512332</v>
      </c>
      <c r="Z99" s="3">
        <v>86</v>
      </c>
      <c r="AA99" s="3">
        <v>0.23831956991631104</v>
      </c>
      <c r="AB99" s="3">
        <v>951</v>
      </c>
      <c r="AC99" s="3">
        <v>0.84760113726503794</v>
      </c>
      <c r="AD99" s="3">
        <v>7947</v>
      </c>
      <c r="AE99" s="3">
        <v>2.2945196580308189</v>
      </c>
      <c r="AF99" s="3">
        <v>24</v>
      </c>
      <c r="AG99" s="3">
        <v>0.19203072491598655</v>
      </c>
      <c r="AH99" s="3">
        <v>313</v>
      </c>
      <c r="AI99" s="3">
        <v>1.4936056499331933</v>
      </c>
      <c r="AJ99" s="3">
        <v>23</v>
      </c>
      <c r="AK99" s="3">
        <v>0.15359957259249366</v>
      </c>
      <c r="AL99" s="3">
        <v>4603</v>
      </c>
      <c r="AM99" s="3">
        <v>3.2375593458765604</v>
      </c>
      <c r="AN99" s="3">
        <v>153</v>
      </c>
      <c r="AO99" s="3">
        <v>0.33954727030625831</v>
      </c>
      <c r="AP99" s="3">
        <v>1371</v>
      </c>
      <c r="AQ99" s="3">
        <v>1.0377244239910381</v>
      </c>
      <c r="AR99" s="3">
        <v>15</v>
      </c>
      <c r="AS99" s="3">
        <v>0.15245451773554222</v>
      </c>
      <c r="AT99" s="3">
        <v>8384</v>
      </c>
      <c r="AU99" s="3">
        <v>5.8309686752350753</v>
      </c>
      <c r="AV99" s="3">
        <v>26</v>
      </c>
      <c r="AW99" s="3">
        <v>0.13842304211254858</v>
      </c>
      <c r="AX99" s="3">
        <v>25</v>
      </c>
      <c r="AY99" s="3">
        <v>0.10500672043010752</v>
      </c>
      <c r="AZ99" s="3">
        <v>570</v>
      </c>
      <c r="BA99" s="3">
        <v>0.49740824126917638</v>
      </c>
      <c r="BB99" s="3">
        <v>6201</v>
      </c>
      <c r="BC99" s="3">
        <v>4.1841258274124007</v>
      </c>
      <c r="BD99" s="3">
        <v>2161</v>
      </c>
      <c r="BE99" s="3">
        <v>0.84021851124633051</v>
      </c>
      <c r="BF99" s="3">
        <v>617</v>
      </c>
      <c r="BG99" s="3">
        <v>0.97597241335674412</v>
      </c>
      <c r="BH99" s="3">
        <v>42</v>
      </c>
      <c r="BI99" s="3">
        <v>0.27413354219698455</v>
      </c>
      <c r="BJ99" s="3">
        <v>7</v>
      </c>
      <c r="BK99" s="3">
        <v>0.13192612137203166</v>
      </c>
      <c r="BL99" s="3">
        <v>1158</v>
      </c>
      <c r="BM99" s="3">
        <v>1.3290332946941961</v>
      </c>
      <c r="BN99" s="3">
        <v>55</v>
      </c>
      <c r="BO99" s="3">
        <v>0.28484126573100627</v>
      </c>
      <c r="BP99" s="3">
        <v>1336</v>
      </c>
      <c r="BQ99" s="3">
        <v>0.58288940371635622</v>
      </c>
      <c r="BR99" s="3">
        <v>14</v>
      </c>
      <c r="BS99" s="3">
        <v>8.6026791200688221E-2</v>
      </c>
      <c r="BT99" s="3">
        <v>5467</v>
      </c>
      <c r="BU99" s="3">
        <v>3.5815595867481642</v>
      </c>
      <c r="BV99" s="3">
        <v>11536</v>
      </c>
      <c r="BW99" s="3">
        <v>7.4959713052970836</v>
      </c>
      <c r="BX99" s="3">
        <v>278</v>
      </c>
      <c r="BY99" s="3">
        <v>0.38805136795086548</v>
      </c>
      <c r="BZ99" s="3">
        <v>7</v>
      </c>
      <c r="CA99" s="3">
        <v>0.10109763142692085</v>
      </c>
      <c r="CB99" s="3">
        <v>185</v>
      </c>
      <c r="CC99" s="3">
        <v>0.37870258541278579</v>
      </c>
      <c r="CD99" s="3">
        <v>17341</v>
      </c>
      <c r="CE99" s="3">
        <v>14.346818896334906</v>
      </c>
      <c r="CF99" s="3">
        <v>66</v>
      </c>
      <c r="CG99" s="3">
        <v>0.70078572945423656</v>
      </c>
      <c r="CH99" s="3">
        <v>2044</v>
      </c>
      <c r="CI99" s="3">
        <v>2.5328376703841387</v>
      </c>
      <c r="CJ99" s="3">
        <v>5455</v>
      </c>
      <c r="CK99" s="3">
        <v>4.9053549750460865</v>
      </c>
      <c r="CL99" s="3">
        <v>21393</v>
      </c>
      <c r="CM99" s="3">
        <v>15.473245671136571</v>
      </c>
      <c r="CN99" s="3">
        <v>1359</v>
      </c>
      <c r="CO99" s="3">
        <v>0.81374321880651002</v>
      </c>
      <c r="CP99" s="3">
        <v>953</v>
      </c>
      <c r="CQ99" s="3">
        <v>1.8144086512832229</v>
      </c>
      <c r="CR99" s="3">
        <v>248</v>
      </c>
      <c r="CS99" s="3">
        <v>0.53304674905964533</v>
      </c>
      <c r="CT99" s="3">
        <v>224</v>
      </c>
      <c r="CU99" s="3">
        <v>0.79135165689253151</v>
      </c>
      <c r="CV99" s="3">
        <v>29014</v>
      </c>
      <c r="CW99" s="3">
        <v>15.893205372597997</v>
      </c>
      <c r="CX99" s="3">
        <v>2031</v>
      </c>
      <c r="CY99" s="3">
        <v>1.7341484656500281</v>
      </c>
      <c r="CZ99" s="3">
        <v>88</v>
      </c>
      <c r="DA99" s="3">
        <v>0.24589247792556165</v>
      </c>
      <c r="DB99" s="3">
        <v>2857</v>
      </c>
      <c r="DC99" s="3">
        <v>1.7451271432323638</v>
      </c>
      <c r="DD99" s="3">
        <v>476</v>
      </c>
      <c r="DE99" s="3">
        <v>0.29775309012660761</v>
      </c>
      <c r="DF99" s="3">
        <v>18</v>
      </c>
      <c r="DG99" s="3">
        <v>9.8306936100491529E-2</v>
      </c>
      <c r="DH99" s="3">
        <v>23</v>
      </c>
      <c r="DI99" s="3">
        <v>0.1413731636855369</v>
      </c>
      <c r="DJ99" s="3">
        <v>29</v>
      </c>
      <c r="DK99" s="3">
        <v>0.20852807938448265</v>
      </c>
      <c r="DL99" s="3">
        <v>734</v>
      </c>
      <c r="DM99" s="3">
        <v>1.1999934605261007</v>
      </c>
      <c r="DN99" s="3">
        <v>117</v>
      </c>
      <c r="DO99" s="3">
        <v>1.0734929810074318</v>
      </c>
      <c r="DP99" s="3">
        <v>2130</v>
      </c>
      <c r="DQ99" s="3">
        <v>2.2337346365199884</v>
      </c>
      <c r="DR99" s="3">
        <v>0</v>
      </c>
      <c r="DS99" s="3">
        <v>0</v>
      </c>
      <c r="DT99" s="3">
        <v>5</v>
      </c>
      <c r="DU99" s="3">
        <v>0.16361256544502617</v>
      </c>
      <c r="DV99" s="3">
        <v>61</v>
      </c>
      <c r="DW99" s="3">
        <v>0.21348078672919438</v>
      </c>
      <c r="DX99" s="3">
        <v>43</v>
      </c>
      <c r="DY99" s="3">
        <v>0.27549974372116864</v>
      </c>
      <c r="DZ99" s="3">
        <v>4840</v>
      </c>
      <c r="EA99" s="3">
        <v>4.8534440399907748</v>
      </c>
      <c r="EB99" s="3">
        <v>40</v>
      </c>
      <c r="EC99" s="3">
        <v>0.38376666986472224</v>
      </c>
      <c r="ED99" s="3">
        <v>59</v>
      </c>
      <c r="EE99" s="3">
        <v>0.16500727150687997</v>
      </c>
      <c r="EF99" s="3">
        <v>417</v>
      </c>
      <c r="EG99" s="3">
        <v>2.1349580176121234</v>
      </c>
      <c r="EH99" s="3">
        <v>9</v>
      </c>
      <c r="EI99" s="3">
        <v>0.15800561797752807</v>
      </c>
      <c r="EJ99" s="3">
        <v>67</v>
      </c>
      <c r="EK99" s="3">
        <v>0.23852753747018404</v>
      </c>
      <c r="EL99" s="3">
        <v>316</v>
      </c>
      <c r="EM99" s="3">
        <v>0.94525874962608436</v>
      </c>
      <c r="EN99" s="3">
        <v>122</v>
      </c>
      <c r="EO99" s="3">
        <v>0.29307197078889213</v>
      </c>
      <c r="EP99" s="3">
        <v>0</v>
      </c>
      <c r="EQ99" s="3">
        <v>0</v>
      </c>
      <c r="ER99" s="3">
        <v>27362</v>
      </c>
      <c r="ES99" s="3">
        <v>16.764493242001301</v>
      </c>
      <c r="ET99" s="3">
        <v>5097</v>
      </c>
      <c r="EU99" s="3">
        <v>2.3319226810019447</v>
      </c>
      <c r="EV99" s="3">
        <v>134</v>
      </c>
      <c r="EW99" s="3">
        <v>0.32612928348909659</v>
      </c>
      <c r="EX99" s="3">
        <v>10462</v>
      </c>
      <c r="EY99" s="3">
        <v>3.8183875323916934</v>
      </c>
      <c r="EZ99" s="3">
        <v>1225</v>
      </c>
      <c r="FA99" s="3">
        <v>0.81513421434370037</v>
      </c>
      <c r="FB99" s="3">
        <v>1710</v>
      </c>
      <c r="FC99" s="3">
        <v>2.0010766026166125</v>
      </c>
      <c r="FD99" s="3">
        <v>7</v>
      </c>
      <c r="FE99" s="3">
        <v>0.11537827591890555</v>
      </c>
      <c r="FF99" s="3">
        <v>212680</v>
      </c>
      <c r="FG99" s="3">
        <v>4.542508054792882</v>
      </c>
      <c r="FH99" s="3">
        <v>221798</v>
      </c>
      <c r="FI99" s="3">
        <v>3.5991631951250858</v>
      </c>
    </row>
    <row r="100" spans="2:165" x14ac:dyDescent="0.35">
      <c r="B100" s="18">
        <v>95</v>
      </c>
      <c r="C100" s="7" t="s">
        <v>92</v>
      </c>
      <c r="D100" s="3">
        <v>33</v>
      </c>
      <c r="E100" s="3">
        <v>0.2665589660743134</v>
      </c>
      <c r="F100" s="3">
        <v>15</v>
      </c>
      <c r="G100" s="3">
        <v>0.14367816091954022</v>
      </c>
      <c r="H100" s="3">
        <v>213</v>
      </c>
      <c r="I100" s="3">
        <v>0.19690862700144215</v>
      </c>
      <c r="J100" s="3">
        <v>168</v>
      </c>
      <c r="K100" s="3">
        <v>0</v>
      </c>
      <c r="L100" s="3">
        <v>39</v>
      </c>
      <c r="M100" s="3">
        <v>0.10249671484888305</v>
      </c>
      <c r="N100" s="3">
        <v>5</v>
      </c>
      <c r="O100" s="3">
        <v>9.1891494523266941E-3</v>
      </c>
      <c r="P100" s="3">
        <v>44</v>
      </c>
      <c r="Q100" s="3">
        <v>4.4987475077961248E-2</v>
      </c>
      <c r="R100" s="3">
        <v>19</v>
      </c>
      <c r="S100" s="3">
        <v>0.14272836538461536</v>
      </c>
      <c r="T100" s="3">
        <v>195</v>
      </c>
      <c r="U100" s="3">
        <v>0.11978402019742863</v>
      </c>
      <c r="V100" s="3">
        <v>1112</v>
      </c>
      <c r="W100" s="3">
        <v>0.61065013371700316</v>
      </c>
      <c r="X100" s="3">
        <v>12</v>
      </c>
      <c r="Y100" s="3">
        <v>0.21287919105907396</v>
      </c>
      <c r="Z100" s="3">
        <v>33</v>
      </c>
      <c r="AA100" s="3">
        <v>9.1448207060910044E-2</v>
      </c>
      <c r="AB100" s="3">
        <v>114</v>
      </c>
      <c r="AC100" s="3">
        <v>0.10160518364691308</v>
      </c>
      <c r="AD100" s="3">
        <v>793</v>
      </c>
      <c r="AE100" s="3">
        <v>0.22896112857914175</v>
      </c>
      <c r="AF100" s="3">
        <v>30</v>
      </c>
      <c r="AG100" s="3">
        <v>0.2400384061449832</v>
      </c>
      <c r="AH100" s="3">
        <v>26</v>
      </c>
      <c r="AI100" s="3">
        <v>0.12406947890818859</v>
      </c>
      <c r="AJ100" s="3">
        <v>16</v>
      </c>
      <c r="AK100" s="3">
        <v>0.10685187658608253</v>
      </c>
      <c r="AL100" s="3">
        <v>1071</v>
      </c>
      <c r="AM100" s="3">
        <v>0.75329699314225429</v>
      </c>
      <c r="AN100" s="3">
        <v>18</v>
      </c>
      <c r="AO100" s="3">
        <v>3.9946737683089213E-2</v>
      </c>
      <c r="AP100" s="3">
        <v>92</v>
      </c>
      <c r="AQ100" s="3">
        <v>6.9635774622301611E-2</v>
      </c>
      <c r="AR100" s="3">
        <v>8</v>
      </c>
      <c r="AS100" s="3">
        <v>8.130907612562252E-2</v>
      </c>
      <c r="AT100" s="3">
        <v>473</v>
      </c>
      <c r="AU100" s="3">
        <v>0.32896567072831473</v>
      </c>
      <c r="AV100" s="3">
        <v>43</v>
      </c>
      <c r="AW100" s="3">
        <v>0.22893041580152265</v>
      </c>
      <c r="AX100" s="3">
        <v>0</v>
      </c>
      <c r="AY100" s="3">
        <v>0</v>
      </c>
      <c r="AZ100" s="3">
        <v>132</v>
      </c>
      <c r="BA100" s="3">
        <v>0.11518927692549348</v>
      </c>
      <c r="BB100" s="3">
        <v>311</v>
      </c>
      <c r="BC100" s="3">
        <v>0.20984730403568078</v>
      </c>
      <c r="BD100" s="3">
        <v>379</v>
      </c>
      <c r="BE100" s="3">
        <v>0.14735900775676045</v>
      </c>
      <c r="BF100" s="3">
        <v>113</v>
      </c>
      <c r="BG100" s="3">
        <v>0.17874373210585426</v>
      </c>
      <c r="BH100" s="3">
        <v>29</v>
      </c>
      <c r="BI100" s="3">
        <v>0.18928268389791789</v>
      </c>
      <c r="BJ100" s="3">
        <v>9</v>
      </c>
      <c r="BK100" s="3">
        <v>0.16961929890689784</v>
      </c>
      <c r="BL100" s="3">
        <v>251</v>
      </c>
      <c r="BM100" s="3">
        <v>0.28807198356497687</v>
      </c>
      <c r="BN100" s="3">
        <v>47</v>
      </c>
      <c r="BO100" s="3">
        <v>0.24340980889740535</v>
      </c>
      <c r="BP100" s="3">
        <v>3114</v>
      </c>
      <c r="BQ100" s="3">
        <v>1.3586209604586328</v>
      </c>
      <c r="BR100" s="3">
        <v>7</v>
      </c>
      <c r="BS100" s="3">
        <v>4.3013395600344111E-2</v>
      </c>
      <c r="BT100" s="3">
        <v>257</v>
      </c>
      <c r="BU100" s="3">
        <v>0.16836671187018076</v>
      </c>
      <c r="BV100" s="3">
        <v>268</v>
      </c>
      <c r="BW100" s="3">
        <v>0.17414357748089621</v>
      </c>
      <c r="BX100" s="3">
        <v>41</v>
      </c>
      <c r="BY100" s="3">
        <v>5.7230597431602463E-2</v>
      </c>
      <c r="BZ100" s="3">
        <v>0</v>
      </c>
      <c r="CA100" s="3">
        <v>0</v>
      </c>
      <c r="CB100" s="3">
        <v>20</v>
      </c>
      <c r="CC100" s="3">
        <v>4.0940820044625494E-2</v>
      </c>
      <c r="CD100" s="3">
        <v>43</v>
      </c>
      <c r="CE100" s="3">
        <v>3.5575411599238847E-2</v>
      </c>
      <c r="CF100" s="3">
        <v>0</v>
      </c>
      <c r="CG100" s="3">
        <v>0</v>
      </c>
      <c r="CH100" s="3">
        <v>524</v>
      </c>
      <c r="CI100" s="3">
        <v>0.64931846344485755</v>
      </c>
      <c r="CJ100" s="3">
        <v>122</v>
      </c>
      <c r="CK100" s="3">
        <v>0.10970729733375299</v>
      </c>
      <c r="CL100" s="3">
        <v>745</v>
      </c>
      <c r="CM100" s="3">
        <v>0.53884766161813413</v>
      </c>
      <c r="CN100" s="3">
        <v>487</v>
      </c>
      <c r="CO100" s="3">
        <v>0.29160628959438584</v>
      </c>
      <c r="CP100" s="3">
        <v>69</v>
      </c>
      <c r="CQ100" s="3">
        <v>0.13136851724925749</v>
      </c>
      <c r="CR100" s="3">
        <v>39</v>
      </c>
      <c r="CS100" s="3">
        <v>8.3825900053734553E-2</v>
      </c>
      <c r="CT100" s="3">
        <v>13</v>
      </c>
      <c r="CU100" s="3">
        <v>4.5926658658941563E-2</v>
      </c>
      <c r="CV100" s="3">
        <v>628</v>
      </c>
      <c r="CW100" s="3">
        <v>0.34400403163960647</v>
      </c>
      <c r="CX100" s="3">
        <v>609</v>
      </c>
      <c r="CY100" s="3">
        <v>0.51998838777984591</v>
      </c>
      <c r="CZ100" s="3">
        <v>5</v>
      </c>
      <c r="DA100" s="3">
        <v>1.3971163518497819E-2</v>
      </c>
      <c r="DB100" s="3">
        <v>3738</v>
      </c>
      <c r="DC100" s="3">
        <v>2.2832640046911363</v>
      </c>
      <c r="DD100" s="3">
        <v>27</v>
      </c>
      <c r="DE100" s="3">
        <v>1.6889355952559675E-2</v>
      </c>
      <c r="DF100" s="3">
        <v>0</v>
      </c>
      <c r="DG100" s="3">
        <v>0</v>
      </c>
      <c r="DH100" s="3">
        <v>0</v>
      </c>
      <c r="DI100" s="3">
        <v>0</v>
      </c>
      <c r="DJ100" s="3">
        <v>9</v>
      </c>
      <c r="DK100" s="3">
        <v>6.4715610843460128E-2</v>
      </c>
      <c r="DL100" s="3">
        <v>4</v>
      </c>
      <c r="DM100" s="3">
        <v>6.5394738993247992E-3</v>
      </c>
      <c r="DN100" s="3">
        <v>8</v>
      </c>
      <c r="DO100" s="3">
        <v>7.3401229470593632E-2</v>
      </c>
      <c r="DP100" s="3">
        <v>231</v>
      </c>
      <c r="DQ100" s="3">
        <v>0.24225009438315365</v>
      </c>
      <c r="DR100" s="3">
        <v>0</v>
      </c>
      <c r="DS100" s="3">
        <v>0</v>
      </c>
      <c r="DT100" s="3">
        <v>3</v>
      </c>
      <c r="DU100" s="3">
        <v>9.8167539267015699E-2</v>
      </c>
      <c r="DV100" s="3">
        <v>0</v>
      </c>
      <c r="DW100" s="3">
        <v>0</v>
      </c>
      <c r="DX100" s="3">
        <v>11</v>
      </c>
      <c r="DY100" s="3">
        <v>7.0476678626345463E-2</v>
      </c>
      <c r="DZ100" s="3">
        <v>203</v>
      </c>
      <c r="EA100" s="3">
        <v>0.2035638719252329</v>
      </c>
      <c r="EB100" s="3">
        <v>10</v>
      </c>
      <c r="EC100" s="3">
        <v>9.5941667466180561E-2</v>
      </c>
      <c r="ED100" s="3">
        <v>9</v>
      </c>
      <c r="EE100" s="3">
        <v>2.5170600738337622E-2</v>
      </c>
      <c r="EF100" s="3">
        <v>26</v>
      </c>
      <c r="EG100" s="3">
        <v>0.13311488838828589</v>
      </c>
      <c r="EH100" s="3">
        <v>0</v>
      </c>
      <c r="EI100" s="3">
        <v>0</v>
      </c>
      <c r="EJ100" s="3">
        <v>69</v>
      </c>
      <c r="EK100" s="3">
        <v>0.24564776246929404</v>
      </c>
      <c r="EL100" s="3">
        <v>38</v>
      </c>
      <c r="EM100" s="3">
        <v>0.11367035596769369</v>
      </c>
      <c r="EN100" s="3">
        <v>21</v>
      </c>
      <c r="EO100" s="3">
        <v>5.0446814643989625E-2</v>
      </c>
      <c r="EP100" s="3">
        <v>0</v>
      </c>
      <c r="EQ100" s="3">
        <v>0</v>
      </c>
      <c r="ER100" s="3">
        <v>486</v>
      </c>
      <c r="ES100" s="3">
        <v>0.29776857377430854</v>
      </c>
      <c r="ET100" s="3">
        <v>2198</v>
      </c>
      <c r="EU100" s="3">
        <v>1.0056044835868696</v>
      </c>
      <c r="EV100" s="3">
        <v>217</v>
      </c>
      <c r="EW100" s="3">
        <v>0.52813473520249221</v>
      </c>
      <c r="EX100" s="3">
        <v>1631</v>
      </c>
      <c r="EY100" s="3">
        <v>0.59527719989780647</v>
      </c>
      <c r="EZ100" s="3">
        <v>79</v>
      </c>
      <c r="FA100" s="3">
        <v>5.2567839129103955E-2</v>
      </c>
      <c r="FB100" s="3">
        <v>78</v>
      </c>
      <c r="FC100" s="3">
        <v>9.1277178364968278E-2</v>
      </c>
      <c r="FD100" s="3">
        <v>10</v>
      </c>
      <c r="FE100" s="3">
        <v>0.16482610845557935</v>
      </c>
      <c r="FF100" s="3">
        <v>20142</v>
      </c>
      <c r="FG100" s="3">
        <v>0.43020122832254198</v>
      </c>
      <c r="FH100" s="3">
        <v>21955</v>
      </c>
      <c r="FI100" s="3">
        <v>0.35626844222658122</v>
      </c>
    </row>
    <row r="101" spans="2:165" x14ac:dyDescent="0.35">
      <c r="B101" s="18">
        <v>96</v>
      </c>
      <c r="C101" s="10" t="s">
        <v>93</v>
      </c>
      <c r="D101" s="3">
        <v>0</v>
      </c>
      <c r="E101" s="3">
        <v>0</v>
      </c>
      <c r="F101" s="3">
        <v>0</v>
      </c>
      <c r="G101" s="3">
        <v>0</v>
      </c>
      <c r="H101" s="3">
        <v>70</v>
      </c>
      <c r="I101" s="3">
        <v>6.4711755352586622E-2</v>
      </c>
      <c r="J101" s="3">
        <v>794</v>
      </c>
      <c r="K101" s="3">
        <v>1</v>
      </c>
      <c r="L101" s="3">
        <v>3</v>
      </c>
      <c r="M101" s="3">
        <v>7.8843626806833107E-3</v>
      </c>
      <c r="N101" s="3">
        <v>12</v>
      </c>
      <c r="O101" s="3">
        <v>2.2053958685584064E-2</v>
      </c>
      <c r="P101" s="3">
        <v>189</v>
      </c>
      <c r="Q101" s="3">
        <v>0.19324165431215173</v>
      </c>
      <c r="R101" s="3">
        <v>6</v>
      </c>
      <c r="S101" s="3">
        <v>4.5072115384615384E-2</v>
      </c>
      <c r="T101" s="3">
        <v>874</v>
      </c>
      <c r="U101" s="3">
        <v>0.53687812129514167</v>
      </c>
      <c r="V101" s="3">
        <v>379</v>
      </c>
      <c r="W101" s="3">
        <v>0.20812625960318723</v>
      </c>
      <c r="X101" s="3">
        <v>0</v>
      </c>
      <c r="Y101" s="3">
        <v>0</v>
      </c>
      <c r="Z101" s="3">
        <v>9</v>
      </c>
      <c r="AA101" s="3">
        <v>2.4940420107520921E-2</v>
      </c>
      <c r="AB101" s="3">
        <v>146</v>
      </c>
      <c r="AC101" s="3">
        <v>0.13012593695130972</v>
      </c>
      <c r="AD101" s="3">
        <v>2297</v>
      </c>
      <c r="AE101" s="3">
        <v>0.66320770787678263</v>
      </c>
      <c r="AF101" s="3">
        <v>0</v>
      </c>
      <c r="AG101" s="3">
        <v>0</v>
      </c>
      <c r="AH101" s="3">
        <v>4</v>
      </c>
      <c r="AI101" s="3">
        <v>1.9087612139721318E-2</v>
      </c>
      <c r="AJ101" s="3">
        <v>0</v>
      </c>
      <c r="AK101" s="3">
        <v>0</v>
      </c>
      <c r="AL101" s="3">
        <v>357</v>
      </c>
      <c r="AM101" s="3">
        <v>0.25109899771408473</v>
      </c>
      <c r="AN101" s="3">
        <v>11</v>
      </c>
      <c r="AO101" s="3">
        <v>2.4411895250776743E-2</v>
      </c>
      <c r="AP101" s="3">
        <v>140</v>
      </c>
      <c r="AQ101" s="3">
        <v>0.10596748312089377</v>
      </c>
      <c r="AR101" s="3">
        <v>3</v>
      </c>
      <c r="AS101" s="3">
        <v>3.0490903547108449E-2</v>
      </c>
      <c r="AT101" s="3">
        <v>252</v>
      </c>
      <c r="AU101" s="3">
        <v>0.17526289434151227</v>
      </c>
      <c r="AV101" s="3">
        <v>7</v>
      </c>
      <c r="AW101" s="3">
        <v>3.7267742107224618E-2</v>
      </c>
      <c r="AX101" s="3">
        <v>5</v>
      </c>
      <c r="AY101" s="3">
        <v>2.1001344086021504E-2</v>
      </c>
      <c r="AZ101" s="3">
        <v>48</v>
      </c>
      <c r="BA101" s="3">
        <v>4.1887009791088538E-2</v>
      </c>
      <c r="BB101" s="3">
        <v>809</v>
      </c>
      <c r="BC101" s="3">
        <v>0.5458728905622694</v>
      </c>
      <c r="BD101" s="3">
        <v>470</v>
      </c>
      <c r="BE101" s="3">
        <v>0.18274072202025701</v>
      </c>
      <c r="BF101" s="3">
        <v>102</v>
      </c>
      <c r="BG101" s="3">
        <v>0.16134389977696578</v>
      </c>
      <c r="BH101" s="3">
        <v>5</v>
      </c>
      <c r="BI101" s="3">
        <v>3.2634945499641015E-2</v>
      </c>
      <c r="BJ101" s="3">
        <v>0</v>
      </c>
      <c r="BK101" s="3">
        <v>0</v>
      </c>
      <c r="BL101" s="3">
        <v>208</v>
      </c>
      <c r="BM101" s="3">
        <v>0.23872100630085735</v>
      </c>
      <c r="BN101" s="3">
        <v>5</v>
      </c>
      <c r="BO101" s="3">
        <v>2.5894660521000566E-2</v>
      </c>
      <c r="BP101" s="3">
        <v>693</v>
      </c>
      <c r="BQ101" s="3">
        <v>0.30235206345466681</v>
      </c>
      <c r="BR101" s="3">
        <v>0</v>
      </c>
      <c r="BS101" s="3">
        <v>0</v>
      </c>
      <c r="BT101" s="3">
        <v>216</v>
      </c>
      <c r="BU101" s="3">
        <v>0.14150665277805075</v>
      </c>
      <c r="BV101" s="3">
        <v>1144</v>
      </c>
      <c r="BW101" s="3">
        <v>0.74335915163487032</v>
      </c>
      <c r="BX101" s="3">
        <v>6</v>
      </c>
      <c r="BY101" s="3">
        <v>8.3752093802345069E-3</v>
      </c>
      <c r="BZ101" s="3">
        <v>0</v>
      </c>
      <c r="CA101" s="3">
        <v>0</v>
      </c>
      <c r="CB101" s="3">
        <v>0</v>
      </c>
      <c r="CC101" s="3">
        <v>0</v>
      </c>
      <c r="CD101" s="3">
        <v>3309</v>
      </c>
      <c r="CE101" s="3">
        <v>2.7376520228344501</v>
      </c>
      <c r="CF101" s="3">
        <v>0</v>
      </c>
      <c r="CG101" s="3">
        <v>0</v>
      </c>
      <c r="CH101" s="3">
        <v>162</v>
      </c>
      <c r="CI101" s="3">
        <v>0.2007434944237918</v>
      </c>
      <c r="CJ101" s="3">
        <v>817</v>
      </c>
      <c r="CK101" s="3">
        <v>0.73467919607931298</v>
      </c>
      <c r="CL101" s="3">
        <v>837</v>
      </c>
      <c r="CM101" s="3">
        <v>0.60538992318708507</v>
      </c>
      <c r="CN101" s="3">
        <v>325</v>
      </c>
      <c r="CO101" s="3">
        <v>0.19460378669029854</v>
      </c>
      <c r="CP101" s="3">
        <v>32</v>
      </c>
      <c r="CQ101" s="3">
        <v>6.0924529738786079E-2</v>
      </c>
      <c r="CR101" s="3">
        <v>17</v>
      </c>
      <c r="CS101" s="3">
        <v>3.6539494895217621E-2</v>
      </c>
      <c r="CT101" s="3">
        <v>0</v>
      </c>
      <c r="CU101" s="3">
        <v>0</v>
      </c>
      <c r="CV101" s="3">
        <v>1015</v>
      </c>
      <c r="CW101" s="3">
        <v>0.55599377725191168</v>
      </c>
      <c r="CX101" s="3">
        <v>362</v>
      </c>
      <c r="CY101" s="3">
        <v>0.30908997762939944</v>
      </c>
      <c r="CZ101" s="3">
        <v>10</v>
      </c>
      <c r="DA101" s="3">
        <v>2.7942327036995639E-2</v>
      </c>
      <c r="DB101" s="3">
        <v>460</v>
      </c>
      <c r="DC101" s="3">
        <v>0.28097951903636242</v>
      </c>
      <c r="DD101" s="3">
        <v>59</v>
      </c>
      <c r="DE101" s="3">
        <v>3.6906370414852625E-2</v>
      </c>
      <c r="DF101" s="3">
        <v>4</v>
      </c>
      <c r="DG101" s="3">
        <v>2.1845985800109231E-2</v>
      </c>
      <c r="DH101" s="3">
        <v>5</v>
      </c>
      <c r="DI101" s="3">
        <v>3.0733296453377589E-2</v>
      </c>
      <c r="DJ101" s="3">
        <v>8</v>
      </c>
      <c r="DK101" s="3">
        <v>5.7524987416409011E-2</v>
      </c>
      <c r="DL101" s="3">
        <v>314</v>
      </c>
      <c r="DM101" s="3">
        <v>0.51334870109699671</v>
      </c>
      <c r="DN101" s="3">
        <v>0</v>
      </c>
      <c r="DO101" s="3">
        <v>0</v>
      </c>
      <c r="DP101" s="3">
        <v>307</v>
      </c>
      <c r="DQ101" s="3">
        <v>0.32195142413691846</v>
      </c>
      <c r="DR101" s="3">
        <v>0</v>
      </c>
      <c r="DS101" s="3">
        <v>0</v>
      </c>
      <c r="DT101" s="3">
        <v>0</v>
      </c>
      <c r="DU101" s="3">
        <v>0</v>
      </c>
      <c r="DV101" s="3">
        <v>0</v>
      </c>
      <c r="DW101" s="3">
        <v>0</v>
      </c>
      <c r="DX101" s="3">
        <v>3</v>
      </c>
      <c r="DY101" s="3">
        <v>1.9220912352639674E-2</v>
      </c>
      <c r="DZ101" s="3">
        <v>331</v>
      </c>
      <c r="EA101" s="3">
        <v>0.33191941678449305</v>
      </c>
      <c r="EB101" s="3">
        <v>0</v>
      </c>
      <c r="EC101" s="3">
        <v>0</v>
      </c>
      <c r="ED101" s="3">
        <v>11</v>
      </c>
      <c r="EE101" s="3">
        <v>3.0764067569079317E-2</v>
      </c>
      <c r="EF101" s="3">
        <v>8</v>
      </c>
      <c r="EG101" s="3">
        <v>4.0958427196395655E-2</v>
      </c>
      <c r="EH101" s="3">
        <v>0</v>
      </c>
      <c r="EI101" s="3">
        <v>0</v>
      </c>
      <c r="EJ101" s="3">
        <v>3</v>
      </c>
      <c r="EK101" s="3">
        <v>1.0680337498664958E-2</v>
      </c>
      <c r="EL101" s="3">
        <v>3</v>
      </c>
      <c r="EM101" s="3">
        <v>8.9739754711337123E-3</v>
      </c>
      <c r="EN101" s="3">
        <v>0</v>
      </c>
      <c r="EO101" s="3">
        <v>0</v>
      </c>
      <c r="EP101" s="3">
        <v>0</v>
      </c>
      <c r="EQ101" s="3">
        <v>0</v>
      </c>
      <c r="ER101" s="3">
        <v>1288</v>
      </c>
      <c r="ES101" s="3">
        <v>0.78914798975578071</v>
      </c>
      <c r="ET101" s="3">
        <v>2112</v>
      </c>
      <c r="EU101" s="3">
        <v>0.96625872126272438</v>
      </c>
      <c r="EV101" s="3">
        <v>16</v>
      </c>
      <c r="EW101" s="3">
        <v>3.8940809968847349E-2</v>
      </c>
      <c r="EX101" s="3">
        <v>794</v>
      </c>
      <c r="EY101" s="3">
        <v>0.28979159823351219</v>
      </c>
      <c r="EZ101" s="3">
        <v>328</v>
      </c>
      <c r="FA101" s="3">
        <v>0.21825634473855821</v>
      </c>
      <c r="FB101" s="3">
        <v>161</v>
      </c>
      <c r="FC101" s="3">
        <v>0.18840545790717811</v>
      </c>
      <c r="FD101" s="3">
        <v>0</v>
      </c>
      <c r="FE101" s="3">
        <v>0</v>
      </c>
      <c r="FF101" s="3">
        <v>21497</v>
      </c>
      <c r="FG101" s="3">
        <v>0.45914188289393726</v>
      </c>
      <c r="FH101" s="3">
        <v>22398</v>
      </c>
      <c r="FI101" s="3">
        <v>0.3634570971984043</v>
      </c>
    </row>
    <row r="102" spans="2:165" x14ac:dyDescent="0.35">
      <c r="B102" s="18">
        <v>97</v>
      </c>
      <c r="C102" s="10" t="s">
        <v>94</v>
      </c>
      <c r="D102" s="3">
        <v>13</v>
      </c>
      <c r="E102" s="3">
        <v>0.1050080775444265</v>
      </c>
      <c r="F102" s="3">
        <v>7</v>
      </c>
      <c r="G102" s="3">
        <v>6.7049808429118771E-2</v>
      </c>
      <c r="H102" s="3">
        <v>57</v>
      </c>
      <c r="I102" s="3">
        <v>5.2693857929963388E-2</v>
      </c>
      <c r="J102" s="3">
        <v>251</v>
      </c>
      <c r="K102" s="3">
        <v>0</v>
      </c>
      <c r="L102" s="3">
        <v>32</v>
      </c>
      <c r="M102" s="3">
        <v>8.4099868593955324E-2</v>
      </c>
      <c r="N102" s="3">
        <v>52</v>
      </c>
      <c r="O102" s="3">
        <v>9.5567154304197599E-2</v>
      </c>
      <c r="P102" s="3">
        <v>424</v>
      </c>
      <c r="Q102" s="3">
        <v>0.43351566893308108</v>
      </c>
      <c r="R102" s="3">
        <v>9</v>
      </c>
      <c r="S102" s="3">
        <v>6.7608173076923073E-2</v>
      </c>
      <c r="T102" s="3">
        <v>251</v>
      </c>
      <c r="U102" s="3">
        <v>0.15418353369002352</v>
      </c>
      <c r="V102" s="3">
        <v>1060</v>
      </c>
      <c r="W102" s="3">
        <v>0.58209455192448145</v>
      </c>
      <c r="X102" s="3">
        <v>0</v>
      </c>
      <c r="Y102" s="3">
        <v>0</v>
      </c>
      <c r="Z102" s="3">
        <v>8</v>
      </c>
      <c r="AA102" s="3">
        <v>2.2169262317796375E-2</v>
      </c>
      <c r="AB102" s="3">
        <v>139</v>
      </c>
      <c r="AC102" s="3">
        <v>0.12388702216597296</v>
      </c>
      <c r="AD102" s="3">
        <v>1375</v>
      </c>
      <c r="AE102" s="3">
        <v>0.39700069583394682</v>
      </c>
      <c r="AF102" s="3">
        <v>4</v>
      </c>
      <c r="AG102" s="3">
        <v>3.2005120819331094E-2</v>
      </c>
      <c r="AH102" s="3">
        <v>5</v>
      </c>
      <c r="AI102" s="3">
        <v>2.3859515174651652E-2</v>
      </c>
      <c r="AJ102" s="3">
        <v>5</v>
      </c>
      <c r="AK102" s="3">
        <v>3.339121143315079E-2</v>
      </c>
      <c r="AL102" s="3">
        <v>184</v>
      </c>
      <c r="AM102" s="3">
        <v>0.1294179708106207</v>
      </c>
      <c r="AN102" s="3">
        <v>35</v>
      </c>
      <c r="AO102" s="3">
        <v>7.7674212161562353E-2</v>
      </c>
      <c r="AP102" s="3">
        <v>350</v>
      </c>
      <c r="AQ102" s="3">
        <v>0.26491870780223442</v>
      </c>
      <c r="AR102" s="3">
        <v>0</v>
      </c>
      <c r="AS102" s="3">
        <v>0</v>
      </c>
      <c r="AT102" s="3">
        <v>674</v>
      </c>
      <c r="AU102" s="3">
        <v>0.46875869359594946</v>
      </c>
      <c r="AV102" s="3">
        <v>8</v>
      </c>
      <c r="AW102" s="3">
        <v>4.2591705265399564E-2</v>
      </c>
      <c r="AX102" s="3">
        <v>17</v>
      </c>
      <c r="AY102" s="3">
        <v>7.1404569892473124E-2</v>
      </c>
      <c r="AZ102" s="3">
        <v>25</v>
      </c>
      <c r="BA102" s="3">
        <v>2.1816150932858613E-2</v>
      </c>
      <c r="BB102" s="3">
        <v>631</v>
      </c>
      <c r="BC102" s="3">
        <v>0.42576735963509516</v>
      </c>
      <c r="BD102" s="3">
        <v>430</v>
      </c>
      <c r="BE102" s="3">
        <v>0.16718832014619259</v>
      </c>
      <c r="BF102" s="3">
        <v>17</v>
      </c>
      <c r="BG102" s="3">
        <v>2.6890649962827633E-2</v>
      </c>
      <c r="BH102" s="3">
        <v>14</v>
      </c>
      <c r="BI102" s="3">
        <v>9.1377847398994835E-2</v>
      </c>
      <c r="BJ102" s="3">
        <v>0</v>
      </c>
      <c r="BK102" s="3">
        <v>0</v>
      </c>
      <c r="BL102" s="3">
        <v>342</v>
      </c>
      <c r="BM102" s="3">
        <v>0.39251242382160195</v>
      </c>
      <c r="BN102" s="3">
        <v>9</v>
      </c>
      <c r="BO102" s="3">
        <v>4.6610388937801027E-2</v>
      </c>
      <c r="BP102" s="3">
        <v>358</v>
      </c>
      <c r="BQ102" s="3">
        <v>0.15619341806171821</v>
      </c>
      <c r="BR102" s="3">
        <v>0</v>
      </c>
      <c r="BS102" s="3">
        <v>0</v>
      </c>
      <c r="BT102" s="3">
        <v>690</v>
      </c>
      <c r="BU102" s="3">
        <v>0.45203514081877327</v>
      </c>
      <c r="BV102" s="3">
        <v>526</v>
      </c>
      <c r="BW102" s="3">
        <v>0.34178926027966938</v>
      </c>
      <c r="BX102" s="3">
        <v>93</v>
      </c>
      <c r="BY102" s="3">
        <v>0.12981574539363486</v>
      </c>
      <c r="BZ102" s="3">
        <v>0</v>
      </c>
      <c r="CA102" s="3">
        <v>0</v>
      </c>
      <c r="CB102" s="3">
        <v>54</v>
      </c>
      <c r="CC102" s="3">
        <v>0.11054021412048884</v>
      </c>
      <c r="CD102" s="3">
        <v>175</v>
      </c>
      <c r="CE102" s="3">
        <v>0.14478365185736741</v>
      </c>
      <c r="CF102" s="3">
        <v>0</v>
      </c>
      <c r="CG102" s="3">
        <v>0</v>
      </c>
      <c r="CH102" s="3">
        <v>247</v>
      </c>
      <c r="CI102" s="3">
        <v>0.30607187112763323</v>
      </c>
      <c r="CJ102" s="3">
        <v>212</v>
      </c>
      <c r="CK102" s="3">
        <v>0.1906389101209478</v>
      </c>
      <c r="CL102" s="3">
        <v>224</v>
      </c>
      <c r="CM102" s="3">
        <v>0.16201594121135848</v>
      </c>
      <c r="CN102" s="3">
        <v>445</v>
      </c>
      <c r="CO102" s="3">
        <v>0.26645749254517803</v>
      </c>
      <c r="CP102" s="3">
        <v>9</v>
      </c>
      <c r="CQ102" s="3">
        <v>1.7135023989033587E-2</v>
      </c>
      <c r="CR102" s="3">
        <v>48</v>
      </c>
      <c r="CS102" s="3">
        <v>0.10317033852767329</v>
      </c>
      <c r="CT102" s="3">
        <v>3</v>
      </c>
      <c r="CU102" s="3">
        <v>1.0598459690524979E-2</v>
      </c>
      <c r="CV102" s="3">
        <v>648</v>
      </c>
      <c r="CW102" s="3">
        <v>0.35495957404851114</v>
      </c>
      <c r="CX102" s="3">
        <v>357</v>
      </c>
      <c r="CY102" s="3">
        <v>0.30482077904335797</v>
      </c>
      <c r="CZ102" s="3">
        <v>45</v>
      </c>
      <c r="DA102" s="3">
        <v>0.12574047166648039</v>
      </c>
      <c r="DB102" s="3">
        <v>390</v>
      </c>
      <c r="DC102" s="3">
        <v>0.23822176613952467</v>
      </c>
      <c r="DD102" s="3">
        <v>206</v>
      </c>
      <c r="DE102" s="3">
        <v>0.12885953060101085</v>
      </c>
      <c r="DF102" s="3">
        <v>11</v>
      </c>
      <c r="DG102" s="3">
        <v>6.0076460950300378E-2</v>
      </c>
      <c r="DH102" s="3">
        <v>3</v>
      </c>
      <c r="DI102" s="3">
        <v>1.8439977872026555E-2</v>
      </c>
      <c r="DJ102" s="3">
        <v>5</v>
      </c>
      <c r="DK102" s="3">
        <v>3.5953117135255626E-2</v>
      </c>
      <c r="DL102" s="3">
        <v>92</v>
      </c>
      <c r="DM102" s="3">
        <v>0.15040789968447038</v>
      </c>
      <c r="DN102" s="3">
        <v>0</v>
      </c>
      <c r="DO102" s="3">
        <v>0</v>
      </c>
      <c r="DP102" s="3">
        <v>404</v>
      </c>
      <c r="DQ102" s="3">
        <v>0.42367548974369734</v>
      </c>
      <c r="DR102" s="3">
        <v>4</v>
      </c>
      <c r="DS102" s="3">
        <v>5.9550394521363702E-2</v>
      </c>
      <c r="DT102" s="3">
        <v>0</v>
      </c>
      <c r="DU102" s="3">
        <v>0</v>
      </c>
      <c r="DV102" s="3">
        <v>19</v>
      </c>
      <c r="DW102" s="3">
        <v>6.6494015538601528E-2</v>
      </c>
      <c r="DX102" s="3">
        <v>10</v>
      </c>
      <c r="DY102" s="3">
        <v>6.4069707842132229E-2</v>
      </c>
      <c r="DZ102" s="3">
        <v>268</v>
      </c>
      <c r="EA102" s="3">
        <v>0.26874442204907595</v>
      </c>
      <c r="EB102" s="3">
        <v>13</v>
      </c>
      <c r="EC102" s="3">
        <v>0.12472416770603473</v>
      </c>
      <c r="ED102" s="3">
        <v>26</v>
      </c>
      <c r="EE102" s="3">
        <v>7.2715068799642027E-2</v>
      </c>
      <c r="EF102" s="3">
        <v>0</v>
      </c>
      <c r="EG102" s="3">
        <v>0</v>
      </c>
      <c r="EH102" s="3">
        <v>0</v>
      </c>
      <c r="EI102" s="3">
        <v>0</v>
      </c>
      <c r="EJ102" s="3">
        <v>3</v>
      </c>
      <c r="EK102" s="3">
        <v>1.0680337498664958E-2</v>
      </c>
      <c r="EL102" s="3">
        <v>13</v>
      </c>
      <c r="EM102" s="3">
        <v>3.8887227041579424E-2</v>
      </c>
      <c r="EN102" s="3">
        <v>32</v>
      </c>
      <c r="EO102" s="3">
        <v>7.6871336600365145E-2</v>
      </c>
      <c r="EP102" s="3">
        <v>0</v>
      </c>
      <c r="EQ102" s="3">
        <v>0</v>
      </c>
      <c r="ER102" s="3">
        <v>323</v>
      </c>
      <c r="ES102" s="3">
        <v>0.19789968997757545</v>
      </c>
      <c r="ET102" s="3">
        <v>238</v>
      </c>
      <c r="EU102" s="3">
        <v>0.1088871096877502</v>
      </c>
      <c r="EV102" s="3">
        <v>20</v>
      </c>
      <c r="EW102" s="3">
        <v>4.8676012461059188E-2</v>
      </c>
      <c r="EX102" s="3">
        <v>559</v>
      </c>
      <c r="EY102" s="3">
        <v>0.20402204460016787</v>
      </c>
      <c r="EZ102" s="3">
        <v>283</v>
      </c>
      <c r="FA102" s="3">
        <v>0.18831263890552427</v>
      </c>
      <c r="FB102" s="3">
        <v>161</v>
      </c>
      <c r="FC102" s="3">
        <v>0.18840545790717811</v>
      </c>
      <c r="FD102" s="3">
        <v>3</v>
      </c>
      <c r="FE102" s="3">
        <v>4.9447832536673814E-2</v>
      </c>
      <c r="FF102" s="3">
        <v>12590</v>
      </c>
      <c r="FG102" s="3">
        <v>0.26890246572241105</v>
      </c>
      <c r="FH102" s="3">
        <v>13670</v>
      </c>
      <c r="FI102" s="3">
        <v>0.22182598976257642</v>
      </c>
    </row>
    <row r="103" spans="2:165" x14ac:dyDescent="0.35">
      <c r="B103" s="18">
        <v>98</v>
      </c>
      <c r="C103" s="10" t="s">
        <v>95</v>
      </c>
      <c r="D103" s="3">
        <v>3</v>
      </c>
      <c r="E103" s="3">
        <v>2.4232633279483037E-2</v>
      </c>
      <c r="F103" s="3">
        <v>3</v>
      </c>
      <c r="G103" s="3">
        <v>2.8735632183908046E-2</v>
      </c>
      <c r="H103" s="3">
        <v>56</v>
      </c>
      <c r="I103" s="3">
        <v>5.176940428206929E-2</v>
      </c>
      <c r="J103" s="3">
        <v>157</v>
      </c>
      <c r="K103" s="3">
        <v>0</v>
      </c>
      <c r="L103" s="3">
        <v>21</v>
      </c>
      <c r="M103" s="3">
        <v>5.5190538764783179E-2</v>
      </c>
      <c r="N103" s="3">
        <v>17</v>
      </c>
      <c r="O103" s="3">
        <v>3.1243108137910754E-2</v>
      </c>
      <c r="P103" s="3">
        <v>237</v>
      </c>
      <c r="Q103" s="3">
        <v>0.24231889985174582</v>
      </c>
      <c r="R103" s="3">
        <v>0</v>
      </c>
      <c r="S103" s="3">
        <v>0</v>
      </c>
      <c r="T103" s="3">
        <v>206</v>
      </c>
      <c r="U103" s="3">
        <v>0.12654106749061692</v>
      </c>
      <c r="V103" s="3">
        <v>289</v>
      </c>
      <c r="W103" s="3">
        <v>0.15870313726997656</v>
      </c>
      <c r="X103" s="3">
        <v>0</v>
      </c>
      <c r="Y103" s="3">
        <v>0</v>
      </c>
      <c r="Z103" s="3">
        <v>6</v>
      </c>
      <c r="AA103" s="3">
        <v>1.6626946738347279E-2</v>
      </c>
      <c r="AB103" s="3">
        <v>96</v>
      </c>
      <c r="AC103" s="3">
        <v>8.5562259913189956E-2</v>
      </c>
      <c r="AD103" s="3">
        <v>473</v>
      </c>
      <c r="AE103" s="3">
        <v>0.13656823936687773</v>
      </c>
      <c r="AF103" s="3">
        <v>4</v>
      </c>
      <c r="AG103" s="3">
        <v>3.2005120819331094E-2</v>
      </c>
      <c r="AH103" s="3">
        <v>3</v>
      </c>
      <c r="AI103" s="3">
        <v>1.4315709104790991E-2</v>
      </c>
      <c r="AJ103" s="3">
        <v>7</v>
      </c>
      <c r="AK103" s="3">
        <v>4.6747696006411113E-2</v>
      </c>
      <c r="AL103" s="3">
        <v>348</v>
      </c>
      <c r="AM103" s="3">
        <v>0.24476877088095658</v>
      </c>
      <c r="AN103" s="3">
        <v>8</v>
      </c>
      <c r="AO103" s="3">
        <v>1.775410563692854E-2</v>
      </c>
      <c r="AP103" s="3">
        <v>146</v>
      </c>
      <c r="AQ103" s="3">
        <v>0.11050894668321778</v>
      </c>
      <c r="AR103" s="3">
        <v>8</v>
      </c>
      <c r="AS103" s="3">
        <v>8.130907612562252E-2</v>
      </c>
      <c r="AT103" s="3">
        <v>338</v>
      </c>
      <c r="AU103" s="3">
        <v>0.23507483447393315</v>
      </c>
      <c r="AV103" s="3">
        <v>3</v>
      </c>
      <c r="AW103" s="3">
        <v>1.5971889474524836E-2</v>
      </c>
      <c r="AX103" s="3">
        <v>3</v>
      </c>
      <c r="AY103" s="3">
        <v>1.2600806451612902E-2</v>
      </c>
      <c r="AZ103" s="3">
        <v>48</v>
      </c>
      <c r="BA103" s="3">
        <v>4.1887009791088538E-2</v>
      </c>
      <c r="BB103" s="3">
        <v>184</v>
      </c>
      <c r="BC103" s="3">
        <v>0.12415403196966324</v>
      </c>
      <c r="BD103" s="3">
        <v>267</v>
      </c>
      <c r="BE103" s="3">
        <v>0.10381228250938004</v>
      </c>
      <c r="BF103" s="3">
        <v>20</v>
      </c>
      <c r="BG103" s="3">
        <v>3.1636058779797215E-2</v>
      </c>
      <c r="BH103" s="3">
        <v>10</v>
      </c>
      <c r="BI103" s="3">
        <v>6.5269890999282029E-2</v>
      </c>
      <c r="BJ103" s="3">
        <v>0</v>
      </c>
      <c r="BK103" s="3">
        <v>0</v>
      </c>
      <c r="BL103" s="3">
        <v>288</v>
      </c>
      <c r="BM103" s="3">
        <v>0.33053677795503322</v>
      </c>
      <c r="BN103" s="3">
        <v>3</v>
      </c>
      <c r="BO103" s="3">
        <v>1.553679631260034E-2</v>
      </c>
      <c r="BP103" s="3">
        <v>348</v>
      </c>
      <c r="BQ103" s="3">
        <v>0.15183047342312272</v>
      </c>
      <c r="BR103" s="3">
        <v>4</v>
      </c>
      <c r="BS103" s="3">
        <v>2.4579083200196632E-2</v>
      </c>
      <c r="BT103" s="3">
        <v>344</v>
      </c>
      <c r="BU103" s="3">
        <v>0.22536244701689565</v>
      </c>
      <c r="BV103" s="3">
        <v>119</v>
      </c>
      <c r="BW103" s="3">
        <v>7.7324946717263601E-2</v>
      </c>
      <c r="BX103" s="3">
        <v>21</v>
      </c>
      <c r="BY103" s="3">
        <v>2.9313232830820771E-2</v>
      </c>
      <c r="BZ103" s="3">
        <v>0</v>
      </c>
      <c r="CA103" s="3">
        <v>0</v>
      </c>
      <c r="CB103" s="3">
        <v>13</v>
      </c>
      <c r="CC103" s="3">
        <v>2.6611533029006575E-2</v>
      </c>
      <c r="CD103" s="3">
        <v>155</v>
      </c>
      <c r="CE103" s="3">
        <v>0.128236948787954</v>
      </c>
      <c r="CF103" s="3">
        <v>4</v>
      </c>
      <c r="CG103" s="3">
        <v>4.2471862391165856E-2</v>
      </c>
      <c r="CH103" s="3">
        <v>253</v>
      </c>
      <c r="CI103" s="3">
        <v>0.31350681536555142</v>
      </c>
      <c r="CJ103" s="3">
        <v>85</v>
      </c>
      <c r="CK103" s="3">
        <v>7.6435412076795106E-2</v>
      </c>
      <c r="CL103" s="3">
        <v>746</v>
      </c>
      <c r="CM103" s="3">
        <v>0.53957094706997055</v>
      </c>
      <c r="CN103" s="3">
        <v>316</v>
      </c>
      <c r="CO103" s="3">
        <v>0.1892147587511826</v>
      </c>
      <c r="CP103" s="3">
        <v>4</v>
      </c>
      <c r="CQ103" s="3">
        <v>7.6155662173482599E-3</v>
      </c>
      <c r="CR103" s="3">
        <v>23</v>
      </c>
      <c r="CS103" s="3">
        <v>4.9435787211176786E-2</v>
      </c>
      <c r="CT103" s="3">
        <v>3</v>
      </c>
      <c r="CU103" s="3">
        <v>1.0598459690524979E-2</v>
      </c>
      <c r="CV103" s="3">
        <v>237</v>
      </c>
      <c r="CW103" s="3">
        <v>0.12982317754552028</v>
      </c>
      <c r="CX103" s="3">
        <v>244</v>
      </c>
      <c r="CY103" s="3">
        <v>0.20833689099882172</v>
      </c>
      <c r="CZ103" s="3">
        <v>30</v>
      </c>
      <c r="DA103" s="3">
        <v>8.3826981110986923E-2</v>
      </c>
      <c r="DB103" s="3">
        <v>485</v>
      </c>
      <c r="DC103" s="3">
        <v>0.29625014507094732</v>
      </c>
      <c r="DD103" s="3">
        <v>80</v>
      </c>
      <c r="DE103" s="3">
        <v>5.0042536155732377E-2</v>
      </c>
      <c r="DF103" s="3">
        <v>8</v>
      </c>
      <c r="DG103" s="3">
        <v>4.3691971600218461E-2</v>
      </c>
      <c r="DH103" s="3">
        <v>6</v>
      </c>
      <c r="DI103" s="3">
        <v>3.687995574405311E-2</v>
      </c>
      <c r="DJ103" s="3">
        <v>3</v>
      </c>
      <c r="DK103" s="3">
        <v>2.1571870281153378E-2</v>
      </c>
      <c r="DL103" s="3">
        <v>28</v>
      </c>
      <c r="DM103" s="3">
        <v>4.5776317295273594E-2</v>
      </c>
      <c r="DN103" s="3">
        <v>0</v>
      </c>
      <c r="DO103" s="3">
        <v>0</v>
      </c>
      <c r="DP103" s="3">
        <v>612</v>
      </c>
      <c r="DQ103" s="3">
        <v>0.64180544485926427</v>
      </c>
      <c r="DR103" s="3">
        <v>3</v>
      </c>
      <c r="DS103" s="3">
        <v>4.4662795891022775E-2</v>
      </c>
      <c r="DT103" s="3">
        <v>4</v>
      </c>
      <c r="DU103" s="3">
        <v>0.13089005235602094</v>
      </c>
      <c r="DV103" s="3">
        <v>12</v>
      </c>
      <c r="DW103" s="3">
        <v>4.1996220340169386E-2</v>
      </c>
      <c r="DX103" s="3">
        <v>0</v>
      </c>
      <c r="DY103" s="3">
        <v>0</v>
      </c>
      <c r="DZ103" s="3">
        <v>261</v>
      </c>
      <c r="EA103" s="3">
        <v>0.26172497818958512</v>
      </c>
      <c r="EB103" s="3">
        <v>0</v>
      </c>
      <c r="EC103" s="3">
        <v>0</v>
      </c>
      <c r="ED103" s="3">
        <v>71</v>
      </c>
      <c r="EE103" s="3">
        <v>0.19856807249133013</v>
      </c>
      <c r="EF103" s="3">
        <v>5</v>
      </c>
      <c r="EG103" s="3">
        <v>2.5599016997747283E-2</v>
      </c>
      <c r="EH103" s="3">
        <v>3</v>
      </c>
      <c r="EI103" s="3">
        <v>5.2668539325842693E-2</v>
      </c>
      <c r="EJ103" s="3">
        <v>11</v>
      </c>
      <c r="EK103" s="3">
        <v>3.9161237495104848E-2</v>
      </c>
      <c r="EL103" s="3">
        <v>8</v>
      </c>
      <c r="EM103" s="3">
        <v>2.3930601256356567E-2</v>
      </c>
      <c r="EN103" s="3">
        <v>8</v>
      </c>
      <c r="EO103" s="3">
        <v>1.9217834150091286E-2</v>
      </c>
      <c r="EP103" s="3">
        <v>0</v>
      </c>
      <c r="EQ103" s="3">
        <v>0</v>
      </c>
      <c r="ER103" s="3">
        <v>116</v>
      </c>
      <c r="ES103" s="3">
        <v>7.1072334481110694E-2</v>
      </c>
      <c r="ET103" s="3">
        <v>461</v>
      </c>
      <c r="EU103" s="3">
        <v>0.21091158641198671</v>
      </c>
      <c r="EV103" s="3">
        <v>19</v>
      </c>
      <c r="EW103" s="3">
        <v>4.6242211838006232E-2</v>
      </c>
      <c r="EX103" s="3">
        <v>521</v>
      </c>
      <c r="EY103" s="3">
        <v>0.19015292528924413</v>
      </c>
      <c r="EZ103" s="3">
        <v>74</v>
      </c>
      <c r="FA103" s="3">
        <v>4.9240760703211296E-2</v>
      </c>
      <c r="FB103" s="3">
        <v>199</v>
      </c>
      <c r="FC103" s="3">
        <v>0.23287382685421398</v>
      </c>
      <c r="FD103" s="3">
        <v>0</v>
      </c>
      <c r="FE103" s="3">
        <v>0</v>
      </c>
      <c r="FF103" s="3">
        <v>8493</v>
      </c>
      <c r="FG103" s="3">
        <v>0.18139703267517374</v>
      </c>
      <c r="FH103" s="3">
        <v>9214</v>
      </c>
      <c r="FI103" s="3">
        <v>0.14951753252906941</v>
      </c>
    </row>
    <row r="104" spans="2:165" x14ac:dyDescent="0.35">
      <c r="B104" s="18">
        <v>99</v>
      </c>
      <c r="C104" s="7" t="s">
        <v>96</v>
      </c>
      <c r="D104" s="3">
        <v>20</v>
      </c>
      <c r="E104" s="3">
        <v>0.16155088852988692</v>
      </c>
      <c r="F104" s="3">
        <v>50</v>
      </c>
      <c r="G104" s="3">
        <v>0.47892720306513409</v>
      </c>
      <c r="H104" s="3">
        <v>764</v>
      </c>
      <c r="I104" s="3">
        <v>0.70628258699108826</v>
      </c>
      <c r="J104" s="3">
        <v>336</v>
      </c>
      <c r="K104" s="3">
        <v>0</v>
      </c>
      <c r="L104" s="3">
        <v>90</v>
      </c>
      <c r="M104" s="3">
        <v>0.23653088042049933</v>
      </c>
      <c r="N104" s="3">
        <v>149</v>
      </c>
      <c r="O104" s="3">
        <v>0.27383665367933546</v>
      </c>
      <c r="P104" s="3">
        <v>97</v>
      </c>
      <c r="Q104" s="3">
        <v>9.9176933694596389E-2</v>
      </c>
      <c r="R104" s="3">
        <v>41</v>
      </c>
      <c r="S104" s="3">
        <v>0.30799278846153844</v>
      </c>
      <c r="T104" s="3">
        <v>356</v>
      </c>
      <c r="U104" s="3">
        <v>0.21868262148863893</v>
      </c>
      <c r="V104" s="3">
        <v>4370</v>
      </c>
      <c r="W104" s="3">
        <v>2.3997671621792303</v>
      </c>
      <c r="X104" s="3">
        <v>0</v>
      </c>
      <c r="Y104" s="3">
        <v>0</v>
      </c>
      <c r="Z104" s="3">
        <v>53</v>
      </c>
      <c r="AA104" s="3">
        <v>0.14687136285540098</v>
      </c>
      <c r="AB104" s="3">
        <v>3474</v>
      </c>
      <c r="AC104" s="3">
        <v>3.0962842806085615</v>
      </c>
      <c r="AD104" s="3">
        <v>16865</v>
      </c>
      <c r="AE104" s="3">
        <v>4.8693939892651015</v>
      </c>
      <c r="AF104" s="3">
        <v>14</v>
      </c>
      <c r="AG104" s="3">
        <v>0.11201792286765883</v>
      </c>
      <c r="AH104" s="3">
        <v>28</v>
      </c>
      <c r="AI104" s="3">
        <v>0.13361328497804922</v>
      </c>
      <c r="AJ104" s="3">
        <v>18</v>
      </c>
      <c r="AK104" s="3">
        <v>0.12020836115934286</v>
      </c>
      <c r="AL104" s="3">
        <v>766</v>
      </c>
      <c r="AM104" s="3">
        <v>0.5387726393529102</v>
      </c>
      <c r="AN104" s="3">
        <v>89</v>
      </c>
      <c r="AO104" s="3">
        <v>0.19751442521083001</v>
      </c>
      <c r="AP104" s="3">
        <v>360</v>
      </c>
      <c r="AQ104" s="3">
        <v>0.27248781373944109</v>
      </c>
      <c r="AR104" s="3">
        <v>22</v>
      </c>
      <c r="AS104" s="3">
        <v>0.22359995934546195</v>
      </c>
      <c r="AT104" s="3">
        <v>413</v>
      </c>
      <c r="AU104" s="3">
        <v>0.28723641017081175</v>
      </c>
      <c r="AV104" s="3">
        <v>25</v>
      </c>
      <c r="AW104" s="3">
        <v>0.13309907895437365</v>
      </c>
      <c r="AX104" s="3">
        <v>7</v>
      </c>
      <c r="AY104" s="3">
        <v>2.9401881720430109E-2</v>
      </c>
      <c r="AZ104" s="3">
        <v>464</v>
      </c>
      <c r="BA104" s="3">
        <v>0.40490776131385586</v>
      </c>
      <c r="BB104" s="3">
        <v>5399</v>
      </c>
      <c r="BC104" s="3">
        <v>3.6429761880663687</v>
      </c>
      <c r="BD104" s="3">
        <v>2138</v>
      </c>
      <c r="BE104" s="3">
        <v>0.83127588016874354</v>
      </c>
      <c r="BF104" s="3">
        <v>1549</v>
      </c>
      <c r="BG104" s="3">
        <v>2.4502127524952941</v>
      </c>
      <c r="BH104" s="3">
        <v>18</v>
      </c>
      <c r="BI104" s="3">
        <v>0.11748580379870766</v>
      </c>
      <c r="BJ104" s="3">
        <v>3</v>
      </c>
      <c r="BK104" s="3">
        <v>5.6539766302299288E-2</v>
      </c>
      <c r="BL104" s="3">
        <v>741</v>
      </c>
      <c r="BM104" s="3">
        <v>0.85044358494680417</v>
      </c>
      <c r="BN104" s="3">
        <v>45</v>
      </c>
      <c r="BO104" s="3">
        <v>0.23305194468900511</v>
      </c>
      <c r="BP104" s="3">
        <v>12653</v>
      </c>
      <c r="BQ104" s="3">
        <v>5.5204338512148619</v>
      </c>
      <c r="BR104" s="3">
        <v>0</v>
      </c>
      <c r="BS104" s="3">
        <v>0</v>
      </c>
      <c r="BT104" s="3">
        <v>952</v>
      </c>
      <c r="BU104" s="3">
        <v>0.6236774696514088</v>
      </c>
      <c r="BV104" s="3">
        <v>1065</v>
      </c>
      <c r="BW104" s="3">
        <v>0.69202578364609868</v>
      </c>
      <c r="BX104" s="3">
        <v>160</v>
      </c>
      <c r="BY104" s="3">
        <v>0.22333891680625351</v>
      </c>
      <c r="BZ104" s="3">
        <v>0</v>
      </c>
      <c r="CA104" s="3">
        <v>0</v>
      </c>
      <c r="CB104" s="3">
        <v>71</v>
      </c>
      <c r="CC104" s="3">
        <v>0.14533991115842049</v>
      </c>
      <c r="CD104" s="3">
        <v>600</v>
      </c>
      <c r="CE104" s="3">
        <v>0.49640109208240257</v>
      </c>
      <c r="CF104" s="3">
        <v>15</v>
      </c>
      <c r="CG104" s="3">
        <v>0.15926948396687196</v>
      </c>
      <c r="CH104" s="3">
        <v>263</v>
      </c>
      <c r="CI104" s="3">
        <v>0.32589838909541513</v>
      </c>
      <c r="CJ104" s="3">
        <v>604</v>
      </c>
      <c r="CK104" s="3">
        <v>0.54314104581628531</v>
      </c>
      <c r="CL104" s="3">
        <v>511</v>
      </c>
      <c r="CM104" s="3">
        <v>0.36959886588841151</v>
      </c>
      <c r="CN104" s="3">
        <v>10639</v>
      </c>
      <c r="CO104" s="3">
        <v>6.3704298049171886</v>
      </c>
      <c r="CP104" s="3">
        <v>407</v>
      </c>
      <c r="CQ104" s="3">
        <v>0.77488386261518549</v>
      </c>
      <c r="CR104" s="3">
        <v>1158</v>
      </c>
      <c r="CS104" s="3">
        <v>2.4889844169801183</v>
      </c>
      <c r="CT104" s="3">
        <v>155</v>
      </c>
      <c r="CU104" s="3">
        <v>0.54758708401045719</v>
      </c>
      <c r="CV104" s="3">
        <v>1848</v>
      </c>
      <c r="CW104" s="3">
        <v>1.0122921185827911</v>
      </c>
      <c r="CX104" s="3">
        <v>344</v>
      </c>
      <c r="CY104" s="3">
        <v>0.29372086271965026</v>
      </c>
      <c r="CZ104" s="3">
        <v>591</v>
      </c>
      <c r="DA104" s="3">
        <v>1.6513915278864426</v>
      </c>
      <c r="DB104" s="3">
        <v>572</v>
      </c>
      <c r="DC104" s="3">
        <v>0.34939192367130284</v>
      </c>
      <c r="DD104" s="3">
        <v>125</v>
      </c>
      <c r="DE104" s="3">
        <v>7.819146274333183E-2</v>
      </c>
      <c r="DF104" s="3">
        <v>21</v>
      </c>
      <c r="DG104" s="3">
        <v>0.11469142545057345</v>
      </c>
      <c r="DH104" s="3">
        <v>8</v>
      </c>
      <c r="DI104" s="3">
        <v>4.9173274325404144E-2</v>
      </c>
      <c r="DJ104" s="3">
        <v>28</v>
      </c>
      <c r="DK104" s="3">
        <v>0.20133745595743149</v>
      </c>
      <c r="DL104" s="3">
        <v>77</v>
      </c>
      <c r="DM104" s="3">
        <v>0.12588487256200237</v>
      </c>
      <c r="DN104" s="3">
        <v>40</v>
      </c>
      <c r="DO104" s="3">
        <v>0.36700614735296816</v>
      </c>
      <c r="DP104" s="3">
        <v>174</v>
      </c>
      <c r="DQ104" s="3">
        <v>0.18247409706783005</v>
      </c>
      <c r="DR104" s="3">
        <v>0</v>
      </c>
      <c r="DS104" s="3">
        <v>0</v>
      </c>
      <c r="DT104" s="3">
        <v>0</v>
      </c>
      <c r="DU104" s="3">
        <v>0</v>
      </c>
      <c r="DV104" s="3">
        <v>29</v>
      </c>
      <c r="DW104" s="3">
        <v>0.10149086582207602</v>
      </c>
      <c r="DX104" s="3">
        <v>13</v>
      </c>
      <c r="DY104" s="3">
        <v>8.3290620194771903E-2</v>
      </c>
      <c r="DZ104" s="3">
        <v>178</v>
      </c>
      <c r="EA104" s="3">
        <v>0.17849442956990863</v>
      </c>
      <c r="EB104" s="3">
        <v>0</v>
      </c>
      <c r="EC104" s="3">
        <v>0</v>
      </c>
      <c r="ED104" s="3">
        <v>23</v>
      </c>
      <c r="EE104" s="3">
        <v>6.432486855352948E-2</v>
      </c>
      <c r="EF104" s="3">
        <v>215</v>
      </c>
      <c r="EG104" s="3">
        <v>1.1007577309031333</v>
      </c>
      <c r="EH104" s="3">
        <v>8</v>
      </c>
      <c r="EI104" s="3">
        <v>0.1404494382022472</v>
      </c>
      <c r="EJ104" s="3">
        <v>75</v>
      </c>
      <c r="EK104" s="3">
        <v>0.26700843746662395</v>
      </c>
      <c r="EL104" s="3">
        <v>58</v>
      </c>
      <c r="EM104" s="3">
        <v>0.17349685910858509</v>
      </c>
      <c r="EN104" s="3">
        <v>84</v>
      </c>
      <c r="EO104" s="3">
        <v>0.2017872585759585</v>
      </c>
      <c r="EP104" s="3">
        <v>4</v>
      </c>
      <c r="EQ104" s="3">
        <v>0.10869565217391304</v>
      </c>
      <c r="ER104" s="3">
        <v>1112</v>
      </c>
      <c r="ES104" s="3">
        <v>0.68131410295685424</v>
      </c>
      <c r="ET104" s="3">
        <v>9898</v>
      </c>
      <c r="EU104" s="3">
        <v>4.5284227381905522</v>
      </c>
      <c r="EV104" s="3">
        <v>187</v>
      </c>
      <c r="EW104" s="3">
        <v>0.45512071651090341</v>
      </c>
      <c r="EX104" s="3">
        <v>20853</v>
      </c>
      <c r="EY104" s="3">
        <v>7.6108617102813971</v>
      </c>
      <c r="EZ104" s="3">
        <v>267</v>
      </c>
      <c r="FA104" s="3">
        <v>0.17766598794266777</v>
      </c>
      <c r="FB104" s="3">
        <v>57</v>
      </c>
      <c r="FC104" s="3">
        <v>6.6702553420553742E-2</v>
      </c>
      <c r="FD104" s="3">
        <v>10</v>
      </c>
      <c r="FE104" s="3">
        <v>0.16482610845557935</v>
      </c>
      <c r="FF104" s="3">
        <v>97684</v>
      </c>
      <c r="FG104" s="3">
        <v>2.0863755728060367</v>
      </c>
      <c r="FH104" s="3">
        <v>104949</v>
      </c>
      <c r="FI104" s="3">
        <v>1.7030296854127749</v>
      </c>
    </row>
    <row r="105" spans="2:165" x14ac:dyDescent="0.35">
      <c r="B105" s="18">
        <v>100</v>
      </c>
      <c r="C105" s="10" t="s">
        <v>97</v>
      </c>
      <c r="D105" s="3">
        <v>8</v>
      </c>
      <c r="E105" s="3">
        <v>6.4620355411954766E-2</v>
      </c>
      <c r="F105" s="3">
        <v>4</v>
      </c>
      <c r="G105" s="3">
        <v>3.8314176245210732E-2</v>
      </c>
      <c r="H105" s="3">
        <v>79</v>
      </c>
      <c r="I105" s="3">
        <v>7.3031838183633471E-2</v>
      </c>
      <c r="J105" s="3">
        <v>298</v>
      </c>
      <c r="K105" s="3">
        <v>0</v>
      </c>
      <c r="L105" s="3">
        <v>23</v>
      </c>
      <c r="M105" s="3">
        <v>6.0446780551905381E-2</v>
      </c>
      <c r="N105" s="3">
        <v>50</v>
      </c>
      <c r="O105" s="3">
        <v>9.189149452326692E-2</v>
      </c>
      <c r="P105" s="3">
        <v>1310</v>
      </c>
      <c r="Q105" s="3">
        <v>1.3393998261847553</v>
      </c>
      <c r="R105" s="3">
        <v>8</v>
      </c>
      <c r="S105" s="3">
        <v>6.0096153846153848E-2</v>
      </c>
      <c r="T105" s="3">
        <v>311</v>
      </c>
      <c r="U105" s="3">
        <v>0.19104015528923235</v>
      </c>
      <c r="V105" s="3">
        <v>202</v>
      </c>
      <c r="W105" s="3">
        <v>0.11092745234787288</v>
      </c>
      <c r="X105" s="3">
        <v>4</v>
      </c>
      <c r="Y105" s="3">
        <v>7.0959730353024664E-2</v>
      </c>
      <c r="Z105" s="3">
        <v>9</v>
      </c>
      <c r="AA105" s="3">
        <v>2.4940420107520921E-2</v>
      </c>
      <c r="AB105" s="3">
        <v>142</v>
      </c>
      <c r="AC105" s="3">
        <v>0.12656084278826013</v>
      </c>
      <c r="AD105" s="3">
        <v>787</v>
      </c>
      <c r="AE105" s="3">
        <v>0.22722876190641178</v>
      </c>
      <c r="AF105" s="3">
        <v>10</v>
      </c>
      <c r="AG105" s="3">
        <v>8.0012802048327725E-2</v>
      </c>
      <c r="AH105" s="3">
        <v>10</v>
      </c>
      <c r="AI105" s="3">
        <v>4.7719030349303304E-2</v>
      </c>
      <c r="AJ105" s="3">
        <v>14</v>
      </c>
      <c r="AK105" s="3">
        <v>9.3495392012822226E-2</v>
      </c>
      <c r="AL105" s="3">
        <v>114</v>
      </c>
      <c r="AM105" s="3">
        <v>8.0182873219623696E-2</v>
      </c>
      <c r="AN105" s="3">
        <v>10</v>
      </c>
      <c r="AO105" s="3">
        <v>2.2192632046160673E-2</v>
      </c>
      <c r="AP105" s="3">
        <v>699</v>
      </c>
      <c r="AQ105" s="3">
        <v>0.5290805050107481</v>
      </c>
      <c r="AR105" s="3">
        <v>0</v>
      </c>
      <c r="AS105" s="3">
        <v>0</v>
      </c>
      <c r="AT105" s="3">
        <v>4613</v>
      </c>
      <c r="AU105" s="3">
        <v>3.2082846491960164</v>
      </c>
      <c r="AV105" s="3">
        <v>5</v>
      </c>
      <c r="AW105" s="3">
        <v>2.6619815790874725E-2</v>
      </c>
      <c r="AX105" s="3">
        <v>12</v>
      </c>
      <c r="AY105" s="3">
        <v>5.040322580645161E-2</v>
      </c>
      <c r="AZ105" s="3">
        <v>41</v>
      </c>
      <c r="BA105" s="3">
        <v>3.5778487529888124E-2</v>
      </c>
      <c r="BB105" s="3">
        <v>474</v>
      </c>
      <c r="BC105" s="3">
        <v>0.31983158235663245</v>
      </c>
      <c r="BD105" s="3">
        <v>322</v>
      </c>
      <c r="BE105" s="3">
        <v>0.12519683508621862</v>
      </c>
      <c r="BF105" s="3">
        <v>8</v>
      </c>
      <c r="BG105" s="3">
        <v>1.2654423511918885E-2</v>
      </c>
      <c r="BH105" s="3">
        <v>5</v>
      </c>
      <c r="BI105" s="3">
        <v>3.2634945499641015E-2</v>
      </c>
      <c r="BJ105" s="3">
        <v>0</v>
      </c>
      <c r="BK105" s="3">
        <v>0</v>
      </c>
      <c r="BL105" s="3">
        <v>168</v>
      </c>
      <c r="BM105" s="3">
        <v>0.19281312047376939</v>
      </c>
      <c r="BN105" s="3">
        <v>0</v>
      </c>
      <c r="BO105" s="3">
        <v>0</v>
      </c>
      <c r="BP105" s="3">
        <v>148</v>
      </c>
      <c r="BQ105" s="3">
        <v>6.4571580651213129E-2</v>
      </c>
      <c r="BR105" s="3">
        <v>0</v>
      </c>
      <c r="BS105" s="3">
        <v>0</v>
      </c>
      <c r="BT105" s="3">
        <v>2081</v>
      </c>
      <c r="BU105" s="3">
        <v>1.3633117797737204</v>
      </c>
      <c r="BV105" s="3">
        <v>277</v>
      </c>
      <c r="BW105" s="3">
        <v>0.17999168269480686</v>
      </c>
      <c r="BX105" s="3">
        <v>29</v>
      </c>
      <c r="BY105" s="3">
        <v>4.0480178671133446E-2</v>
      </c>
      <c r="BZ105" s="3">
        <v>0</v>
      </c>
      <c r="CA105" s="3">
        <v>0</v>
      </c>
      <c r="CB105" s="3">
        <v>14</v>
      </c>
      <c r="CC105" s="3">
        <v>2.8658574031237845E-2</v>
      </c>
      <c r="CD105" s="3">
        <v>151</v>
      </c>
      <c r="CE105" s="3">
        <v>0.12492760817407131</v>
      </c>
      <c r="CF105" s="3">
        <v>16</v>
      </c>
      <c r="CG105" s="3">
        <v>0.16988744956466342</v>
      </c>
      <c r="CH105" s="3">
        <v>92</v>
      </c>
      <c r="CI105" s="3">
        <v>0.11400247831474597</v>
      </c>
      <c r="CJ105" s="3">
        <v>159</v>
      </c>
      <c r="CK105" s="3">
        <v>0.14297918259071085</v>
      </c>
      <c r="CL105" s="3">
        <v>478</v>
      </c>
      <c r="CM105" s="3">
        <v>0.34573044597780961</v>
      </c>
      <c r="CN105" s="3">
        <v>129</v>
      </c>
      <c r="CO105" s="3">
        <v>7.7242733793995419E-2</v>
      </c>
      <c r="CP105" s="3">
        <v>9</v>
      </c>
      <c r="CQ105" s="3">
        <v>1.7135023989033587E-2</v>
      </c>
      <c r="CR105" s="3">
        <v>18</v>
      </c>
      <c r="CS105" s="3">
        <v>3.8688876947877489E-2</v>
      </c>
      <c r="CT105" s="3">
        <v>8</v>
      </c>
      <c r="CU105" s="3">
        <v>2.8262559174733273E-2</v>
      </c>
      <c r="CV105" s="3">
        <v>923</v>
      </c>
      <c r="CW105" s="3">
        <v>0.50559828217095026</v>
      </c>
      <c r="CX105" s="3">
        <v>156</v>
      </c>
      <c r="CY105" s="3">
        <v>0.13319899588449255</v>
      </c>
      <c r="CZ105" s="3">
        <v>14</v>
      </c>
      <c r="DA105" s="3">
        <v>3.9119257851793897E-2</v>
      </c>
      <c r="DB105" s="3">
        <v>225</v>
      </c>
      <c r="DC105" s="3">
        <v>0.13743563431126421</v>
      </c>
      <c r="DD105" s="3">
        <v>161</v>
      </c>
      <c r="DE105" s="3">
        <v>0.10071060401341139</v>
      </c>
      <c r="DF105" s="3">
        <v>11</v>
      </c>
      <c r="DG105" s="3">
        <v>6.0076460950300378E-2</v>
      </c>
      <c r="DH105" s="3">
        <v>0</v>
      </c>
      <c r="DI105" s="3">
        <v>0</v>
      </c>
      <c r="DJ105" s="3">
        <v>4</v>
      </c>
      <c r="DK105" s="3">
        <v>2.8762493708204506E-2</v>
      </c>
      <c r="DL105" s="3">
        <v>71</v>
      </c>
      <c r="DM105" s="3">
        <v>0.11607566171301519</v>
      </c>
      <c r="DN105" s="3">
        <v>0</v>
      </c>
      <c r="DO105" s="3">
        <v>0</v>
      </c>
      <c r="DP105" s="3">
        <v>1149</v>
      </c>
      <c r="DQ105" s="3">
        <v>1.20495826167205</v>
      </c>
      <c r="DR105" s="3">
        <v>0</v>
      </c>
      <c r="DS105" s="3">
        <v>0</v>
      </c>
      <c r="DT105" s="3">
        <v>3</v>
      </c>
      <c r="DU105" s="3">
        <v>9.8167539267015699E-2</v>
      </c>
      <c r="DV105" s="3">
        <v>9</v>
      </c>
      <c r="DW105" s="3">
        <v>3.1497165255127038E-2</v>
      </c>
      <c r="DX105" s="3">
        <v>0</v>
      </c>
      <c r="DY105" s="3">
        <v>0</v>
      </c>
      <c r="DZ105" s="3">
        <v>714</v>
      </c>
      <c r="EA105" s="3">
        <v>0.71598327366806047</v>
      </c>
      <c r="EB105" s="3">
        <v>0</v>
      </c>
      <c r="EC105" s="3">
        <v>0</v>
      </c>
      <c r="ED105" s="3">
        <v>16</v>
      </c>
      <c r="EE105" s="3">
        <v>4.4747734645933547E-2</v>
      </c>
      <c r="EF105" s="3">
        <v>5</v>
      </c>
      <c r="EG105" s="3">
        <v>2.5599016997747283E-2</v>
      </c>
      <c r="EH105" s="3">
        <v>0</v>
      </c>
      <c r="EI105" s="3">
        <v>0</v>
      </c>
      <c r="EJ105" s="3">
        <v>7</v>
      </c>
      <c r="EK105" s="3">
        <v>2.4920787496884898E-2</v>
      </c>
      <c r="EL105" s="3">
        <v>22</v>
      </c>
      <c r="EM105" s="3">
        <v>6.5809153454980548E-2</v>
      </c>
      <c r="EN105" s="3">
        <v>27</v>
      </c>
      <c r="EO105" s="3">
        <v>6.4860190256558078E-2</v>
      </c>
      <c r="EP105" s="3">
        <v>0</v>
      </c>
      <c r="EQ105" s="3">
        <v>0</v>
      </c>
      <c r="ER105" s="3">
        <v>261</v>
      </c>
      <c r="ES105" s="3">
        <v>0.15991275258249904</v>
      </c>
      <c r="ET105" s="3">
        <v>199</v>
      </c>
      <c r="EU105" s="3">
        <v>9.1044263982614657E-2</v>
      </c>
      <c r="EV105" s="3">
        <v>13</v>
      </c>
      <c r="EW105" s="3">
        <v>3.1639408099688474E-2</v>
      </c>
      <c r="EX105" s="3">
        <v>563</v>
      </c>
      <c r="EY105" s="3">
        <v>0.20548195189605459</v>
      </c>
      <c r="EZ105" s="3">
        <v>148</v>
      </c>
      <c r="FA105" s="3">
        <v>9.8481521406422592E-2</v>
      </c>
      <c r="FB105" s="3">
        <v>159</v>
      </c>
      <c r="FC105" s="3">
        <v>0.18606501743628151</v>
      </c>
      <c r="FD105" s="3">
        <v>0</v>
      </c>
      <c r="FE105" s="3">
        <v>0</v>
      </c>
      <c r="FF105" s="3">
        <v>17378</v>
      </c>
      <c r="FG105" s="3">
        <v>0.37116656468022713</v>
      </c>
      <c r="FH105" s="3">
        <v>18205</v>
      </c>
      <c r="FI105" s="3">
        <v>0.2954163967540383</v>
      </c>
    </row>
    <row r="106" spans="2:165" x14ac:dyDescent="0.35">
      <c r="B106" s="18">
        <v>101</v>
      </c>
      <c r="C106" s="10" t="s">
        <v>98</v>
      </c>
      <c r="D106" s="3">
        <v>0</v>
      </c>
      <c r="E106" s="3">
        <v>0</v>
      </c>
      <c r="F106" s="3">
        <v>30</v>
      </c>
      <c r="G106" s="3">
        <v>0.28735632183908044</v>
      </c>
      <c r="H106" s="3">
        <v>26</v>
      </c>
      <c r="I106" s="3">
        <v>2.4035794845246459E-2</v>
      </c>
      <c r="J106" s="3">
        <v>47</v>
      </c>
      <c r="K106" s="3">
        <v>0</v>
      </c>
      <c r="L106" s="3">
        <v>3</v>
      </c>
      <c r="M106" s="3">
        <v>7.8843626806833107E-3</v>
      </c>
      <c r="N106" s="3">
        <v>21</v>
      </c>
      <c r="O106" s="3">
        <v>3.8594427699772109E-2</v>
      </c>
      <c r="P106" s="3">
        <v>7</v>
      </c>
      <c r="Q106" s="3">
        <v>7.1570983078574719E-3</v>
      </c>
      <c r="R106" s="3">
        <v>0</v>
      </c>
      <c r="S106" s="3">
        <v>0</v>
      </c>
      <c r="T106" s="3">
        <v>5</v>
      </c>
      <c r="U106" s="3">
        <v>3.0713851332674008E-3</v>
      </c>
      <c r="V106" s="3">
        <v>1385</v>
      </c>
      <c r="W106" s="3">
        <v>0.76056693812774223</v>
      </c>
      <c r="X106" s="3">
        <v>0</v>
      </c>
      <c r="Y106" s="3">
        <v>0</v>
      </c>
      <c r="Z106" s="3">
        <v>0</v>
      </c>
      <c r="AA106" s="3">
        <v>0</v>
      </c>
      <c r="AB106" s="3">
        <v>193</v>
      </c>
      <c r="AC106" s="3">
        <v>0.17201579336714232</v>
      </c>
      <c r="AD106" s="3">
        <v>3056</v>
      </c>
      <c r="AE106" s="3">
        <v>0.88235209197712117</v>
      </c>
      <c r="AF106" s="3">
        <v>0</v>
      </c>
      <c r="AG106" s="3">
        <v>0</v>
      </c>
      <c r="AH106" s="3">
        <v>28</v>
      </c>
      <c r="AI106" s="3">
        <v>0.13361328497804922</v>
      </c>
      <c r="AJ106" s="3">
        <v>0</v>
      </c>
      <c r="AK106" s="3">
        <v>0</v>
      </c>
      <c r="AL106" s="3">
        <v>77</v>
      </c>
      <c r="AM106" s="3">
        <v>5.4158607350096706E-2</v>
      </c>
      <c r="AN106" s="3">
        <v>0</v>
      </c>
      <c r="AO106" s="3">
        <v>0</v>
      </c>
      <c r="AP106" s="3">
        <v>186</v>
      </c>
      <c r="AQ106" s="3">
        <v>0.14078537043204456</v>
      </c>
      <c r="AR106" s="3">
        <v>0</v>
      </c>
      <c r="AS106" s="3">
        <v>0</v>
      </c>
      <c r="AT106" s="3">
        <v>15</v>
      </c>
      <c r="AU106" s="3">
        <v>1.0432315139375729E-2</v>
      </c>
      <c r="AV106" s="3">
        <v>3</v>
      </c>
      <c r="AW106" s="3">
        <v>1.5971889474524836E-2</v>
      </c>
      <c r="AX106" s="3">
        <v>5</v>
      </c>
      <c r="AY106" s="3">
        <v>2.1001344086021504E-2</v>
      </c>
      <c r="AZ106" s="3">
        <v>12</v>
      </c>
      <c r="BA106" s="3">
        <v>1.0471752447772134E-2</v>
      </c>
      <c r="BB106" s="3">
        <v>507</v>
      </c>
      <c r="BC106" s="3">
        <v>0.34209833809032208</v>
      </c>
      <c r="BD106" s="3">
        <v>51</v>
      </c>
      <c r="BE106" s="3">
        <v>1.9829312389432141E-2</v>
      </c>
      <c r="BF106" s="3">
        <v>212</v>
      </c>
      <c r="BG106" s="3">
        <v>0.33534222306585043</v>
      </c>
      <c r="BH106" s="3">
        <v>0</v>
      </c>
      <c r="BI106" s="3">
        <v>0</v>
      </c>
      <c r="BJ106" s="3">
        <v>9</v>
      </c>
      <c r="BK106" s="3">
        <v>0.16961929890689784</v>
      </c>
      <c r="BL106" s="3">
        <v>70</v>
      </c>
      <c r="BM106" s="3">
        <v>8.0338800197403915E-2</v>
      </c>
      <c r="BN106" s="3">
        <v>0</v>
      </c>
      <c r="BO106" s="3">
        <v>0</v>
      </c>
      <c r="BP106" s="3">
        <v>2107</v>
      </c>
      <c r="BQ106" s="3">
        <v>0.91927243535206771</v>
      </c>
      <c r="BR106" s="3">
        <v>0</v>
      </c>
      <c r="BS106" s="3">
        <v>0</v>
      </c>
      <c r="BT106" s="3">
        <v>49</v>
      </c>
      <c r="BU106" s="3">
        <v>3.2101046232057805E-2</v>
      </c>
      <c r="BV106" s="3">
        <v>59</v>
      </c>
      <c r="BW106" s="3">
        <v>3.8337578624525658E-2</v>
      </c>
      <c r="BX106" s="3">
        <v>36</v>
      </c>
      <c r="BY106" s="3">
        <v>5.0251256281407038E-2</v>
      </c>
      <c r="BZ106" s="3">
        <v>0</v>
      </c>
      <c r="CA106" s="3">
        <v>0</v>
      </c>
      <c r="CB106" s="3">
        <v>3</v>
      </c>
      <c r="CC106" s="3">
        <v>6.1411230066938235E-3</v>
      </c>
      <c r="CD106" s="3">
        <v>13</v>
      </c>
      <c r="CE106" s="3">
        <v>1.0755356995118722E-2</v>
      </c>
      <c r="CF106" s="3">
        <v>0</v>
      </c>
      <c r="CG106" s="3">
        <v>0</v>
      </c>
      <c r="CH106" s="3">
        <v>51</v>
      </c>
      <c r="CI106" s="3">
        <v>6.3197026022304828E-2</v>
      </c>
      <c r="CJ106" s="3">
        <v>25</v>
      </c>
      <c r="CK106" s="3">
        <v>2.2481003551998561E-2</v>
      </c>
      <c r="CL106" s="3">
        <v>39</v>
      </c>
      <c r="CM106" s="3">
        <v>2.820813262162045E-2</v>
      </c>
      <c r="CN106" s="3">
        <v>1433</v>
      </c>
      <c r="CO106" s="3">
        <v>0.85805300408368557</v>
      </c>
      <c r="CP106" s="3">
        <v>96</v>
      </c>
      <c r="CQ106" s="3">
        <v>0.18277358921635825</v>
      </c>
      <c r="CR106" s="3">
        <v>121</v>
      </c>
      <c r="CS106" s="3">
        <v>0.2600752283718431</v>
      </c>
      <c r="CT106" s="3">
        <v>0</v>
      </c>
      <c r="CU106" s="3">
        <v>0</v>
      </c>
      <c r="CV106" s="3">
        <v>56</v>
      </c>
      <c r="CW106" s="3">
        <v>3.0675518744933062E-2</v>
      </c>
      <c r="CX106" s="3">
        <v>44</v>
      </c>
      <c r="CY106" s="3">
        <v>3.756894755716457E-2</v>
      </c>
      <c r="CZ106" s="3">
        <v>37</v>
      </c>
      <c r="DA106" s="3">
        <v>0.10338661003688387</v>
      </c>
      <c r="DB106" s="3">
        <v>84</v>
      </c>
      <c r="DC106" s="3">
        <v>5.1309303476205312E-2</v>
      </c>
      <c r="DD106" s="3">
        <v>14</v>
      </c>
      <c r="DE106" s="3">
        <v>8.7574438272531654E-3</v>
      </c>
      <c r="DF106" s="3">
        <v>0</v>
      </c>
      <c r="DG106" s="3">
        <v>0</v>
      </c>
      <c r="DH106" s="3">
        <v>0</v>
      </c>
      <c r="DI106" s="3">
        <v>0</v>
      </c>
      <c r="DJ106" s="3">
        <v>0</v>
      </c>
      <c r="DK106" s="3">
        <v>0</v>
      </c>
      <c r="DL106" s="3">
        <v>3</v>
      </c>
      <c r="DM106" s="3">
        <v>4.9046054244935994E-3</v>
      </c>
      <c r="DN106" s="3">
        <v>9</v>
      </c>
      <c r="DO106" s="3">
        <v>8.2576383154417829E-2</v>
      </c>
      <c r="DP106" s="3">
        <v>21</v>
      </c>
      <c r="DQ106" s="3">
        <v>2.202273585301397E-2</v>
      </c>
      <c r="DR106" s="3">
        <v>0</v>
      </c>
      <c r="DS106" s="3">
        <v>0</v>
      </c>
      <c r="DT106" s="3">
        <v>0</v>
      </c>
      <c r="DU106" s="3">
        <v>0</v>
      </c>
      <c r="DV106" s="3">
        <v>0</v>
      </c>
      <c r="DW106" s="3">
        <v>0</v>
      </c>
      <c r="DX106" s="3">
        <v>0</v>
      </c>
      <c r="DY106" s="3">
        <v>0</v>
      </c>
      <c r="DZ106" s="3">
        <v>3</v>
      </c>
      <c r="EA106" s="3">
        <v>3.0083330826389098E-3</v>
      </c>
      <c r="EB106" s="3">
        <v>0</v>
      </c>
      <c r="EC106" s="3">
        <v>0</v>
      </c>
      <c r="ED106" s="3">
        <v>0</v>
      </c>
      <c r="EE106" s="3">
        <v>0</v>
      </c>
      <c r="EF106" s="3">
        <v>18</v>
      </c>
      <c r="EG106" s="3">
        <v>9.2156461191890235E-2</v>
      </c>
      <c r="EH106" s="3">
        <v>12</v>
      </c>
      <c r="EI106" s="3">
        <v>0.21067415730337077</v>
      </c>
      <c r="EJ106" s="3">
        <v>9</v>
      </c>
      <c r="EK106" s="3">
        <v>3.2041012495994871E-2</v>
      </c>
      <c r="EL106" s="3">
        <v>8</v>
      </c>
      <c r="EM106" s="3">
        <v>2.3930601256356567E-2</v>
      </c>
      <c r="EN106" s="3">
        <v>3</v>
      </c>
      <c r="EO106" s="3">
        <v>7.2066878062842319E-3</v>
      </c>
      <c r="EP106" s="3">
        <v>0</v>
      </c>
      <c r="EQ106" s="3">
        <v>0</v>
      </c>
      <c r="ER106" s="3">
        <v>23</v>
      </c>
      <c r="ES106" s="3">
        <v>1.4091928388496084E-2</v>
      </c>
      <c r="ET106" s="3">
        <v>857</v>
      </c>
      <c r="EU106" s="3">
        <v>0.39208509664874758</v>
      </c>
      <c r="EV106" s="3">
        <v>0</v>
      </c>
      <c r="EW106" s="3">
        <v>0</v>
      </c>
      <c r="EX106" s="3">
        <v>1927</v>
      </c>
      <c r="EY106" s="3">
        <v>0.70331033979342317</v>
      </c>
      <c r="EZ106" s="3">
        <v>29</v>
      </c>
      <c r="FA106" s="3">
        <v>1.92970548701774E-2</v>
      </c>
      <c r="FB106" s="3">
        <v>13</v>
      </c>
      <c r="FC106" s="3">
        <v>1.5212863060828048E-2</v>
      </c>
      <c r="FD106" s="3">
        <v>0</v>
      </c>
      <c r="FE106" s="3">
        <v>0</v>
      </c>
      <c r="FF106" s="3">
        <v>12558</v>
      </c>
      <c r="FG106" s="3">
        <v>0.26821899638935964</v>
      </c>
      <c r="FH106" s="3">
        <v>13171</v>
      </c>
      <c r="FI106" s="3">
        <v>0.2137286109116967</v>
      </c>
    </row>
    <row r="107" spans="2:165" x14ac:dyDescent="0.35">
      <c r="B107" s="18">
        <v>102</v>
      </c>
      <c r="C107" s="10" t="s">
        <v>99</v>
      </c>
      <c r="D107" s="3">
        <v>0</v>
      </c>
      <c r="E107" s="3">
        <v>0</v>
      </c>
      <c r="F107" s="3">
        <v>4</v>
      </c>
      <c r="G107" s="3">
        <v>3.8314176245210732E-2</v>
      </c>
      <c r="H107" s="3">
        <v>59</v>
      </c>
      <c r="I107" s="3">
        <v>5.4542765225751584E-2</v>
      </c>
      <c r="J107" s="3">
        <v>269</v>
      </c>
      <c r="K107" s="3">
        <v>0</v>
      </c>
      <c r="L107" s="3">
        <v>18</v>
      </c>
      <c r="M107" s="3">
        <v>4.7306176084099871E-2</v>
      </c>
      <c r="N107" s="3">
        <v>34</v>
      </c>
      <c r="O107" s="3">
        <v>6.2486216275821509E-2</v>
      </c>
      <c r="P107" s="3">
        <v>225</v>
      </c>
      <c r="Q107" s="3">
        <v>0.23004958846684731</v>
      </c>
      <c r="R107" s="3">
        <v>3</v>
      </c>
      <c r="S107" s="3">
        <v>2.2536057692307692E-2</v>
      </c>
      <c r="T107" s="3">
        <v>174</v>
      </c>
      <c r="U107" s="3">
        <v>0.10688420263770554</v>
      </c>
      <c r="V107" s="3">
        <v>1476</v>
      </c>
      <c r="W107" s="3">
        <v>0.81053920626465537</v>
      </c>
      <c r="X107" s="3">
        <v>3</v>
      </c>
      <c r="Y107" s="3">
        <v>5.3219797764768491E-2</v>
      </c>
      <c r="Z107" s="3">
        <v>15</v>
      </c>
      <c r="AA107" s="3">
        <v>4.1567366845868203E-2</v>
      </c>
      <c r="AB107" s="3">
        <v>177</v>
      </c>
      <c r="AC107" s="3">
        <v>0.15775541671494397</v>
      </c>
      <c r="AD107" s="3">
        <v>2881</v>
      </c>
      <c r="AE107" s="3">
        <v>0.83182473068916429</v>
      </c>
      <c r="AF107" s="3">
        <v>0</v>
      </c>
      <c r="AG107" s="3">
        <v>0</v>
      </c>
      <c r="AH107" s="3">
        <v>4</v>
      </c>
      <c r="AI107" s="3">
        <v>1.9087612139721318E-2</v>
      </c>
      <c r="AJ107" s="3">
        <v>7</v>
      </c>
      <c r="AK107" s="3">
        <v>4.6747696006411113E-2</v>
      </c>
      <c r="AL107" s="3">
        <v>342</v>
      </c>
      <c r="AM107" s="3">
        <v>0.24054861965887112</v>
      </c>
      <c r="AN107" s="3">
        <v>8</v>
      </c>
      <c r="AO107" s="3">
        <v>1.775410563692854E-2</v>
      </c>
      <c r="AP107" s="3">
        <v>288</v>
      </c>
      <c r="AQ107" s="3">
        <v>0.21799025099155286</v>
      </c>
      <c r="AR107" s="3">
        <v>6</v>
      </c>
      <c r="AS107" s="3">
        <v>6.0981807094216897E-2</v>
      </c>
      <c r="AT107" s="3">
        <v>421</v>
      </c>
      <c r="AU107" s="3">
        <v>0.2928003115784788</v>
      </c>
      <c r="AV107" s="3">
        <v>0</v>
      </c>
      <c r="AW107" s="3">
        <v>0</v>
      </c>
      <c r="AX107" s="3">
        <v>27</v>
      </c>
      <c r="AY107" s="3">
        <v>0.11340725806451614</v>
      </c>
      <c r="AZ107" s="3">
        <v>21</v>
      </c>
      <c r="BA107" s="3">
        <v>1.8325566783601234E-2</v>
      </c>
      <c r="BB107" s="3">
        <v>2027</v>
      </c>
      <c r="BC107" s="3">
        <v>1.36771860218754</v>
      </c>
      <c r="BD107" s="3">
        <v>836</v>
      </c>
      <c r="BE107" s="3">
        <v>0.3250451991679465</v>
      </c>
      <c r="BF107" s="3">
        <v>19</v>
      </c>
      <c r="BG107" s="3">
        <v>3.0054255840807353E-2</v>
      </c>
      <c r="BH107" s="3">
        <v>37</v>
      </c>
      <c r="BI107" s="3">
        <v>0.2414985966973435</v>
      </c>
      <c r="BJ107" s="3">
        <v>0</v>
      </c>
      <c r="BK107" s="3">
        <v>0</v>
      </c>
      <c r="BL107" s="3">
        <v>587</v>
      </c>
      <c r="BM107" s="3">
        <v>0.6736982245125156</v>
      </c>
      <c r="BN107" s="3">
        <v>3</v>
      </c>
      <c r="BO107" s="3">
        <v>1.553679631260034E-2</v>
      </c>
      <c r="BP107" s="3">
        <v>569</v>
      </c>
      <c r="BQ107" s="3">
        <v>0.24825154993608287</v>
      </c>
      <c r="BR107" s="3">
        <v>0</v>
      </c>
      <c r="BS107" s="3">
        <v>0</v>
      </c>
      <c r="BT107" s="3">
        <v>520</v>
      </c>
      <c r="BU107" s="3">
        <v>0.34066416409530731</v>
      </c>
      <c r="BV107" s="3">
        <v>326</v>
      </c>
      <c r="BW107" s="3">
        <v>0.21183136663720953</v>
      </c>
      <c r="BX107" s="3">
        <v>63</v>
      </c>
      <c r="BY107" s="3">
        <v>8.7939698492462318E-2</v>
      </c>
      <c r="BZ107" s="3">
        <v>4</v>
      </c>
      <c r="CA107" s="3">
        <v>5.7770075101097627E-2</v>
      </c>
      <c r="CB107" s="3">
        <v>20</v>
      </c>
      <c r="CC107" s="3">
        <v>4.0940820044625494E-2</v>
      </c>
      <c r="CD107" s="3">
        <v>158</v>
      </c>
      <c r="CE107" s="3">
        <v>0.13071895424836599</v>
      </c>
      <c r="CF107" s="3">
        <v>4</v>
      </c>
      <c r="CG107" s="3">
        <v>4.2471862391165856E-2</v>
      </c>
      <c r="CH107" s="3">
        <v>406</v>
      </c>
      <c r="CI107" s="3">
        <v>0.50309789343246591</v>
      </c>
      <c r="CJ107" s="3">
        <v>121</v>
      </c>
      <c r="CK107" s="3">
        <v>0.10880805719167302</v>
      </c>
      <c r="CL107" s="3">
        <v>231</v>
      </c>
      <c r="CM107" s="3">
        <v>0.16707893937421342</v>
      </c>
      <c r="CN107" s="3">
        <v>1134</v>
      </c>
      <c r="CO107" s="3">
        <v>0.67901752032861096</v>
      </c>
      <c r="CP107" s="3">
        <v>19</v>
      </c>
      <c r="CQ107" s="3">
        <v>3.6173939532404234E-2</v>
      </c>
      <c r="CR107" s="3">
        <v>14</v>
      </c>
      <c r="CS107" s="3">
        <v>3.0091348737238045E-2</v>
      </c>
      <c r="CT107" s="3">
        <v>7</v>
      </c>
      <c r="CU107" s="3">
        <v>2.472973927789161E-2</v>
      </c>
      <c r="CV107" s="3">
        <v>475</v>
      </c>
      <c r="CW107" s="3">
        <v>0.2601941322114858</v>
      </c>
      <c r="CX107" s="3">
        <v>341</v>
      </c>
      <c r="CY107" s="3">
        <v>0.29115934356802542</v>
      </c>
      <c r="CZ107" s="3">
        <v>77</v>
      </c>
      <c r="DA107" s="3">
        <v>0.21515591818486646</v>
      </c>
      <c r="DB107" s="3">
        <v>278</v>
      </c>
      <c r="DC107" s="3">
        <v>0.16980936150458426</v>
      </c>
      <c r="DD107" s="3">
        <v>121</v>
      </c>
      <c r="DE107" s="3">
        <v>7.5689335935545207E-2</v>
      </c>
      <c r="DF107" s="3">
        <v>3</v>
      </c>
      <c r="DG107" s="3">
        <v>1.638448935008192E-2</v>
      </c>
      <c r="DH107" s="3">
        <v>0</v>
      </c>
      <c r="DI107" s="3">
        <v>0</v>
      </c>
      <c r="DJ107" s="3">
        <v>7</v>
      </c>
      <c r="DK107" s="3">
        <v>5.0334363989357873E-2</v>
      </c>
      <c r="DL107" s="3">
        <v>89</v>
      </c>
      <c r="DM107" s="3">
        <v>0.14550329425997677</v>
      </c>
      <c r="DN107" s="3">
        <v>0</v>
      </c>
      <c r="DO107" s="3">
        <v>0</v>
      </c>
      <c r="DP107" s="3">
        <v>246</v>
      </c>
      <c r="DQ107" s="3">
        <v>0.25798061999244937</v>
      </c>
      <c r="DR107" s="3">
        <v>3</v>
      </c>
      <c r="DS107" s="3">
        <v>4.4662795891022775E-2</v>
      </c>
      <c r="DT107" s="3">
        <v>0</v>
      </c>
      <c r="DU107" s="3">
        <v>0</v>
      </c>
      <c r="DV107" s="3">
        <v>9</v>
      </c>
      <c r="DW107" s="3">
        <v>3.1497165255127038E-2</v>
      </c>
      <c r="DX107" s="3">
        <v>3</v>
      </c>
      <c r="DY107" s="3">
        <v>1.9220912352639674E-2</v>
      </c>
      <c r="DZ107" s="3">
        <v>185</v>
      </c>
      <c r="EA107" s="3">
        <v>0.18551387342939943</v>
      </c>
      <c r="EB107" s="3">
        <v>3</v>
      </c>
      <c r="EC107" s="3">
        <v>2.8782500239854167E-2</v>
      </c>
      <c r="ED107" s="3">
        <v>17</v>
      </c>
      <c r="EE107" s="3">
        <v>4.7544468061304392E-2</v>
      </c>
      <c r="EF107" s="3">
        <v>0</v>
      </c>
      <c r="EG107" s="3">
        <v>0</v>
      </c>
      <c r="EH107" s="3">
        <v>0</v>
      </c>
      <c r="EI107" s="3">
        <v>0</v>
      </c>
      <c r="EJ107" s="3">
        <v>7</v>
      </c>
      <c r="EK107" s="3">
        <v>2.4920787496884898E-2</v>
      </c>
      <c r="EL107" s="3">
        <v>0</v>
      </c>
      <c r="EM107" s="3">
        <v>0</v>
      </c>
      <c r="EN107" s="3">
        <v>16</v>
      </c>
      <c r="EO107" s="3">
        <v>3.8435668300182572E-2</v>
      </c>
      <c r="EP107" s="3">
        <v>0</v>
      </c>
      <c r="EQ107" s="3">
        <v>0</v>
      </c>
      <c r="ER107" s="3">
        <v>244</v>
      </c>
      <c r="ES107" s="3">
        <v>0.14949697942578455</v>
      </c>
      <c r="ET107" s="3">
        <v>848</v>
      </c>
      <c r="EU107" s="3">
        <v>0.38796751687063941</v>
      </c>
      <c r="EV107" s="3">
        <v>55</v>
      </c>
      <c r="EW107" s="3">
        <v>0.13385903426791276</v>
      </c>
      <c r="EX107" s="3">
        <v>940</v>
      </c>
      <c r="EY107" s="3">
        <v>0.34307821453337711</v>
      </c>
      <c r="EZ107" s="3">
        <v>85</v>
      </c>
      <c r="FA107" s="3">
        <v>5.6560333240175134E-2</v>
      </c>
      <c r="FB107" s="3">
        <v>186</v>
      </c>
      <c r="FC107" s="3">
        <v>0.21766096379338593</v>
      </c>
      <c r="FD107" s="3">
        <v>0</v>
      </c>
      <c r="FE107" s="3">
        <v>0</v>
      </c>
      <c r="FF107" s="3">
        <v>16445</v>
      </c>
      <c r="FG107" s="3">
        <v>0.35123916193844718</v>
      </c>
      <c r="FH107" s="3">
        <v>17833</v>
      </c>
      <c r="FI107" s="3">
        <v>0.28937987384316205</v>
      </c>
    </row>
    <row r="108" spans="2:165" x14ac:dyDescent="0.35">
      <c r="B108" s="18">
        <v>103</v>
      </c>
      <c r="C108" s="7" t="s">
        <v>100</v>
      </c>
      <c r="D108" s="3">
        <v>4</v>
      </c>
      <c r="E108" s="3">
        <v>3.2310177705977383E-2</v>
      </c>
      <c r="F108" s="3">
        <v>8</v>
      </c>
      <c r="G108" s="3">
        <v>7.6628352490421464E-2</v>
      </c>
      <c r="H108" s="3">
        <v>206</v>
      </c>
      <c r="I108" s="3">
        <v>0.19043745146618349</v>
      </c>
      <c r="J108" s="3">
        <v>506</v>
      </c>
      <c r="K108" s="3">
        <v>0</v>
      </c>
      <c r="L108" s="3">
        <v>27</v>
      </c>
      <c r="M108" s="3">
        <v>7.0959264126149793E-2</v>
      </c>
      <c r="N108" s="3">
        <v>117</v>
      </c>
      <c r="O108" s="3">
        <v>0.21502609718444463</v>
      </c>
      <c r="P108" s="3">
        <v>93</v>
      </c>
      <c r="Q108" s="3">
        <v>9.5087163232963554E-2</v>
      </c>
      <c r="R108" s="3">
        <v>11</v>
      </c>
      <c r="S108" s="3">
        <v>8.2632211538461536E-2</v>
      </c>
      <c r="T108" s="3">
        <v>697</v>
      </c>
      <c r="U108" s="3">
        <v>0.42815108757747572</v>
      </c>
      <c r="V108" s="3">
        <v>937</v>
      </c>
      <c r="W108" s="3">
        <v>0.51454961806909361</v>
      </c>
      <c r="X108" s="3">
        <v>0</v>
      </c>
      <c r="Y108" s="3">
        <v>0</v>
      </c>
      <c r="Z108" s="3">
        <v>63</v>
      </c>
      <c r="AA108" s="3">
        <v>0.17458294075264646</v>
      </c>
      <c r="AB108" s="3">
        <v>2071</v>
      </c>
      <c r="AC108" s="3">
        <v>1.8458275029189211</v>
      </c>
      <c r="AD108" s="3">
        <v>12863</v>
      </c>
      <c r="AE108" s="3">
        <v>3.7139054185542246</v>
      </c>
      <c r="AF108" s="3">
        <v>9</v>
      </c>
      <c r="AG108" s="3">
        <v>7.2011521843494963E-2</v>
      </c>
      <c r="AH108" s="3">
        <v>24</v>
      </c>
      <c r="AI108" s="3">
        <v>0.11452567283832793</v>
      </c>
      <c r="AJ108" s="3">
        <v>9</v>
      </c>
      <c r="AK108" s="3">
        <v>6.0104180579671429E-2</v>
      </c>
      <c r="AL108" s="3">
        <v>507</v>
      </c>
      <c r="AM108" s="3">
        <v>0.35660277826622122</v>
      </c>
      <c r="AN108" s="3">
        <v>16</v>
      </c>
      <c r="AO108" s="3">
        <v>3.5508211273857081E-2</v>
      </c>
      <c r="AP108" s="3">
        <v>256</v>
      </c>
      <c r="AQ108" s="3">
        <v>0.19376911199249144</v>
      </c>
      <c r="AR108" s="3">
        <v>3</v>
      </c>
      <c r="AS108" s="3">
        <v>3.0490903547108449E-2</v>
      </c>
      <c r="AT108" s="3">
        <v>437</v>
      </c>
      <c r="AU108" s="3">
        <v>0.3039281143938129</v>
      </c>
      <c r="AV108" s="3">
        <v>4</v>
      </c>
      <c r="AW108" s="3">
        <v>2.1295852632699782E-2</v>
      </c>
      <c r="AX108" s="3">
        <v>7</v>
      </c>
      <c r="AY108" s="3">
        <v>2.9401881720430109E-2</v>
      </c>
      <c r="AZ108" s="3">
        <v>199</v>
      </c>
      <c r="BA108" s="3">
        <v>0.17365656142555458</v>
      </c>
      <c r="BB108" s="3">
        <v>3907</v>
      </c>
      <c r="BC108" s="3">
        <v>2.6362489288340991</v>
      </c>
      <c r="BD108" s="3">
        <v>540</v>
      </c>
      <c r="BE108" s="3">
        <v>0.20995742529986974</v>
      </c>
      <c r="BF108" s="3">
        <v>137</v>
      </c>
      <c r="BG108" s="3">
        <v>0.21670700264161091</v>
      </c>
      <c r="BH108" s="3">
        <v>15</v>
      </c>
      <c r="BI108" s="3">
        <v>9.7904836498923037E-2</v>
      </c>
      <c r="BJ108" s="3">
        <v>4</v>
      </c>
      <c r="BK108" s="3">
        <v>7.5386355069732375E-2</v>
      </c>
      <c r="BL108" s="3">
        <v>101</v>
      </c>
      <c r="BM108" s="3">
        <v>0.11591741171339708</v>
      </c>
      <c r="BN108" s="3">
        <v>13</v>
      </c>
      <c r="BO108" s="3">
        <v>6.7326117354601478E-2</v>
      </c>
      <c r="BP108" s="3">
        <v>3930</v>
      </c>
      <c r="BQ108" s="3">
        <v>1.7146372429680239</v>
      </c>
      <c r="BR108" s="3">
        <v>0</v>
      </c>
      <c r="BS108" s="3">
        <v>0</v>
      </c>
      <c r="BT108" s="3">
        <v>673</v>
      </c>
      <c r="BU108" s="3">
        <v>0.44089804314642661</v>
      </c>
      <c r="BV108" s="3">
        <v>2705</v>
      </c>
      <c r="BW108" s="3">
        <v>1.7576805115142695</v>
      </c>
      <c r="BX108" s="3">
        <v>107</v>
      </c>
      <c r="BY108" s="3">
        <v>0.14935790061418203</v>
      </c>
      <c r="BZ108" s="3">
        <v>0</v>
      </c>
      <c r="CA108" s="3">
        <v>0</v>
      </c>
      <c r="CB108" s="3">
        <v>10</v>
      </c>
      <c r="CC108" s="3">
        <v>2.0470410022312747E-2</v>
      </c>
      <c r="CD108" s="3">
        <v>455</v>
      </c>
      <c r="CE108" s="3">
        <v>0.37643749482915528</v>
      </c>
      <c r="CF108" s="3">
        <v>4</v>
      </c>
      <c r="CG108" s="3">
        <v>4.2471862391165856E-2</v>
      </c>
      <c r="CH108" s="3">
        <v>113</v>
      </c>
      <c r="CI108" s="3">
        <v>0.14002478314745972</v>
      </c>
      <c r="CJ108" s="3">
        <v>548</v>
      </c>
      <c r="CK108" s="3">
        <v>0.49278359785980846</v>
      </c>
      <c r="CL108" s="3">
        <v>580</v>
      </c>
      <c r="CM108" s="3">
        <v>0.41950556206512463</v>
      </c>
      <c r="CN108" s="3">
        <v>1506</v>
      </c>
      <c r="CO108" s="3">
        <v>0.90176400847873739</v>
      </c>
      <c r="CP108" s="3">
        <v>48</v>
      </c>
      <c r="CQ108" s="3">
        <v>9.1386794608179125E-2</v>
      </c>
      <c r="CR108" s="3">
        <v>150</v>
      </c>
      <c r="CS108" s="3">
        <v>0.32240730789897903</v>
      </c>
      <c r="CT108" s="3">
        <v>23</v>
      </c>
      <c r="CU108" s="3">
        <v>8.1254857627358151E-2</v>
      </c>
      <c r="CV108" s="3">
        <v>5565</v>
      </c>
      <c r="CW108" s="3">
        <v>3.0483796752777228</v>
      </c>
      <c r="CX108" s="3">
        <v>414</v>
      </c>
      <c r="CY108" s="3">
        <v>0.3534896429242303</v>
      </c>
      <c r="CZ108" s="3">
        <v>36</v>
      </c>
      <c r="DA108" s="3">
        <v>0.10059237733318431</v>
      </c>
      <c r="DB108" s="3">
        <v>728</v>
      </c>
      <c r="DC108" s="3">
        <v>0.44468063012711273</v>
      </c>
      <c r="DD108" s="3">
        <v>46</v>
      </c>
      <c r="DE108" s="3">
        <v>2.8774458289546116E-2</v>
      </c>
      <c r="DF108" s="3">
        <v>5</v>
      </c>
      <c r="DG108" s="3">
        <v>2.7307482250136534E-2</v>
      </c>
      <c r="DH108" s="3">
        <v>0</v>
      </c>
      <c r="DI108" s="3">
        <v>0</v>
      </c>
      <c r="DJ108" s="3">
        <v>13</v>
      </c>
      <c r="DK108" s="3">
        <v>9.3478104551664637E-2</v>
      </c>
      <c r="DL108" s="3">
        <v>120</v>
      </c>
      <c r="DM108" s="3">
        <v>0.19618421697974397</v>
      </c>
      <c r="DN108" s="3">
        <v>10</v>
      </c>
      <c r="DO108" s="3">
        <v>9.175153683824204E-2</v>
      </c>
      <c r="DP108" s="3">
        <v>120</v>
      </c>
      <c r="DQ108" s="3">
        <v>0.12584420487436554</v>
      </c>
      <c r="DR108" s="3">
        <v>0</v>
      </c>
      <c r="DS108" s="3">
        <v>0</v>
      </c>
      <c r="DT108" s="3">
        <v>0</v>
      </c>
      <c r="DU108" s="3">
        <v>0</v>
      </c>
      <c r="DV108" s="3">
        <v>8</v>
      </c>
      <c r="DW108" s="3">
        <v>2.7997480226779593E-2</v>
      </c>
      <c r="DX108" s="3">
        <v>13</v>
      </c>
      <c r="DY108" s="3">
        <v>8.3290620194771903E-2</v>
      </c>
      <c r="DZ108" s="3">
        <v>298</v>
      </c>
      <c r="EA108" s="3">
        <v>0.29882775287546504</v>
      </c>
      <c r="EB108" s="3">
        <v>5</v>
      </c>
      <c r="EC108" s="3">
        <v>4.797083373309028E-2</v>
      </c>
      <c r="ED108" s="3">
        <v>4</v>
      </c>
      <c r="EE108" s="3">
        <v>1.1186933661483387E-2</v>
      </c>
      <c r="EF108" s="3">
        <v>28</v>
      </c>
      <c r="EG108" s="3">
        <v>0.1433544951873848</v>
      </c>
      <c r="EH108" s="3">
        <v>3</v>
      </c>
      <c r="EI108" s="3">
        <v>5.2668539325842693E-2</v>
      </c>
      <c r="EJ108" s="3">
        <v>36</v>
      </c>
      <c r="EK108" s="3">
        <v>0.12816404998397948</v>
      </c>
      <c r="EL108" s="3">
        <v>100</v>
      </c>
      <c r="EM108" s="3">
        <v>0.29913251570445709</v>
      </c>
      <c r="EN108" s="3">
        <v>41</v>
      </c>
      <c r="EO108" s="3">
        <v>9.8491400019217842E-2</v>
      </c>
      <c r="EP108" s="3">
        <v>0</v>
      </c>
      <c r="EQ108" s="3">
        <v>0</v>
      </c>
      <c r="ER108" s="3">
        <v>1765</v>
      </c>
      <c r="ES108" s="3">
        <v>1.081402330682417</v>
      </c>
      <c r="ET108" s="3">
        <v>2617</v>
      </c>
      <c r="EU108" s="3">
        <v>1.1973006977010179</v>
      </c>
      <c r="EV108" s="3">
        <v>53</v>
      </c>
      <c r="EW108" s="3">
        <v>0.12899143302180685</v>
      </c>
      <c r="EX108" s="3">
        <v>2402</v>
      </c>
      <c r="EY108" s="3">
        <v>0.87667433117997007</v>
      </c>
      <c r="EZ108" s="3">
        <v>245</v>
      </c>
      <c r="FA108" s="3">
        <v>0.16302684286874009</v>
      </c>
      <c r="FB108" s="3">
        <v>124</v>
      </c>
      <c r="FC108" s="3">
        <v>0.14510730919559062</v>
      </c>
      <c r="FD108" s="3">
        <v>3</v>
      </c>
      <c r="FE108" s="3">
        <v>4.9447832536673814E-2</v>
      </c>
      <c r="FF108" s="3">
        <v>47504</v>
      </c>
      <c r="FG108" s="3">
        <v>1.0146102249148066</v>
      </c>
      <c r="FH108" s="3">
        <v>49501</v>
      </c>
      <c r="FI108" s="3">
        <v>0.80326322744969247</v>
      </c>
    </row>
    <row r="109" spans="2:165" x14ac:dyDescent="0.35">
      <c r="B109" s="18">
        <v>104</v>
      </c>
      <c r="C109" s="10" t="s">
        <v>101</v>
      </c>
      <c r="D109" s="3">
        <v>26</v>
      </c>
      <c r="E109" s="3">
        <v>0.21001615508885299</v>
      </c>
      <c r="F109" s="3">
        <v>10</v>
      </c>
      <c r="G109" s="3">
        <v>9.5785440613026809E-2</v>
      </c>
      <c r="H109" s="3">
        <v>227</v>
      </c>
      <c r="I109" s="3">
        <v>0.20985097807195946</v>
      </c>
      <c r="J109" s="3">
        <v>721</v>
      </c>
      <c r="K109" s="3">
        <v>1</v>
      </c>
      <c r="L109" s="3">
        <v>117</v>
      </c>
      <c r="M109" s="3">
        <v>0.30749014454664914</v>
      </c>
      <c r="N109" s="3">
        <v>94</v>
      </c>
      <c r="O109" s="3">
        <v>0.17275600970374183</v>
      </c>
      <c r="P109" s="3">
        <v>694</v>
      </c>
      <c r="Q109" s="3">
        <v>0.70957517509329793</v>
      </c>
      <c r="R109" s="3">
        <v>7</v>
      </c>
      <c r="S109" s="3">
        <v>5.2584134615384616E-2</v>
      </c>
      <c r="T109" s="3">
        <v>1054</v>
      </c>
      <c r="U109" s="3">
        <v>0.64744798609276821</v>
      </c>
      <c r="V109" s="3">
        <v>2554</v>
      </c>
      <c r="W109" s="3">
        <v>1.402518382655779</v>
      </c>
      <c r="X109" s="3">
        <v>0</v>
      </c>
      <c r="Y109" s="3">
        <v>0</v>
      </c>
      <c r="Z109" s="3">
        <v>27</v>
      </c>
      <c r="AA109" s="3">
        <v>7.4821260322562769E-2</v>
      </c>
      <c r="AB109" s="3">
        <v>692</v>
      </c>
      <c r="AC109" s="3">
        <v>0.61676129020757764</v>
      </c>
      <c r="AD109" s="3">
        <v>3292</v>
      </c>
      <c r="AE109" s="3">
        <v>0.95049184777116591</v>
      </c>
      <c r="AF109" s="3">
        <v>10</v>
      </c>
      <c r="AG109" s="3">
        <v>8.0012802048327725E-2</v>
      </c>
      <c r="AH109" s="3">
        <v>10</v>
      </c>
      <c r="AI109" s="3">
        <v>4.7719030349303304E-2</v>
      </c>
      <c r="AJ109" s="3">
        <v>46</v>
      </c>
      <c r="AK109" s="3">
        <v>0.30719914518498731</v>
      </c>
      <c r="AL109" s="3">
        <v>1475</v>
      </c>
      <c r="AM109" s="3">
        <v>1.0374538420960084</v>
      </c>
      <c r="AN109" s="3">
        <v>53</v>
      </c>
      <c r="AO109" s="3">
        <v>0.11762094984465157</v>
      </c>
      <c r="AP109" s="3">
        <v>671</v>
      </c>
      <c r="AQ109" s="3">
        <v>0.50788700838656942</v>
      </c>
      <c r="AR109" s="3">
        <v>4</v>
      </c>
      <c r="AS109" s="3">
        <v>4.065453806281126E-2</v>
      </c>
      <c r="AT109" s="3">
        <v>1248</v>
      </c>
      <c r="AU109" s="3">
        <v>0.86796861959606075</v>
      </c>
      <c r="AV109" s="3">
        <v>20</v>
      </c>
      <c r="AW109" s="3">
        <v>0.1064792631634989</v>
      </c>
      <c r="AX109" s="3">
        <v>37</v>
      </c>
      <c r="AY109" s="3">
        <v>0.15540994623655913</v>
      </c>
      <c r="AZ109" s="3">
        <v>117</v>
      </c>
      <c r="BA109" s="3">
        <v>0.10209958636577832</v>
      </c>
      <c r="BB109" s="3">
        <v>1361</v>
      </c>
      <c r="BC109" s="3">
        <v>0.918334986471259</v>
      </c>
      <c r="BD109" s="3">
        <v>836</v>
      </c>
      <c r="BE109" s="3">
        <v>0.3250451991679465</v>
      </c>
      <c r="BF109" s="3">
        <v>81</v>
      </c>
      <c r="BG109" s="3">
        <v>0.12812603805817871</v>
      </c>
      <c r="BH109" s="3">
        <v>34</v>
      </c>
      <c r="BI109" s="3">
        <v>0.22191762939755888</v>
      </c>
      <c r="BJ109" s="3">
        <v>0</v>
      </c>
      <c r="BK109" s="3">
        <v>0</v>
      </c>
      <c r="BL109" s="3">
        <v>832</v>
      </c>
      <c r="BM109" s="3">
        <v>0.95488402520342941</v>
      </c>
      <c r="BN109" s="3">
        <v>25</v>
      </c>
      <c r="BO109" s="3">
        <v>0.12947330260500284</v>
      </c>
      <c r="BP109" s="3">
        <v>1249</v>
      </c>
      <c r="BQ109" s="3">
        <v>0.54493178536057563</v>
      </c>
      <c r="BR109" s="3">
        <v>16</v>
      </c>
      <c r="BS109" s="3">
        <v>9.8316332800786527E-2</v>
      </c>
      <c r="BT109" s="3">
        <v>1214</v>
      </c>
      <c r="BU109" s="3">
        <v>0.79531979848404444</v>
      </c>
      <c r="BV109" s="3">
        <v>734</v>
      </c>
      <c r="BW109" s="3">
        <v>0.47694546966782758</v>
      </c>
      <c r="BX109" s="3">
        <v>139</v>
      </c>
      <c r="BY109" s="3">
        <v>0.19402568397543274</v>
      </c>
      <c r="BZ109" s="3">
        <v>3</v>
      </c>
      <c r="CA109" s="3">
        <v>4.3327556325823219E-2</v>
      </c>
      <c r="CB109" s="3">
        <v>129</v>
      </c>
      <c r="CC109" s="3">
        <v>0.26406828928783443</v>
      </c>
      <c r="CD109" s="3">
        <v>499</v>
      </c>
      <c r="CE109" s="3">
        <v>0.41284024158186483</v>
      </c>
      <c r="CF109" s="3">
        <v>20</v>
      </c>
      <c r="CG109" s="3">
        <v>0.21235931195582924</v>
      </c>
      <c r="CH109" s="3">
        <v>1482</v>
      </c>
      <c r="CI109" s="3">
        <v>1.8364312267657994</v>
      </c>
      <c r="CJ109" s="3">
        <v>557</v>
      </c>
      <c r="CK109" s="3">
        <v>0.50087675913852792</v>
      </c>
      <c r="CL109" s="3">
        <v>3998</v>
      </c>
      <c r="CM109" s="3">
        <v>2.8916952364420143</v>
      </c>
      <c r="CN109" s="3">
        <v>2076</v>
      </c>
      <c r="CO109" s="3">
        <v>1.2430691112894148</v>
      </c>
      <c r="CP109" s="3">
        <v>43</v>
      </c>
      <c r="CQ109" s="3">
        <v>8.186733683649379E-2</v>
      </c>
      <c r="CR109" s="3">
        <v>86</v>
      </c>
      <c r="CS109" s="3">
        <v>0.18484685652874799</v>
      </c>
      <c r="CT109" s="3">
        <v>21</v>
      </c>
      <c r="CU109" s="3">
        <v>7.4189217833674839E-2</v>
      </c>
      <c r="CV109" s="3">
        <v>1123</v>
      </c>
      <c r="CW109" s="3">
        <v>0.61515370625999688</v>
      </c>
      <c r="CX109" s="3">
        <v>1447</v>
      </c>
      <c r="CY109" s="3">
        <v>1.2355060708003893</v>
      </c>
      <c r="CZ109" s="3">
        <v>116</v>
      </c>
      <c r="DA109" s="3">
        <v>0.32413099362914943</v>
      </c>
      <c r="DB109" s="3">
        <v>2003</v>
      </c>
      <c r="DC109" s="3">
        <v>1.2234825578909434</v>
      </c>
      <c r="DD109" s="3">
        <v>453</v>
      </c>
      <c r="DE109" s="3">
        <v>0.28336586098183458</v>
      </c>
      <c r="DF109" s="3">
        <v>48</v>
      </c>
      <c r="DG109" s="3">
        <v>0.26215182960131073</v>
      </c>
      <c r="DH109" s="3">
        <v>25</v>
      </c>
      <c r="DI109" s="3">
        <v>0.15366648226688795</v>
      </c>
      <c r="DJ109" s="3">
        <v>20</v>
      </c>
      <c r="DK109" s="3">
        <v>0.1438124685410225</v>
      </c>
      <c r="DL109" s="3">
        <v>223</v>
      </c>
      <c r="DM109" s="3">
        <v>0.36457566988735757</v>
      </c>
      <c r="DN109" s="3">
        <v>28</v>
      </c>
      <c r="DO109" s="3">
        <v>0.25690430314707768</v>
      </c>
      <c r="DP109" s="3">
        <v>1920</v>
      </c>
      <c r="DQ109" s="3">
        <v>2.0135072779898486</v>
      </c>
      <c r="DR109" s="3">
        <v>7</v>
      </c>
      <c r="DS109" s="3">
        <v>0.1042131904123865</v>
      </c>
      <c r="DT109" s="3">
        <v>8</v>
      </c>
      <c r="DU109" s="3">
        <v>0.26178010471204188</v>
      </c>
      <c r="DV109" s="3">
        <v>60</v>
      </c>
      <c r="DW109" s="3">
        <v>0.20998110170084694</v>
      </c>
      <c r="DX109" s="3">
        <v>11</v>
      </c>
      <c r="DY109" s="3">
        <v>7.0476678626345463E-2</v>
      </c>
      <c r="DZ109" s="3">
        <v>1237</v>
      </c>
      <c r="EA109" s="3">
        <v>1.2404360077414438</v>
      </c>
      <c r="EB109" s="3">
        <v>14</v>
      </c>
      <c r="EC109" s="3">
        <v>0.13431833445265279</v>
      </c>
      <c r="ED109" s="3">
        <v>132</v>
      </c>
      <c r="EE109" s="3">
        <v>0.36916881082895175</v>
      </c>
      <c r="EF109" s="3">
        <v>22</v>
      </c>
      <c r="EG109" s="3">
        <v>0.11263567479008806</v>
      </c>
      <c r="EH109" s="3">
        <v>11</v>
      </c>
      <c r="EI109" s="3">
        <v>0.19311797752808987</v>
      </c>
      <c r="EJ109" s="3">
        <v>29</v>
      </c>
      <c r="EK109" s="3">
        <v>0.1032432624870946</v>
      </c>
      <c r="EL109" s="3">
        <v>41</v>
      </c>
      <c r="EM109" s="3">
        <v>0.12264433143882739</v>
      </c>
      <c r="EN109" s="3">
        <v>51</v>
      </c>
      <c r="EO109" s="3">
        <v>0.12251369270683193</v>
      </c>
      <c r="EP109" s="3">
        <v>4</v>
      </c>
      <c r="EQ109" s="3">
        <v>0.10869565217391304</v>
      </c>
      <c r="ER109" s="3">
        <v>769</v>
      </c>
      <c r="ES109" s="3">
        <v>0.47116056220667346</v>
      </c>
      <c r="ET109" s="3">
        <v>1135</v>
      </c>
      <c r="EU109" s="3">
        <v>0.5192725609058676</v>
      </c>
      <c r="EV109" s="3">
        <v>57</v>
      </c>
      <c r="EW109" s="3">
        <v>0.13872663551401868</v>
      </c>
      <c r="EX109" s="3">
        <v>2260</v>
      </c>
      <c r="EY109" s="3">
        <v>0.82484762217599183</v>
      </c>
      <c r="EZ109" s="3">
        <v>351</v>
      </c>
      <c r="FA109" s="3">
        <v>0.23356090549766442</v>
      </c>
      <c r="FB109" s="3">
        <v>865</v>
      </c>
      <c r="FC109" s="3">
        <v>1.0122405036627893</v>
      </c>
      <c r="FD109" s="3">
        <v>18</v>
      </c>
      <c r="FE109" s="3">
        <v>0.29668699522004283</v>
      </c>
      <c r="FF109" s="3">
        <v>40412</v>
      </c>
      <c r="FG109" s="3">
        <v>0.8631363339772895</v>
      </c>
      <c r="FH109" s="3">
        <v>43181</v>
      </c>
      <c r="FI109" s="3">
        <v>0.7007072468133001</v>
      </c>
    </row>
    <row r="110" spans="2:165" x14ac:dyDescent="0.35">
      <c r="B110" s="18">
        <v>105</v>
      </c>
      <c r="C110" s="10" t="s">
        <v>102</v>
      </c>
      <c r="D110" s="3">
        <v>20</v>
      </c>
      <c r="E110" s="3">
        <v>0.16155088852988692</v>
      </c>
      <c r="F110" s="3">
        <v>25</v>
      </c>
      <c r="G110" s="3">
        <v>0.23946360153256704</v>
      </c>
      <c r="H110" s="3">
        <v>220</v>
      </c>
      <c r="I110" s="3">
        <v>0.20337980253670082</v>
      </c>
      <c r="J110" s="3">
        <v>244</v>
      </c>
      <c r="K110" s="3">
        <v>0</v>
      </c>
      <c r="L110" s="3">
        <v>26</v>
      </c>
      <c r="M110" s="3">
        <v>6.8331143232588709E-2</v>
      </c>
      <c r="N110" s="3">
        <v>38</v>
      </c>
      <c r="O110" s="3">
        <v>6.983753583768286E-2</v>
      </c>
      <c r="P110" s="3">
        <v>90</v>
      </c>
      <c r="Q110" s="3">
        <v>9.2019835386738913E-2</v>
      </c>
      <c r="R110" s="3">
        <v>14</v>
      </c>
      <c r="S110" s="3">
        <v>0.10516826923076923</v>
      </c>
      <c r="T110" s="3">
        <v>175</v>
      </c>
      <c r="U110" s="3">
        <v>0.10749847966435902</v>
      </c>
      <c r="V110" s="3">
        <v>2923</v>
      </c>
      <c r="W110" s="3">
        <v>1.6051531842219426</v>
      </c>
      <c r="X110" s="3">
        <v>18</v>
      </c>
      <c r="Y110" s="3">
        <v>0.31931878658861096</v>
      </c>
      <c r="Z110" s="3">
        <v>109</v>
      </c>
      <c r="AA110" s="3">
        <v>0.30205619907997561</v>
      </c>
      <c r="AB110" s="3">
        <v>491</v>
      </c>
      <c r="AC110" s="3">
        <v>0.43761530851433611</v>
      </c>
      <c r="AD110" s="3">
        <v>3051</v>
      </c>
      <c r="AE110" s="3">
        <v>0.88090845308317955</v>
      </c>
      <c r="AF110" s="3">
        <v>23</v>
      </c>
      <c r="AG110" s="3">
        <v>0.18402944471115379</v>
      </c>
      <c r="AH110" s="3">
        <v>26</v>
      </c>
      <c r="AI110" s="3">
        <v>0.12406947890818859</v>
      </c>
      <c r="AJ110" s="3">
        <v>34</v>
      </c>
      <c r="AK110" s="3">
        <v>0.22706023774542541</v>
      </c>
      <c r="AL110" s="3">
        <v>417</v>
      </c>
      <c r="AM110" s="3">
        <v>0.29330050993493934</v>
      </c>
      <c r="AN110" s="3">
        <v>93</v>
      </c>
      <c r="AO110" s="3">
        <v>0.20639147802929428</v>
      </c>
      <c r="AP110" s="3">
        <v>484</v>
      </c>
      <c r="AQ110" s="3">
        <v>0.36634472736080415</v>
      </c>
      <c r="AR110" s="3">
        <v>21</v>
      </c>
      <c r="AS110" s="3">
        <v>0.21343632482975911</v>
      </c>
      <c r="AT110" s="3">
        <v>330</v>
      </c>
      <c r="AU110" s="3">
        <v>0.22951093306626605</v>
      </c>
      <c r="AV110" s="3">
        <v>27</v>
      </c>
      <c r="AW110" s="3">
        <v>0.14374700527072351</v>
      </c>
      <c r="AX110" s="3">
        <v>9</v>
      </c>
      <c r="AY110" s="3">
        <v>3.7802419354838711E-2</v>
      </c>
      <c r="AZ110" s="3">
        <v>240</v>
      </c>
      <c r="BA110" s="3">
        <v>0.20943504895544271</v>
      </c>
      <c r="BB110" s="3">
        <v>1152</v>
      </c>
      <c r="BC110" s="3">
        <v>0.77731220015789149</v>
      </c>
      <c r="BD110" s="3">
        <v>784</v>
      </c>
      <c r="BE110" s="3">
        <v>0.30482707673166276</v>
      </c>
      <c r="BF110" s="3">
        <v>272</v>
      </c>
      <c r="BG110" s="3">
        <v>0.43025039940524212</v>
      </c>
      <c r="BH110" s="3">
        <v>16</v>
      </c>
      <c r="BI110" s="3">
        <v>0.10443182559885125</v>
      </c>
      <c r="BJ110" s="3">
        <v>19</v>
      </c>
      <c r="BK110" s="3">
        <v>0.35808518658122879</v>
      </c>
      <c r="BL110" s="3">
        <v>465</v>
      </c>
      <c r="BM110" s="3">
        <v>0.5336791727398974</v>
      </c>
      <c r="BN110" s="3">
        <v>46</v>
      </c>
      <c r="BO110" s="3">
        <v>0.23823087679320523</v>
      </c>
      <c r="BP110" s="3">
        <v>1543</v>
      </c>
      <c r="BQ110" s="3">
        <v>0.6732023577352827</v>
      </c>
      <c r="BR110" s="3">
        <v>14</v>
      </c>
      <c r="BS110" s="3">
        <v>8.6026791200688221E-2</v>
      </c>
      <c r="BT110" s="3">
        <v>605</v>
      </c>
      <c r="BU110" s="3">
        <v>0.39634965245704029</v>
      </c>
      <c r="BV110" s="3">
        <v>626</v>
      </c>
      <c r="BW110" s="3">
        <v>0.40676820710089934</v>
      </c>
      <c r="BX110" s="3">
        <v>210</v>
      </c>
      <c r="BY110" s="3">
        <v>0.29313232830820768</v>
      </c>
      <c r="BZ110" s="3">
        <v>36</v>
      </c>
      <c r="CA110" s="3">
        <v>0.51993067590987874</v>
      </c>
      <c r="CB110" s="3">
        <v>40</v>
      </c>
      <c r="CC110" s="3">
        <v>8.1881640089250987E-2</v>
      </c>
      <c r="CD110" s="3">
        <v>191</v>
      </c>
      <c r="CE110" s="3">
        <v>0.15802101431289817</v>
      </c>
      <c r="CF110" s="3">
        <v>0</v>
      </c>
      <c r="CG110" s="3">
        <v>0</v>
      </c>
      <c r="CH110" s="3">
        <v>582</v>
      </c>
      <c r="CI110" s="3">
        <v>0.72118959107806691</v>
      </c>
      <c r="CJ110" s="3">
        <v>259</v>
      </c>
      <c r="CK110" s="3">
        <v>0.23290319679870508</v>
      </c>
      <c r="CL110" s="3">
        <v>773</v>
      </c>
      <c r="CM110" s="3">
        <v>0.55909965426955399</v>
      </c>
      <c r="CN110" s="3">
        <v>2997</v>
      </c>
      <c r="CO110" s="3">
        <v>1.7945463037256149</v>
      </c>
      <c r="CP110" s="3">
        <v>120</v>
      </c>
      <c r="CQ110" s="3">
        <v>0.22846698652044781</v>
      </c>
      <c r="CR110" s="3">
        <v>135</v>
      </c>
      <c r="CS110" s="3">
        <v>0.29016657710908111</v>
      </c>
      <c r="CT110" s="3">
        <v>72</v>
      </c>
      <c r="CU110" s="3">
        <v>0.25436303257259946</v>
      </c>
      <c r="CV110" s="3">
        <v>636</v>
      </c>
      <c r="CW110" s="3">
        <v>0.34838624860316836</v>
      </c>
      <c r="CX110" s="3">
        <v>328</v>
      </c>
      <c r="CY110" s="3">
        <v>0.2800594272443177</v>
      </c>
      <c r="CZ110" s="3">
        <v>62</v>
      </c>
      <c r="DA110" s="3">
        <v>0.17324242762937297</v>
      </c>
      <c r="DB110" s="3">
        <v>536</v>
      </c>
      <c r="DC110" s="3">
        <v>0.32740222218150056</v>
      </c>
      <c r="DD110" s="3">
        <v>175</v>
      </c>
      <c r="DE110" s="3">
        <v>0.10946804784066456</v>
      </c>
      <c r="DF110" s="3">
        <v>8</v>
      </c>
      <c r="DG110" s="3">
        <v>4.3691971600218461E-2</v>
      </c>
      <c r="DH110" s="3">
        <v>36</v>
      </c>
      <c r="DI110" s="3">
        <v>0.22127973446431862</v>
      </c>
      <c r="DJ110" s="3">
        <v>8</v>
      </c>
      <c r="DK110" s="3">
        <v>5.7524987416409011E-2</v>
      </c>
      <c r="DL110" s="3">
        <v>45</v>
      </c>
      <c r="DM110" s="3">
        <v>7.3569081367403991E-2</v>
      </c>
      <c r="DN110" s="3">
        <v>46</v>
      </c>
      <c r="DO110" s="3">
        <v>0.42205706945591343</v>
      </c>
      <c r="DP110" s="3">
        <v>216</v>
      </c>
      <c r="DQ110" s="3">
        <v>0.22651956877385795</v>
      </c>
      <c r="DR110" s="3">
        <v>11</v>
      </c>
      <c r="DS110" s="3">
        <v>0.16376358493375021</v>
      </c>
      <c r="DT110" s="3">
        <v>0</v>
      </c>
      <c r="DU110" s="3">
        <v>0</v>
      </c>
      <c r="DV110" s="3">
        <v>31</v>
      </c>
      <c r="DW110" s="3">
        <v>0.10849023587877092</v>
      </c>
      <c r="DX110" s="3">
        <v>8</v>
      </c>
      <c r="DY110" s="3">
        <v>5.1255766273705788E-2</v>
      </c>
      <c r="DZ110" s="3">
        <v>221</v>
      </c>
      <c r="EA110" s="3">
        <v>0.22161387042106637</v>
      </c>
      <c r="EB110" s="3">
        <v>17</v>
      </c>
      <c r="EC110" s="3">
        <v>0.16310083469250697</v>
      </c>
      <c r="ED110" s="3">
        <v>14</v>
      </c>
      <c r="EE110" s="3">
        <v>3.9154267815191858E-2</v>
      </c>
      <c r="EF110" s="3">
        <v>80</v>
      </c>
      <c r="EG110" s="3">
        <v>0.40958427196395653</v>
      </c>
      <c r="EH110" s="3">
        <v>12</v>
      </c>
      <c r="EI110" s="3">
        <v>0.21067415730337077</v>
      </c>
      <c r="EJ110" s="3">
        <v>49</v>
      </c>
      <c r="EK110" s="3">
        <v>0.17444551247819431</v>
      </c>
      <c r="EL110" s="3">
        <v>55</v>
      </c>
      <c r="EM110" s="3">
        <v>0.16452288363745141</v>
      </c>
      <c r="EN110" s="3">
        <v>119</v>
      </c>
      <c r="EO110" s="3">
        <v>0.28586528298260788</v>
      </c>
      <c r="EP110" s="3">
        <v>8</v>
      </c>
      <c r="EQ110" s="3">
        <v>0.21739130434782608</v>
      </c>
      <c r="ER110" s="3">
        <v>563</v>
      </c>
      <c r="ES110" s="3">
        <v>0.34494589924883895</v>
      </c>
      <c r="ET110" s="3">
        <v>1380</v>
      </c>
      <c r="EU110" s="3">
        <v>0.63136223264325753</v>
      </c>
      <c r="EV110" s="3">
        <v>115</v>
      </c>
      <c r="EW110" s="3">
        <v>0.27988707165109034</v>
      </c>
      <c r="EX110" s="3">
        <v>3755</v>
      </c>
      <c r="EY110" s="3">
        <v>1.3704879740136502</v>
      </c>
      <c r="EZ110" s="3">
        <v>207</v>
      </c>
      <c r="FA110" s="3">
        <v>0.13774104683195593</v>
      </c>
      <c r="FB110" s="3">
        <v>158</v>
      </c>
      <c r="FC110" s="3">
        <v>0.18489479720083321</v>
      </c>
      <c r="FD110" s="3">
        <v>9</v>
      </c>
      <c r="FE110" s="3">
        <v>0.14834349761002141</v>
      </c>
      <c r="FF110" s="3">
        <v>25758</v>
      </c>
      <c r="FG110" s="3">
        <v>0.55015009627306311</v>
      </c>
      <c r="FH110" s="3">
        <v>29044</v>
      </c>
      <c r="FI110" s="3">
        <v>0.47130314898787629</v>
      </c>
    </row>
    <row r="111" spans="2:165" x14ac:dyDescent="0.35">
      <c r="B111" s="18">
        <v>106</v>
      </c>
      <c r="C111" s="10" t="s">
        <v>103</v>
      </c>
      <c r="D111" s="3">
        <v>0</v>
      </c>
      <c r="E111" s="3">
        <v>0</v>
      </c>
      <c r="F111" s="3">
        <v>3</v>
      </c>
      <c r="G111" s="3">
        <v>2.8735632183908046E-2</v>
      </c>
      <c r="H111" s="3">
        <v>149</v>
      </c>
      <c r="I111" s="3">
        <v>0.13774359353622009</v>
      </c>
      <c r="J111" s="3">
        <v>550</v>
      </c>
      <c r="K111" s="3">
        <v>0</v>
      </c>
      <c r="L111" s="3">
        <v>17</v>
      </c>
      <c r="M111" s="3">
        <v>4.467805519053876E-2</v>
      </c>
      <c r="N111" s="3">
        <v>38</v>
      </c>
      <c r="O111" s="3">
        <v>6.983753583768286E-2</v>
      </c>
      <c r="P111" s="3">
        <v>91</v>
      </c>
      <c r="Q111" s="3">
        <v>9.3042278002147136E-2</v>
      </c>
      <c r="R111" s="3">
        <v>8</v>
      </c>
      <c r="S111" s="3">
        <v>6.0096153846153848E-2</v>
      </c>
      <c r="T111" s="3">
        <v>684</v>
      </c>
      <c r="U111" s="3">
        <v>0.42016548623098043</v>
      </c>
      <c r="V111" s="3">
        <v>1000</v>
      </c>
      <c r="W111" s="3">
        <v>0.54914580370234101</v>
      </c>
      <c r="X111" s="3">
        <v>0</v>
      </c>
      <c r="Y111" s="3">
        <v>0</v>
      </c>
      <c r="Z111" s="3">
        <v>10</v>
      </c>
      <c r="AA111" s="3">
        <v>2.771157789724547E-2</v>
      </c>
      <c r="AB111" s="3">
        <v>651</v>
      </c>
      <c r="AC111" s="3">
        <v>0.58021907503631942</v>
      </c>
      <c r="AD111" s="3">
        <v>6034</v>
      </c>
      <c r="AE111" s="3">
        <v>1.7421834172087531</v>
      </c>
      <c r="AF111" s="3">
        <v>0</v>
      </c>
      <c r="AG111" s="3">
        <v>0</v>
      </c>
      <c r="AH111" s="3">
        <v>10</v>
      </c>
      <c r="AI111" s="3">
        <v>4.7719030349303304E-2</v>
      </c>
      <c r="AJ111" s="3">
        <v>0</v>
      </c>
      <c r="AK111" s="3">
        <v>0</v>
      </c>
      <c r="AL111" s="3">
        <v>461</v>
      </c>
      <c r="AM111" s="3">
        <v>0.324248285563566</v>
      </c>
      <c r="AN111" s="3">
        <v>41</v>
      </c>
      <c r="AO111" s="3">
        <v>9.0989791389258765E-2</v>
      </c>
      <c r="AP111" s="3">
        <v>333</v>
      </c>
      <c r="AQ111" s="3">
        <v>0.25205122770898303</v>
      </c>
      <c r="AR111" s="3">
        <v>0</v>
      </c>
      <c r="AS111" s="3">
        <v>0</v>
      </c>
      <c r="AT111" s="3">
        <v>813</v>
      </c>
      <c r="AU111" s="3">
        <v>0.56543148055416459</v>
      </c>
      <c r="AV111" s="3">
        <v>4</v>
      </c>
      <c r="AW111" s="3">
        <v>2.1295852632699782E-2</v>
      </c>
      <c r="AX111" s="3">
        <v>0</v>
      </c>
      <c r="AY111" s="3">
        <v>0</v>
      </c>
      <c r="AZ111" s="3">
        <v>81</v>
      </c>
      <c r="BA111" s="3">
        <v>7.0684329022461911E-2</v>
      </c>
      <c r="BB111" s="3">
        <v>2797</v>
      </c>
      <c r="BC111" s="3">
        <v>1.8872762359736308</v>
      </c>
      <c r="BD111" s="3">
        <v>462</v>
      </c>
      <c r="BE111" s="3">
        <v>0.17963024164544411</v>
      </c>
      <c r="BF111" s="3">
        <v>159</v>
      </c>
      <c r="BG111" s="3">
        <v>0.25150666729938781</v>
      </c>
      <c r="BH111" s="3">
        <v>0</v>
      </c>
      <c r="BI111" s="3">
        <v>0</v>
      </c>
      <c r="BJ111" s="3">
        <v>5</v>
      </c>
      <c r="BK111" s="3">
        <v>9.4232943837165475E-2</v>
      </c>
      <c r="BL111" s="3">
        <v>194</v>
      </c>
      <c r="BM111" s="3">
        <v>0.22265324626137656</v>
      </c>
      <c r="BN111" s="3">
        <v>13</v>
      </c>
      <c r="BO111" s="3">
        <v>6.7326117354601478E-2</v>
      </c>
      <c r="BP111" s="3">
        <v>975</v>
      </c>
      <c r="BQ111" s="3">
        <v>0.42538710226305937</v>
      </c>
      <c r="BR111" s="3">
        <v>0</v>
      </c>
      <c r="BS111" s="3">
        <v>0</v>
      </c>
      <c r="BT111" s="3">
        <v>775</v>
      </c>
      <c r="BU111" s="3">
        <v>0.5077206291805062</v>
      </c>
      <c r="BV111" s="3">
        <v>1457</v>
      </c>
      <c r="BW111" s="3">
        <v>0.94674325518531999</v>
      </c>
      <c r="BX111" s="3">
        <v>44</v>
      </c>
      <c r="BY111" s="3">
        <v>6.1418202121719709E-2</v>
      </c>
      <c r="BZ111" s="3">
        <v>3</v>
      </c>
      <c r="CA111" s="3">
        <v>4.3327556325823219E-2</v>
      </c>
      <c r="CB111" s="3">
        <v>7</v>
      </c>
      <c r="CC111" s="3">
        <v>1.4329287015618922E-2</v>
      </c>
      <c r="CD111" s="3">
        <v>425</v>
      </c>
      <c r="CE111" s="3">
        <v>0.35161744022503516</v>
      </c>
      <c r="CF111" s="3">
        <v>4</v>
      </c>
      <c r="CG111" s="3">
        <v>4.2471862391165856E-2</v>
      </c>
      <c r="CH111" s="3">
        <v>209</v>
      </c>
      <c r="CI111" s="3">
        <v>0.25898389095415114</v>
      </c>
      <c r="CJ111" s="3">
        <v>272</v>
      </c>
      <c r="CK111" s="3">
        <v>0.24459331864574435</v>
      </c>
      <c r="CL111" s="3">
        <v>1138</v>
      </c>
      <c r="CM111" s="3">
        <v>0.82309884418984791</v>
      </c>
      <c r="CN111" s="3">
        <v>1284</v>
      </c>
      <c r="CO111" s="3">
        <v>0.76883465264721029</v>
      </c>
      <c r="CP111" s="3">
        <v>92</v>
      </c>
      <c r="CQ111" s="3">
        <v>0.17515802299900998</v>
      </c>
      <c r="CR111" s="3">
        <v>76</v>
      </c>
      <c r="CS111" s="3">
        <v>0.16335303600214937</v>
      </c>
      <c r="CT111" s="3">
        <v>16</v>
      </c>
      <c r="CU111" s="3">
        <v>5.6525118349466545E-2</v>
      </c>
      <c r="CV111" s="3">
        <v>3177</v>
      </c>
      <c r="CW111" s="3">
        <v>1.740287911654506</v>
      </c>
      <c r="CX111" s="3">
        <v>288</v>
      </c>
      <c r="CY111" s="3">
        <v>0.24590583855598627</v>
      </c>
      <c r="CZ111" s="3">
        <v>47</v>
      </c>
      <c r="DA111" s="3">
        <v>0.13132893707387952</v>
      </c>
      <c r="DB111" s="3">
        <v>434</v>
      </c>
      <c r="DC111" s="3">
        <v>0.26509806796039409</v>
      </c>
      <c r="DD111" s="3">
        <v>34</v>
      </c>
      <c r="DE111" s="3">
        <v>2.1268077866186258E-2</v>
      </c>
      <c r="DF111" s="3">
        <v>7</v>
      </c>
      <c r="DG111" s="3">
        <v>3.8230475150191151E-2</v>
      </c>
      <c r="DH111" s="3">
        <v>0</v>
      </c>
      <c r="DI111" s="3">
        <v>0</v>
      </c>
      <c r="DJ111" s="3">
        <v>3</v>
      </c>
      <c r="DK111" s="3">
        <v>2.1571870281153378E-2</v>
      </c>
      <c r="DL111" s="3">
        <v>59</v>
      </c>
      <c r="DM111" s="3">
        <v>9.6457240015040802E-2</v>
      </c>
      <c r="DN111" s="3">
        <v>15</v>
      </c>
      <c r="DO111" s="3">
        <v>0.13762730525736308</v>
      </c>
      <c r="DP111" s="3">
        <v>192</v>
      </c>
      <c r="DQ111" s="3">
        <v>0.20135072779898486</v>
      </c>
      <c r="DR111" s="3">
        <v>0</v>
      </c>
      <c r="DS111" s="3">
        <v>0</v>
      </c>
      <c r="DT111" s="3">
        <v>0</v>
      </c>
      <c r="DU111" s="3">
        <v>0</v>
      </c>
      <c r="DV111" s="3">
        <v>11</v>
      </c>
      <c r="DW111" s="3">
        <v>3.8496535311821935E-2</v>
      </c>
      <c r="DX111" s="3">
        <v>0</v>
      </c>
      <c r="DY111" s="3">
        <v>0</v>
      </c>
      <c r="DZ111" s="3">
        <v>260</v>
      </c>
      <c r="EA111" s="3">
        <v>0.26072220049537215</v>
      </c>
      <c r="EB111" s="3">
        <v>8</v>
      </c>
      <c r="EC111" s="3">
        <v>7.6753333972944454E-2</v>
      </c>
      <c r="ED111" s="3">
        <v>3</v>
      </c>
      <c r="EE111" s="3">
        <v>8.3902002461125405E-3</v>
      </c>
      <c r="EF111" s="3">
        <v>24</v>
      </c>
      <c r="EG111" s="3">
        <v>0.12287528158918698</v>
      </c>
      <c r="EH111" s="3">
        <v>0</v>
      </c>
      <c r="EI111" s="3">
        <v>0</v>
      </c>
      <c r="EJ111" s="3">
        <v>33</v>
      </c>
      <c r="EK111" s="3">
        <v>0.11748371248531454</v>
      </c>
      <c r="EL111" s="3">
        <v>28</v>
      </c>
      <c r="EM111" s="3">
        <v>8.3757104397247983E-2</v>
      </c>
      <c r="EN111" s="3">
        <v>49</v>
      </c>
      <c r="EO111" s="3">
        <v>0.11770923416930912</v>
      </c>
      <c r="EP111" s="3">
        <v>0</v>
      </c>
      <c r="EQ111" s="3">
        <v>0</v>
      </c>
      <c r="ER111" s="3">
        <v>1014</v>
      </c>
      <c r="ES111" s="3">
        <v>0.62127023417108829</v>
      </c>
      <c r="ET111" s="3">
        <v>2536</v>
      </c>
      <c r="EU111" s="3">
        <v>1.1602424796980442</v>
      </c>
      <c r="EV111" s="3">
        <v>18</v>
      </c>
      <c r="EW111" s="3">
        <v>4.3808411214953269E-2</v>
      </c>
      <c r="EX111" s="3">
        <v>4281</v>
      </c>
      <c r="EY111" s="3">
        <v>1.5624657834227527</v>
      </c>
      <c r="EZ111" s="3">
        <v>90</v>
      </c>
      <c r="FA111" s="3">
        <v>5.98874116660678E-2</v>
      </c>
      <c r="FB111" s="3">
        <v>94</v>
      </c>
      <c r="FC111" s="3">
        <v>0.11000070213214126</v>
      </c>
      <c r="FD111" s="3">
        <v>0</v>
      </c>
      <c r="FE111" s="3">
        <v>0</v>
      </c>
      <c r="FF111" s="3">
        <v>32725</v>
      </c>
      <c r="FG111" s="3">
        <v>0.69895418512834806</v>
      </c>
      <c r="FH111" s="3">
        <v>34123</v>
      </c>
      <c r="FI111" s="3">
        <v>0.55372115937588839</v>
      </c>
    </row>
    <row r="112" spans="2:165" x14ac:dyDescent="0.35">
      <c r="B112" s="18">
        <v>107</v>
      </c>
      <c r="C112" s="10" t="s">
        <v>104</v>
      </c>
      <c r="D112" s="3">
        <v>12</v>
      </c>
      <c r="E112" s="3">
        <v>9.6930533117932149E-2</v>
      </c>
      <c r="F112" s="3">
        <v>8</v>
      </c>
      <c r="G112" s="3">
        <v>7.6628352490421464E-2</v>
      </c>
      <c r="H112" s="3">
        <v>139</v>
      </c>
      <c r="I112" s="3">
        <v>0.12849905705727915</v>
      </c>
      <c r="J112" s="3">
        <v>292</v>
      </c>
      <c r="K112" s="3">
        <v>0</v>
      </c>
      <c r="L112" s="3">
        <v>65</v>
      </c>
      <c r="M112" s="3">
        <v>0.17082785808147175</v>
      </c>
      <c r="N112" s="3">
        <v>82</v>
      </c>
      <c r="O112" s="3">
        <v>0.15070205101815776</v>
      </c>
      <c r="P112" s="3">
        <v>138</v>
      </c>
      <c r="Q112" s="3">
        <v>0.141097080926333</v>
      </c>
      <c r="R112" s="3">
        <v>12</v>
      </c>
      <c r="S112" s="3">
        <v>9.0144230769230768E-2</v>
      </c>
      <c r="T112" s="3">
        <v>369</v>
      </c>
      <c r="U112" s="3">
        <v>0.22666822283513421</v>
      </c>
      <c r="V112" s="3">
        <v>443</v>
      </c>
      <c r="W112" s="3">
        <v>0.24327159104013707</v>
      </c>
      <c r="X112" s="3">
        <v>10</v>
      </c>
      <c r="Y112" s="3">
        <v>0.17739932588256166</v>
      </c>
      <c r="Z112" s="3">
        <v>52</v>
      </c>
      <c r="AA112" s="3">
        <v>0.14410020506567645</v>
      </c>
      <c r="AB112" s="3">
        <v>200</v>
      </c>
      <c r="AC112" s="3">
        <v>0.17825470815247907</v>
      </c>
      <c r="AD112" s="3">
        <v>711</v>
      </c>
      <c r="AE112" s="3">
        <v>0.20528545071849907</v>
      </c>
      <c r="AF112" s="3">
        <v>9</v>
      </c>
      <c r="AG112" s="3">
        <v>7.2011521843494963E-2</v>
      </c>
      <c r="AH112" s="3">
        <v>25</v>
      </c>
      <c r="AI112" s="3">
        <v>0.11929757587325826</v>
      </c>
      <c r="AJ112" s="3">
        <v>11</v>
      </c>
      <c r="AK112" s="3">
        <v>7.3460665152931759E-2</v>
      </c>
      <c r="AL112" s="3">
        <v>308</v>
      </c>
      <c r="AM112" s="3">
        <v>0.21663442940038682</v>
      </c>
      <c r="AN112" s="3">
        <v>71</v>
      </c>
      <c r="AO112" s="3">
        <v>0.15756768752774078</v>
      </c>
      <c r="AP112" s="3">
        <v>353</v>
      </c>
      <c r="AQ112" s="3">
        <v>0.26718943958339636</v>
      </c>
      <c r="AR112" s="3">
        <v>12</v>
      </c>
      <c r="AS112" s="3">
        <v>0.12196361418843379</v>
      </c>
      <c r="AT112" s="3">
        <v>352</v>
      </c>
      <c r="AU112" s="3">
        <v>0.24481166193735046</v>
      </c>
      <c r="AV112" s="3">
        <v>31</v>
      </c>
      <c r="AW112" s="3">
        <v>0.16504285790342332</v>
      </c>
      <c r="AX112" s="3">
        <v>26</v>
      </c>
      <c r="AY112" s="3">
        <v>0.10920698924731181</v>
      </c>
      <c r="AZ112" s="3">
        <v>102</v>
      </c>
      <c r="BA112" s="3">
        <v>8.9009895806063138E-2</v>
      </c>
      <c r="BB112" s="3">
        <v>657</v>
      </c>
      <c r="BC112" s="3">
        <v>0.4433108641525475</v>
      </c>
      <c r="BD112" s="3">
        <v>436</v>
      </c>
      <c r="BE112" s="3">
        <v>0.16952118042730224</v>
      </c>
      <c r="BF112" s="3">
        <v>158</v>
      </c>
      <c r="BG112" s="3">
        <v>0.24992486436039799</v>
      </c>
      <c r="BH112" s="3">
        <v>20</v>
      </c>
      <c r="BI112" s="3">
        <v>0.13053978199856406</v>
      </c>
      <c r="BJ112" s="3">
        <v>4</v>
      </c>
      <c r="BK112" s="3">
        <v>7.5386355069732375E-2</v>
      </c>
      <c r="BL112" s="3">
        <v>237</v>
      </c>
      <c r="BM112" s="3">
        <v>0.27200422352549614</v>
      </c>
      <c r="BN112" s="3">
        <v>13</v>
      </c>
      <c r="BO112" s="3">
        <v>6.7326117354601478E-2</v>
      </c>
      <c r="BP112" s="3">
        <v>518</v>
      </c>
      <c r="BQ112" s="3">
        <v>0.22600053227924594</v>
      </c>
      <c r="BR112" s="3">
        <v>17</v>
      </c>
      <c r="BS112" s="3">
        <v>0.10446110360083569</v>
      </c>
      <c r="BT112" s="3">
        <v>401</v>
      </c>
      <c r="BU112" s="3">
        <v>0.26270448038888128</v>
      </c>
      <c r="BV112" s="3">
        <v>362</v>
      </c>
      <c r="BW112" s="3">
        <v>0.23522378749285233</v>
      </c>
      <c r="BX112" s="3">
        <v>100</v>
      </c>
      <c r="BY112" s="3">
        <v>0.13958682300390843</v>
      </c>
      <c r="BZ112" s="3">
        <v>5</v>
      </c>
      <c r="CA112" s="3">
        <v>7.2212593876372036E-2</v>
      </c>
      <c r="CB112" s="3">
        <v>42</v>
      </c>
      <c r="CC112" s="3">
        <v>8.5975722093713541E-2</v>
      </c>
      <c r="CD112" s="3">
        <v>168</v>
      </c>
      <c r="CE112" s="3">
        <v>0.1389923057830727</v>
      </c>
      <c r="CF112" s="3">
        <v>12</v>
      </c>
      <c r="CG112" s="3">
        <v>0.12741558717349755</v>
      </c>
      <c r="CH112" s="3">
        <v>253</v>
      </c>
      <c r="CI112" s="3">
        <v>0.31350681536555142</v>
      </c>
      <c r="CJ112" s="3">
        <v>279</v>
      </c>
      <c r="CK112" s="3">
        <v>0.25088799964030395</v>
      </c>
      <c r="CL112" s="3">
        <v>1916</v>
      </c>
      <c r="CM112" s="3">
        <v>1.3858149257185841</v>
      </c>
      <c r="CN112" s="3">
        <v>353</v>
      </c>
      <c r="CO112" s="3">
        <v>0.21136965138977043</v>
      </c>
      <c r="CP112" s="3">
        <v>175</v>
      </c>
      <c r="CQ112" s="3">
        <v>0.33318102200898636</v>
      </c>
      <c r="CR112" s="3">
        <v>76</v>
      </c>
      <c r="CS112" s="3">
        <v>0.16335303600214937</v>
      </c>
      <c r="CT112" s="3">
        <v>63</v>
      </c>
      <c r="CU112" s="3">
        <v>0.2225676535010245</v>
      </c>
      <c r="CV112" s="3">
        <v>517</v>
      </c>
      <c r="CW112" s="3">
        <v>0.28320077127018561</v>
      </c>
      <c r="CX112" s="3">
        <v>279</v>
      </c>
      <c r="CY112" s="3">
        <v>0.23822128110111171</v>
      </c>
      <c r="CZ112" s="3">
        <v>25</v>
      </c>
      <c r="DA112" s="3">
        <v>6.98558175924891E-2</v>
      </c>
      <c r="DB112" s="3">
        <v>352</v>
      </c>
      <c r="DC112" s="3">
        <v>0.21501041456695558</v>
      </c>
      <c r="DD112" s="3">
        <v>225</v>
      </c>
      <c r="DE112" s="3">
        <v>0.1407446329379973</v>
      </c>
      <c r="DF112" s="3">
        <v>15</v>
      </c>
      <c r="DG112" s="3">
        <v>8.1922446750409605E-2</v>
      </c>
      <c r="DH112" s="3">
        <v>4</v>
      </c>
      <c r="DI112" s="3">
        <v>2.4586637162702072E-2</v>
      </c>
      <c r="DJ112" s="3">
        <v>13</v>
      </c>
      <c r="DK112" s="3">
        <v>9.3478104551664637E-2</v>
      </c>
      <c r="DL112" s="3">
        <v>51</v>
      </c>
      <c r="DM112" s="3">
        <v>8.3378292216391189E-2</v>
      </c>
      <c r="DN112" s="3">
        <v>3</v>
      </c>
      <c r="DO112" s="3">
        <v>2.7525461051472612E-2</v>
      </c>
      <c r="DP112" s="3">
        <v>278</v>
      </c>
      <c r="DQ112" s="3">
        <v>0.29153907462561351</v>
      </c>
      <c r="DR112" s="3">
        <v>3</v>
      </c>
      <c r="DS112" s="3">
        <v>4.4662795891022775E-2</v>
      </c>
      <c r="DT112" s="3">
        <v>0</v>
      </c>
      <c r="DU112" s="3">
        <v>0</v>
      </c>
      <c r="DV112" s="3">
        <v>13</v>
      </c>
      <c r="DW112" s="3">
        <v>4.5495905368516838E-2</v>
      </c>
      <c r="DX112" s="3">
        <v>23</v>
      </c>
      <c r="DY112" s="3">
        <v>0.14736032803690416</v>
      </c>
      <c r="DZ112" s="3">
        <v>327</v>
      </c>
      <c r="EA112" s="3">
        <v>0.32790830600764115</v>
      </c>
      <c r="EB112" s="3">
        <v>30</v>
      </c>
      <c r="EC112" s="3">
        <v>0.2878250023985417</v>
      </c>
      <c r="ED112" s="3">
        <v>21</v>
      </c>
      <c r="EE112" s="3">
        <v>5.873140172278779E-2</v>
      </c>
      <c r="EF112" s="3">
        <v>129</v>
      </c>
      <c r="EG112" s="3">
        <v>0.66045463854187991</v>
      </c>
      <c r="EH112" s="3">
        <v>0</v>
      </c>
      <c r="EI112" s="3">
        <v>0</v>
      </c>
      <c r="EJ112" s="3">
        <v>64</v>
      </c>
      <c r="EK112" s="3">
        <v>0.22784719997151912</v>
      </c>
      <c r="EL112" s="3">
        <v>76</v>
      </c>
      <c r="EM112" s="3">
        <v>0.22734071193538738</v>
      </c>
      <c r="EN112" s="3">
        <v>55</v>
      </c>
      <c r="EO112" s="3">
        <v>0.13212260978187759</v>
      </c>
      <c r="EP112" s="3">
        <v>0</v>
      </c>
      <c r="EQ112" s="3">
        <v>0</v>
      </c>
      <c r="ER112" s="3">
        <v>478</v>
      </c>
      <c r="ES112" s="3">
        <v>0.29286703346526644</v>
      </c>
      <c r="ET112" s="3">
        <v>418</v>
      </c>
      <c r="EU112" s="3">
        <v>0.19123870524991421</v>
      </c>
      <c r="EV112" s="3">
        <v>41</v>
      </c>
      <c r="EW112" s="3">
        <v>9.9785825545171333E-2</v>
      </c>
      <c r="EX112" s="3">
        <v>735</v>
      </c>
      <c r="EY112" s="3">
        <v>0.26825796561918319</v>
      </c>
      <c r="EZ112" s="3">
        <v>219</v>
      </c>
      <c r="FA112" s="3">
        <v>0.14572603505409829</v>
      </c>
      <c r="FB112" s="3">
        <v>226</v>
      </c>
      <c r="FC112" s="3">
        <v>0.26446977321131837</v>
      </c>
      <c r="FD112" s="3">
        <v>7</v>
      </c>
      <c r="FE112" s="3">
        <v>0.11537827591890555</v>
      </c>
      <c r="FF112" s="3">
        <v>12504</v>
      </c>
      <c r="FG112" s="3">
        <v>0.26706564188983545</v>
      </c>
      <c r="FH112" s="3">
        <v>14724</v>
      </c>
      <c r="FI112" s="3">
        <v>0.23892947134339249</v>
      </c>
    </row>
    <row r="113" spans="2:166" x14ac:dyDescent="0.35">
      <c r="B113" s="18">
        <v>108</v>
      </c>
      <c r="C113" s="10" t="s">
        <v>105</v>
      </c>
      <c r="D113" s="3">
        <v>0</v>
      </c>
      <c r="E113" s="3">
        <v>0</v>
      </c>
      <c r="F113" s="3">
        <v>6</v>
      </c>
      <c r="G113" s="3">
        <v>5.7471264367816091E-2</v>
      </c>
      <c r="H113" s="3">
        <v>26</v>
      </c>
      <c r="I113" s="3">
        <v>2.4035794845246459E-2</v>
      </c>
      <c r="J113" s="3">
        <v>171</v>
      </c>
      <c r="K113" s="3">
        <v>0</v>
      </c>
      <c r="L113" s="3">
        <v>15</v>
      </c>
      <c r="M113" s="3">
        <v>3.9421813403416557E-2</v>
      </c>
      <c r="N113" s="3">
        <v>20</v>
      </c>
      <c r="O113" s="3">
        <v>3.6756597809306776E-2</v>
      </c>
      <c r="P113" s="3">
        <v>245</v>
      </c>
      <c r="Q113" s="3">
        <v>0.25049844077501149</v>
      </c>
      <c r="R113" s="3">
        <v>0</v>
      </c>
      <c r="S113" s="3">
        <v>0</v>
      </c>
      <c r="T113" s="3">
        <v>210</v>
      </c>
      <c r="U113" s="3">
        <v>0.12899817559723084</v>
      </c>
      <c r="V113" s="3">
        <v>2189</v>
      </c>
      <c r="W113" s="3">
        <v>1.2020801643044243</v>
      </c>
      <c r="X113" s="3">
        <v>3</v>
      </c>
      <c r="Y113" s="3">
        <v>5.3219797764768491E-2</v>
      </c>
      <c r="Z113" s="3">
        <v>6</v>
      </c>
      <c r="AA113" s="3">
        <v>1.6626946738347279E-2</v>
      </c>
      <c r="AB113" s="3">
        <v>105</v>
      </c>
      <c r="AC113" s="3">
        <v>9.3583721780051518E-2</v>
      </c>
      <c r="AD113" s="3">
        <v>1717</v>
      </c>
      <c r="AE113" s="3">
        <v>0.49574559617955405</v>
      </c>
      <c r="AF113" s="3">
        <v>6</v>
      </c>
      <c r="AG113" s="3">
        <v>4.8007681228996638E-2</v>
      </c>
      <c r="AH113" s="3">
        <v>3</v>
      </c>
      <c r="AI113" s="3">
        <v>1.4315709104790991E-2</v>
      </c>
      <c r="AJ113" s="3">
        <v>3</v>
      </c>
      <c r="AK113" s="3">
        <v>2.0034726859890477E-2</v>
      </c>
      <c r="AL113" s="3">
        <v>424</v>
      </c>
      <c r="AM113" s="3">
        <v>0.29822401969403906</v>
      </c>
      <c r="AN113" s="3">
        <v>6</v>
      </c>
      <c r="AO113" s="3">
        <v>1.3315579227696404E-2</v>
      </c>
      <c r="AP113" s="3">
        <v>180</v>
      </c>
      <c r="AQ113" s="3">
        <v>0.13624390686972054</v>
      </c>
      <c r="AR113" s="3">
        <v>0</v>
      </c>
      <c r="AS113" s="3">
        <v>0</v>
      </c>
      <c r="AT113" s="3">
        <v>200</v>
      </c>
      <c r="AU113" s="3">
        <v>0.13909753519167639</v>
      </c>
      <c r="AV113" s="3">
        <v>0</v>
      </c>
      <c r="AW113" s="3">
        <v>0</v>
      </c>
      <c r="AX113" s="3">
        <v>4</v>
      </c>
      <c r="AY113" s="3">
        <v>1.6801075268817207E-2</v>
      </c>
      <c r="AZ113" s="3">
        <v>37</v>
      </c>
      <c r="BA113" s="3">
        <v>3.2287903380630749E-2</v>
      </c>
      <c r="BB113" s="3">
        <v>1518</v>
      </c>
      <c r="BC113" s="3">
        <v>1.0242707637497217</v>
      </c>
      <c r="BD113" s="3">
        <v>340</v>
      </c>
      <c r="BE113" s="3">
        <v>0.13219541592954764</v>
      </c>
      <c r="BF113" s="3">
        <v>483</v>
      </c>
      <c r="BG113" s="3">
        <v>0.7640108195321027</v>
      </c>
      <c r="BH113" s="3">
        <v>10</v>
      </c>
      <c r="BI113" s="3">
        <v>6.5269890999282029E-2</v>
      </c>
      <c r="BJ113" s="3">
        <v>0</v>
      </c>
      <c r="BK113" s="3">
        <v>0</v>
      </c>
      <c r="BL113" s="3">
        <v>132</v>
      </c>
      <c r="BM113" s="3">
        <v>0.15149602322939024</v>
      </c>
      <c r="BN113" s="3">
        <v>15</v>
      </c>
      <c r="BO113" s="3">
        <v>7.76839815630017E-2</v>
      </c>
      <c r="BP113" s="3">
        <v>14814</v>
      </c>
      <c r="BQ113" s="3">
        <v>6.4632661876153445</v>
      </c>
      <c r="BR113" s="3">
        <v>0</v>
      </c>
      <c r="BS113" s="3">
        <v>0</v>
      </c>
      <c r="BT113" s="3">
        <v>767</v>
      </c>
      <c r="BU113" s="3">
        <v>0.50247964204057838</v>
      </c>
      <c r="BV113" s="3">
        <v>176</v>
      </c>
      <c r="BW113" s="3">
        <v>0.11436294640536467</v>
      </c>
      <c r="BX113" s="3">
        <v>16</v>
      </c>
      <c r="BY113" s="3">
        <v>2.2333891680625349E-2</v>
      </c>
      <c r="BZ113" s="3">
        <v>0</v>
      </c>
      <c r="CA113" s="3">
        <v>0</v>
      </c>
      <c r="CB113" s="3">
        <v>42</v>
      </c>
      <c r="CC113" s="3">
        <v>8.5975722093713541E-2</v>
      </c>
      <c r="CD113" s="3">
        <v>293</v>
      </c>
      <c r="CE113" s="3">
        <v>0.2424091999669066</v>
      </c>
      <c r="CF113" s="3">
        <v>4</v>
      </c>
      <c r="CG113" s="3">
        <v>4.2471862391165856E-2</v>
      </c>
      <c r="CH113" s="3">
        <v>360</v>
      </c>
      <c r="CI113" s="3">
        <v>0.44609665427509293</v>
      </c>
      <c r="CJ113" s="3">
        <v>71</v>
      </c>
      <c r="CK113" s="3">
        <v>6.384605008767591E-2</v>
      </c>
      <c r="CL113" s="3">
        <v>470</v>
      </c>
      <c r="CM113" s="3">
        <v>0.33994416236311825</v>
      </c>
      <c r="CN113" s="3">
        <v>1305</v>
      </c>
      <c r="CO113" s="3">
        <v>0.78140905117181414</v>
      </c>
      <c r="CP113" s="3">
        <v>431</v>
      </c>
      <c r="CQ113" s="3">
        <v>0.82057725991927488</v>
      </c>
      <c r="CR113" s="3">
        <v>195</v>
      </c>
      <c r="CS113" s="3">
        <v>0.41912950026867279</v>
      </c>
      <c r="CT113" s="3">
        <v>3</v>
      </c>
      <c r="CU113" s="3">
        <v>1.0598459690524979E-2</v>
      </c>
      <c r="CV113" s="3">
        <v>301</v>
      </c>
      <c r="CW113" s="3">
        <v>0.16488091325401522</v>
      </c>
      <c r="CX113" s="3">
        <v>882</v>
      </c>
      <c r="CY113" s="3">
        <v>0.75308663057770797</v>
      </c>
      <c r="CZ113" s="3">
        <v>29</v>
      </c>
      <c r="DA113" s="3">
        <v>8.1032748407287358E-2</v>
      </c>
      <c r="DB113" s="3">
        <v>3065</v>
      </c>
      <c r="DC113" s="3">
        <v>1.8721787518401103</v>
      </c>
      <c r="DD113" s="3">
        <v>76</v>
      </c>
      <c r="DE113" s="3">
        <v>4.7540409347945754E-2</v>
      </c>
      <c r="DF113" s="3">
        <v>5</v>
      </c>
      <c r="DG113" s="3">
        <v>2.7307482250136534E-2</v>
      </c>
      <c r="DH113" s="3">
        <v>4</v>
      </c>
      <c r="DI113" s="3">
        <v>2.4586637162702072E-2</v>
      </c>
      <c r="DJ113" s="3">
        <v>11</v>
      </c>
      <c r="DK113" s="3">
        <v>7.9096857697562375E-2</v>
      </c>
      <c r="DL113" s="3">
        <v>118</v>
      </c>
      <c r="DM113" s="3">
        <v>0.1929144800300816</v>
      </c>
      <c r="DN113" s="3">
        <v>0</v>
      </c>
      <c r="DO113" s="3">
        <v>0</v>
      </c>
      <c r="DP113" s="3">
        <v>264</v>
      </c>
      <c r="DQ113" s="3">
        <v>0.27685725072360418</v>
      </c>
      <c r="DR113" s="3">
        <v>0</v>
      </c>
      <c r="DS113" s="3">
        <v>0</v>
      </c>
      <c r="DT113" s="3">
        <v>0</v>
      </c>
      <c r="DU113" s="3">
        <v>0</v>
      </c>
      <c r="DV113" s="3">
        <v>0</v>
      </c>
      <c r="DW113" s="3">
        <v>0</v>
      </c>
      <c r="DX113" s="3">
        <v>0</v>
      </c>
      <c r="DY113" s="3">
        <v>0</v>
      </c>
      <c r="DZ113" s="3">
        <v>261</v>
      </c>
      <c r="EA113" s="3">
        <v>0.26172497818958512</v>
      </c>
      <c r="EB113" s="3">
        <v>4</v>
      </c>
      <c r="EC113" s="3">
        <v>3.8376666986472227E-2</v>
      </c>
      <c r="ED113" s="3">
        <v>3</v>
      </c>
      <c r="EE113" s="3">
        <v>8.3902002461125405E-3</v>
      </c>
      <c r="EF113" s="3">
        <v>0</v>
      </c>
      <c r="EG113" s="3">
        <v>0</v>
      </c>
      <c r="EH113" s="3">
        <v>0</v>
      </c>
      <c r="EI113" s="3">
        <v>0</v>
      </c>
      <c r="EJ113" s="3">
        <v>3</v>
      </c>
      <c r="EK113" s="3">
        <v>1.0680337498664958E-2</v>
      </c>
      <c r="EL113" s="3">
        <v>16</v>
      </c>
      <c r="EM113" s="3">
        <v>4.7861202512713134E-2</v>
      </c>
      <c r="EN113" s="3">
        <v>7</v>
      </c>
      <c r="EO113" s="3">
        <v>1.6815604881329875E-2</v>
      </c>
      <c r="EP113" s="3">
        <v>0</v>
      </c>
      <c r="EQ113" s="3">
        <v>0</v>
      </c>
      <c r="ER113" s="3">
        <v>152</v>
      </c>
      <c r="ES113" s="3">
        <v>9.3129265871800218E-2</v>
      </c>
      <c r="ET113" s="3">
        <v>1817</v>
      </c>
      <c r="EU113" s="3">
        <v>0.83129360631362237</v>
      </c>
      <c r="EV113" s="3">
        <v>6</v>
      </c>
      <c r="EW113" s="3">
        <v>1.4602803738317755E-2</v>
      </c>
      <c r="EX113" s="3">
        <v>444</v>
      </c>
      <c r="EY113" s="3">
        <v>0.16204970984342495</v>
      </c>
      <c r="EZ113" s="3">
        <v>40</v>
      </c>
      <c r="FA113" s="3">
        <v>2.6616627407141241E-2</v>
      </c>
      <c r="FB113" s="3">
        <v>273</v>
      </c>
      <c r="FC113" s="3">
        <v>0.31947012427738897</v>
      </c>
      <c r="FD113" s="3">
        <v>0</v>
      </c>
      <c r="FE113" s="3">
        <v>0</v>
      </c>
      <c r="FF113" s="3">
        <v>33290</v>
      </c>
      <c r="FG113" s="3">
        <v>0.71102169054003694</v>
      </c>
      <c r="FH113" s="3">
        <v>34864</v>
      </c>
      <c r="FI113" s="3">
        <v>0.56574552356126284</v>
      </c>
    </row>
    <row r="114" spans="2:166" x14ac:dyDescent="0.35">
      <c r="B114" s="18">
        <v>109</v>
      </c>
      <c r="C114" s="7" t="s">
        <v>106</v>
      </c>
      <c r="D114" s="3">
        <v>0</v>
      </c>
      <c r="E114" s="3">
        <v>0</v>
      </c>
      <c r="F114" s="3">
        <v>42</v>
      </c>
      <c r="G114" s="3">
        <v>0.40229885057471265</v>
      </c>
      <c r="H114" s="3">
        <v>233</v>
      </c>
      <c r="I114" s="3">
        <v>0.21539769995932403</v>
      </c>
      <c r="J114" s="3">
        <v>198</v>
      </c>
      <c r="K114" s="3">
        <v>0</v>
      </c>
      <c r="L114" s="3">
        <v>11</v>
      </c>
      <c r="M114" s="3">
        <v>2.8909329829172145E-2</v>
      </c>
      <c r="N114" s="3">
        <v>59</v>
      </c>
      <c r="O114" s="3">
        <v>0.10843196353745496</v>
      </c>
      <c r="P114" s="3">
        <v>40</v>
      </c>
      <c r="Q114" s="3">
        <v>4.0897704616328405E-2</v>
      </c>
      <c r="R114" s="3">
        <v>17</v>
      </c>
      <c r="S114" s="3">
        <v>0.12770432692307693</v>
      </c>
      <c r="T114" s="3">
        <v>338</v>
      </c>
      <c r="U114" s="3">
        <v>0.20762563500887629</v>
      </c>
      <c r="V114" s="3">
        <v>1725</v>
      </c>
      <c r="W114" s="3">
        <v>0.94727651138653812</v>
      </c>
      <c r="X114" s="3">
        <v>0</v>
      </c>
      <c r="Y114" s="3">
        <v>0</v>
      </c>
      <c r="Z114" s="3">
        <v>13</v>
      </c>
      <c r="AA114" s="3">
        <v>3.6025051266419111E-2</v>
      </c>
      <c r="AB114" s="3">
        <v>771</v>
      </c>
      <c r="AC114" s="3">
        <v>0.68717189992780681</v>
      </c>
      <c r="AD114" s="3">
        <v>3119</v>
      </c>
      <c r="AE114" s="3">
        <v>0.90054194204078564</v>
      </c>
      <c r="AF114" s="3">
        <v>5</v>
      </c>
      <c r="AG114" s="3">
        <v>4.0006401024163862E-2</v>
      </c>
      <c r="AH114" s="3">
        <v>0</v>
      </c>
      <c r="AI114" s="3">
        <v>0</v>
      </c>
      <c r="AJ114" s="3">
        <v>0</v>
      </c>
      <c r="AK114" s="3">
        <v>0</v>
      </c>
      <c r="AL114" s="3">
        <v>666</v>
      </c>
      <c r="AM114" s="3">
        <v>0.46843678565148583</v>
      </c>
      <c r="AN114" s="3">
        <v>19</v>
      </c>
      <c r="AO114" s="3">
        <v>4.2166000887705279E-2</v>
      </c>
      <c r="AP114" s="3">
        <v>76</v>
      </c>
      <c r="AQ114" s="3">
        <v>5.75252051227709E-2</v>
      </c>
      <c r="AR114" s="3">
        <v>4</v>
      </c>
      <c r="AS114" s="3">
        <v>4.065453806281126E-2</v>
      </c>
      <c r="AT114" s="3">
        <v>177</v>
      </c>
      <c r="AU114" s="3">
        <v>0.12310131864463363</v>
      </c>
      <c r="AV114" s="3">
        <v>0</v>
      </c>
      <c r="AW114" s="3">
        <v>0</v>
      </c>
      <c r="AX114" s="3">
        <v>0</v>
      </c>
      <c r="AY114" s="3">
        <v>0</v>
      </c>
      <c r="AZ114" s="3">
        <v>135</v>
      </c>
      <c r="BA114" s="3">
        <v>0.11780721503743652</v>
      </c>
      <c r="BB114" s="3">
        <v>1715</v>
      </c>
      <c r="BC114" s="3">
        <v>1.157196547978111</v>
      </c>
      <c r="BD114" s="3">
        <v>668</v>
      </c>
      <c r="BE114" s="3">
        <v>0.25972511129687592</v>
      </c>
      <c r="BF114" s="3">
        <v>208</v>
      </c>
      <c r="BG114" s="3">
        <v>0.32901501130989097</v>
      </c>
      <c r="BH114" s="3">
        <v>3</v>
      </c>
      <c r="BI114" s="3">
        <v>1.9580967299784608E-2</v>
      </c>
      <c r="BJ114" s="3">
        <v>6</v>
      </c>
      <c r="BK114" s="3">
        <v>0.11307953260459858</v>
      </c>
      <c r="BL114" s="3">
        <v>269</v>
      </c>
      <c r="BM114" s="3">
        <v>0.30873053218716645</v>
      </c>
      <c r="BN114" s="3">
        <v>11</v>
      </c>
      <c r="BO114" s="3">
        <v>5.6968253146201249E-2</v>
      </c>
      <c r="BP114" s="3">
        <v>5415</v>
      </c>
      <c r="BQ114" s="3">
        <v>2.3625345217994527</v>
      </c>
      <c r="BR114" s="3">
        <v>3</v>
      </c>
      <c r="BS114" s="3">
        <v>1.8434312400147475E-2</v>
      </c>
      <c r="BT114" s="3">
        <v>244</v>
      </c>
      <c r="BU114" s="3">
        <v>0.15985010776779807</v>
      </c>
      <c r="BV114" s="3">
        <v>365</v>
      </c>
      <c r="BW114" s="3">
        <v>0.23717315589748922</v>
      </c>
      <c r="BX114" s="3">
        <v>77</v>
      </c>
      <c r="BY114" s="3">
        <v>0.10748185371300949</v>
      </c>
      <c r="BZ114" s="3">
        <v>0</v>
      </c>
      <c r="CA114" s="3">
        <v>0</v>
      </c>
      <c r="CB114" s="3">
        <v>9</v>
      </c>
      <c r="CC114" s="3">
        <v>1.8423369020081473E-2</v>
      </c>
      <c r="CD114" s="3">
        <v>622</v>
      </c>
      <c r="CE114" s="3">
        <v>0.51460246545875732</v>
      </c>
      <c r="CF114" s="3">
        <v>15</v>
      </c>
      <c r="CG114" s="3">
        <v>0.15926948396687196</v>
      </c>
      <c r="CH114" s="3">
        <v>546</v>
      </c>
      <c r="CI114" s="3">
        <v>0.67657992565055769</v>
      </c>
      <c r="CJ114" s="3">
        <v>163</v>
      </c>
      <c r="CK114" s="3">
        <v>0.14657614315903061</v>
      </c>
      <c r="CL114" s="3">
        <v>460</v>
      </c>
      <c r="CM114" s="3">
        <v>0.332711307844754</v>
      </c>
      <c r="CN114" s="3">
        <v>2499</v>
      </c>
      <c r="CO114" s="3">
        <v>1.4963534244278649</v>
      </c>
      <c r="CP114" s="3">
        <v>17</v>
      </c>
      <c r="CQ114" s="3">
        <v>3.23661564237301E-2</v>
      </c>
      <c r="CR114" s="3">
        <v>126</v>
      </c>
      <c r="CS114" s="3">
        <v>0.27082213863514237</v>
      </c>
      <c r="CT114" s="3">
        <v>14</v>
      </c>
      <c r="CU114" s="3">
        <v>4.9459478555783219E-2</v>
      </c>
      <c r="CV114" s="3">
        <v>977</v>
      </c>
      <c r="CW114" s="3">
        <v>0.53517824667499292</v>
      </c>
      <c r="CX114" s="3">
        <v>303</v>
      </c>
      <c r="CY114" s="3">
        <v>0.25871343431411054</v>
      </c>
      <c r="CZ114" s="3">
        <v>67</v>
      </c>
      <c r="DA114" s="3">
        <v>0.18721359114787078</v>
      </c>
      <c r="DB114" s="3">
        <v>3813</v>
      </c>
      <c r="DC114" s="3">
        <v>2.329075882794891</v>
      </c>
      <c r="DD114" s="3">
        <v>4</v>
      </c>
      <c r="DE114" s="3">
        <v>2.5021268077866188E-3</v>
      </c>
      <c r="DF114" s="3">
        <v>0</v>
      </c>
      <c r="DG114" s="3">
        <v>0</v>
      </c>
      <c r="DH114" s="3">
        <v>0</v>
      </c>
      <c r="DI114" s="3">
        <v>0</v>
      </c>
      <c r="DJ114" s="3">
        <v>0</v>
      </c>
      <c r="DK114" s="3">
        <v>0</v>
      </c>
      <c r="DL114" s="3">
        <v>44</v>
      </c>
      <c r="DM114" s="3">
        <v>7.1934212892572791E-2</v>
      </c>
      <c r="DN114" s="3">
        <v>5</v>
      </c>
      <c r="DO114" s="3">
        <v>4.587576841912102E-2</v>
      </c>
      <c r="DP114" s="3">
        <v>113</v>
      </c>
      <c r="DQ114" s="3">
        <v>0.11850329292336088</v>
      </c>
      <c r="DR114" s="3">
        <v>0</v>
      </c>
      <c r="DS114" s="3">
        <v>0</v>
      </c>
      <c r="DT114" s="3">
        <v>0</v>
      </c>
      <c r="DU114" s="3">
        <v>0</v>
      </c>
      <c r="DV114" s="3">
        <v>0</v>
      </c>
      <c r="DW114" s="3">
        <v>0</v>
      </c>
      <c r="DX114" s="3">
        <v>7</v>
      </c>
      <c r="DY114" s="3">
        <v>4.4848795489492568E-2</v>
      </c>
      <c r="DZ114" s="3">
        <v>105</v>
      </c>
      <c r="EA114" s="3">
        <v>0.10529165789236183</v>
      </c>
      <c r="EB114" s="3">
        <v>6</v>
      </c>
      <c r="EC114" s="3">
        <v>5.7565000479708334E-2</v>
      </c>
      <c r="ED114" s="3">
        <v>0</v>
      </c>
      <c r="EE114" s="3">
        <v>0</v>
      </c>
      <c r="EF114" s="3">
        <v>32</v>
      </c>
      <c r="EG114" s="3">
        <v>0.16383370878558262</v>
      </c>
      <c r="EH114" s="3">
        <v>0</v>
      </c>
      <c r="EI114" s="3">
        <v>0</v>
      </c>
      <c r="EJ114" s="3">
        <v>20</v>
      </c>
      <c r="EK114" s="3">
        <v>7.1202249991099725E-2</v>
      </c>
      <c r="EL114" s="3">
        <v>16</v>
      </c>
      <c r="EM114" s="3">
        <v>4.7861202512713134E-2</v>
      </c>
      <c r="EN114" s="3">
        <v>30</v>
      </c>
      <c r="EO114" s="3">
        <v>7.2066878062842316E-2</v>
      </c>
      <c r="EP114" s="3">
        <v>3</v>
      </c>
      <c r="EQ114" s="3">
        <v>8.1521739130434784E-2</v>
      </c>
      <c r="ER114" s="3">
        <v>646</v>
      </c>
      <c r="ES114" s="3">
        <v>0.39579937995515091</v>
      </c>
      <c r="ET114" s="3">
        <v>2223</v>
      </c>
      <c r="EU114" s="3">
        <v>1.0170422051927257</v>
      </c>
      <c r="EV114" s="3">
        <v>36</v>
      </c>
      <c r="EW114" s="3">
        <v>8.7616822429906538E-2</v>
      </c>
      <c r="EX114" s="3">
        <v>8412</v>
      </c>
      <c r="EY114" s="3">
        <v>3.0701850432497535</v>
      </c>
      <c r="EZ114" s="3">
        <v>52</v>
      </c>
      <c r="FA114" s="3">
        <v>3.4601615629283614E-2</v>
      </c>
      <c r="FB114" s="3">
        <v>45</v>
      </c>
      <c r="FC114" s="3">
        <v>5.2659910595174012E-2</v>
      </c>
      <c r="FD114" s="3">
        <v>6</v>
      </c>
      <c r="FE114" s="3">
        <v>9.8895665073347627E-2</v>
      </c>
      <c r="FF114" s="3">
        <v>36329</v>
      </c>
      <c r="FG114" s="3">
        <v>0.77592991876326223</v>
      </c>
      <c r="FH114" s="3">
        <v>38084</v>
      </c>
      <c r="FI114" s="3">
        <v>0.61799714660701976</v>
      </c>
    </row>
    <row r="115" spans="2:166" x14ac:dyDescent="0.35">
      <c r="B115" s="18">
        <v>110</v>
      </c>
      <c r="C115" s="10" t="s">
        <v>107</v>
      </c>
      <c r="D115" s="3">
        <v>4</v>
      </c>
      <c r="E115" s="3">
        <v>3.2310177705977383E-2</v>
      </c>
      <c r="F115" s="3">
        <v>17</v>
      </c>
      <c r="G115" s="3">
        <v>0.16283524904214558</v>
      </c>
      <c r="H115" s="3">
        <v>186</v>
      </c>
      <c r="I115" s="3">
        <v>0.17194837850830158</v>
      </c>
      <c r="J115" s="3">
        <v>933</v>
      </c>
      <c r="K115" s="3">
        <v>1</v>
      </c>
      <c r="L115" s="3">
        <v>59</v>
      </c>
      <c r="M115" s="3">
        <v>0.15505913272010513</v>
      </c>
      <c r="N115" s="3">
        <v>97</v>
      </c>
      <c r="O115" s="3">
        <v>0.17826949937513784</v>
      </c>
      <c r="P115" s="3">
        <v>258</v>
      </c>
      <c r="Q115" s="3">
        <v>0.26379019477531823</v>
      </c>
      <c r="R115" s="3">
        <v>9</v>
      </c>
      <c r="S115" s="3">
        <v>6.7608173076923073E-2</v>
      </c>
      <c r="T115" s="3">
        <v>2080</v>
      </c>
      <c r="U115" s="3">
        <v>1.2776962154392386</v>
      </c>
      <c r="V115" s="3">
        <v>36020</v>
      </c>
      <c r="W115" s="3">
        <v>19.780231849358323</v>
      </c>
      <c r="X115" s="3">
        <v>3</v>
      </c>
      <c r="Y115" s="3">
        <v>5.3219797764768491E-2</v>
      </c>
      <c r="Z115" s="3">
        <v>32</v>
      </c>
      <c r="AA115" s="3">
        <v>8.8677049271185499E-2</v>
      </c>
      <c r="AB115" s="3">
        <v>242</v>
      </c>
      <c r="AC115" s="3">
        <v>0.21568819686449969</v>
      </c>
      <c r="AD115" s="3">
        <v>2956</v>
      </c>
      <c r="AE115" s="3">
        <v>0.8534793140982887</v>
      </c>
      <c r="AF115" s="3">
        <v>8</v>
      </c>
      <c r="AG115" s="3">
        <v>6.4010241638662188E-2</v>
      </c>
      <c r="AH115" s="3">
        <v>26</v>
      </c>
      <c r="AI115" s="3">
        <v>0.12406947890818859</v>
      </c>
      <c r="AJ115" s="3">
        <v>7</v>
      </c>
      <c r="AK115" s="3">
        <v>4.6747696006411113E-2</v>
      </c>
      <c r="AL115" s="3">
        <v>3067</v>
      </c>
      <c r="AM115" s="3">
        <v>2.1572006330226832</v>
      </c>
      <c r="AN115" s="3">
        <v>114</v>
      </c>
      <c r="AO115" s="3">
        <v>0.25299600532623168</v>
      </c>
      <c r="AP115" s="3">
        <v>327</v>
      </c>
      <c r="AQ115" s="3">
        <v>0.24750976414665898</v>
      </c>
      <c r="AR115" s="3">
        <v>0</v>
      </c>
      <c r="AS115" s="3">
        <v>0</v>
      </c>
      <c r="AT115" s="3">
        <v>1143</v>
      </c>
      <c r="AU115" s="3">
        <v>0.79494241362043061</v>
      </c>
      <c r="AV115" s="3">
        <v>22</v>
      </c>
      <c r="AW115" s="3">
        <v>0.11712718947984879</v>
      </c>
      <c r="AX115" s="3">
        <v>19</v>
      </c>
      <c r="AY115" s="3">
        <v>7.9805107526881719E-2</v>
      </c>
      <c r="AZ115" s="3">
        <v>176</v>
      </c>
      <c r="BA115" s="3">
        <v>0.15358570256732462</v>
      </c>
      <c r="BB115" s="3">
        <v>18784</v>
      </c>
      <c r="BC115" s="3">
        <v>12.674507263685619</v>
      </c>
      <c r="BD115" s="3">
        <v>897</v>
      </c>
      <c r="BE115" s="3">
        <v>0.34876261202589476</v>
      </c>
      <c r="BF115" s="3">
        <v>102</v>
      </c>
      <c r="BG115" s="3">
        <v>0.16134389977696578</v>
      </c>
      <c r="BH115" s="3">
        <v>16</v>
      </c>
      <c r="BI115" s="3">
        <v>0.10443182559885125</v>
      </c>
      <c r="BJ115" s="3">
        <v>11</v>
      </c>
      <c r="BK115" s="3">
        <v>0.20731247644176404</v>
      </c>
      <c r="BL115" s="3">
        <v>1873</v>
      </c>
      <c r="BM115" s="3">
        <v>2.1496367538533931</v>
      </c>
      <c r="BN115" s="3">
        <v>18</v>
      </c>
      <c r="BO115" s="3">
        <v>9.3220777875602054E-2</v>
      </c>
      <c r="BP115" s="3">
        <v>2081</v>
      </c>
      <c r="BQ115" s="3">
        <v>0.90792877929171956</v>
      </c>
      <c r="BR115" s="3">
        <v>0</v>
      </c>
      <c r="BS115" s="3">
        <v>0</v>
      </c>
      <c r="BT115" s="3">
        <v>1727</v>
      </c>
      <c r="BU115" s="3">
        <v>1.131398098831915</v>
      </c>
      <c r="BV115" s="3">
        <v>1294</v>
      </c>
      <c r="BW115" s="3">
        <v>0.8408275718667152</v>
      </c>
      <c r="BX115" s="3">
        <v>127</v>
      </c>
      <c r="BY115" s="3">
        <v>0.1772752652149637</v>
      </c>
      <c r="BZ115" s="3">
        <v>4</v>
      </c>
      <c r="CA115" s="3">
        <v>5.7770075101097627E-2</v>
      </c>
      <c r="CB115" s="3">
        <v>37</v>
      </c>
      <c r="CC115" s="3">
        <v>7.5740517082557163E-2</v>
      </c>
      <c r="CD115" s="3">
        <v>828</v>
      </c>
      <c r="CE115" s="3">
        <v>0.68503350707371558</v>
      </c>
      <c r="CF115" s="3">
        <v>9</v>
      </c>
      <c r="CG115" s="3">
        <v>9.5561690380123174E-2</v>
      </c>
      <c r="CH115" s="3">
        <v>9928</v>
      </c>
      <c r="CI115" s="3">
        <v>12.302354399008674</v>
      </c>
      <c r="CJ115" s="3">
        <v>555</v>
      </c>
      <c r="CK115" s="3">
        <v>0.49907827885436806</v>
      </c>
      <c r="CL115" s="3">
        <v>3172</v>
      </c>
      <c r="CM115" s="3">
        <v>2.29426145322513</v>
      </c>
      <c r="CN115" s="3">
        <v>4557</v>
      </c>
      <c r="CO115" s="3">
        <v>2.7286444798390477</v>
      </c>
      <c r="CP115" s="3">
        <v>408</v>
      </c>
      <c r="CQ115" s="3">
        <v>0.7767877541695225</v>
      </c>
      <c r="CR115" s="3">
        <v>75</v>
      </c>
      <c r="CS115" s="3">
        <v>0.16120365394948952</v>
      </c>
      <c r="CT115" s="3">
        <v>22</v>
      </c>
      <c r="CU115" s="3">
        <v>7.7722037730516502E-2</v>
      </c>
      <c r="CV115" s="3">
        <v>3497</v>
      </c>
      <c r="CW115" s="3">
        <v>1.9155765901969806</v>
      </c>
      <c r="CX115" s="3">
        <v>2902</v>
      </c>
      <c r="CY115" s="3">
        <v>2.4778428593384452</v>
      </c>
      <c r="CZ115" s="3">
        <v>70</v>
      </c>
      <c r="DA115" s="3">
        <v>0.19559628925896946</v>
      </c>
      <c r="DB115" s="3">
        <v>1604</v>
      </c>
      <c r="DC115" s="3">
        <v>0.9797633663789681</v>
      </c>
      <c r="DD115" s="3">
        <v>130</v>
      </c>
      <c r="DE115" s="3">
        <v>8.1319121253065105E-2</v>
      </c>
      <c r="DF115" s="3">
        <v>10</v>
      </c>
      <c r="DG115" s="3">
        <v>5.4614964500273068E-2</v>
      </c>
      <c r="DH115" s="3">
        <v>5</v>
      </c>
      <c r="DI115" s="3">
        <v>3.0733296453377589E-2</v>
      </c>
      <c r="DJ115" s="3">
        <v>16</v>
      </c>
      <c r="DK115" s="3">
        <v>0.11504997483281802</v>
      </c>
      <c r="DL115" s="3">
        <v>88</v>
      </c>
      <c r="DM115" s="3">
        <v>0.14386842578514558</v>
      </c>
      <c r="DN115" s="3">
        <v>8</v>
      </c>
      <c r="DO115" s="3">
        <v>7.3401229470593632E-2</v>
      </c>
      <c r="DP115" s="3">
        <v>518</v>
      </c>
      <c r="DQ115" s="3">
        <v>0.54322748437434454</v>
      </c>
      <c r="DR115" s="3">
        <v>4</v>
      </c>
      <c r="DS115" s="3">
        <v>5.9550394521363702E-2</v>
      </c>
      <c r="DT115" s="3">
        <v>0</v>
      </c>
      <c r="DU115" s="3">
        <v>0</v>
      </c>
      <c r="DV115" s="3">
        <v>39</v>
      </c>
      <c r="DW115" s="3">
        <v>0.13648771610555052</v>
      </c>
      <c r="DX115" s="3">
        <v>8</v>
      </c>
      <c r="DY115" s="3">
        <v>5.1255766273705788E-2</v>
      </c>
      <c r="DZ115" s="3">
        <v>666</v>
      </c>
      <c r="EA115" s="3">
        <v>0.667849944345838</v>
      </c>
      <c r="EB115" s="3">
        <v>18</v>
      </c>
      <c r="EC115" s="3">
        <v>0.17269500143912503</v>
      </c>
      <c r="ED115" s="3">
        <v>23</v>
      </c>
      <c r="EE115" s="3">
        <v>6.432486855352948E-2</v>
      </c>
      <c r="EF115" s="3">
        <v>408</v>
      </c>
      <c r="EG115" s="3">
        <v>2.0888797870161788</v>
      </c>
      <c r="EH115" s="3">
        <v>0</v>
      </c>
      <c r="EI115" s="3">
        <v>0</v>
      </c>
      <c r="EJ115" s="3">
        <v>26</v>
      </c>
      <c r="EK115" s="3">
        <v>9.2562924988429635E-2</v>
      </c>
      <c r="EL115" s="3">
        <v>127</v>
      </c>
      <c r="EM115" s="3">
        <v>0.37989829494466049</v>
      </c>
      <c r="EN115" s="3">
        <v>90</v>
      </c>
      <c r="EO115" s="3">
        <v>0.21620063418852695</v>
      </c>
      <c r="EP115" s="3">
        <v>4</v>
      </c>
      <c r="EQ115" s="3">
        <v>0.10869565217391304</v>
      </c>
      <c r="ER115" s="3">
        <v>2322</v>
      </c>
      <c r="ES115" s="3">
        <v>1.4226720746994743</v>
      </c>
      <c r="ET115" s="3">
        <v>5274</v>
      </c>
      <c r="EU115" s="3">
        <v>2.4129017499714056</v>
      </c>
      <c r="EV115" s="3">
        <v>206</v>
      </c>
      <c r="EW115" s="3">
        <v>0.50136292834890961</v>
      </c>
      <c r="EX115" s="3">
        <v>3153</v>
      </c>
      <c r="EY115" s="3">
        <v>1.1507719259827001</v>
      </c>
      <c r="EZ115" s="3">
        <v>194</v>
      </c>
      <c r="FA115" s="3">
        <v>0.12909064292463501</v>
      </c>
      <c r="FB115" s="3">
        <v>2998</v>
      </c>
      <c r="FC115" s="3">
        <v>3.5083202658740378</v>
      </c>
      <c r="FD115" s="3">
        <v>0</v>
      </c>
      <c r="FE115" s="3">
        <v>0</v>
      </c>
      <c r="FF115" s="3">
        <v>115314</v>
      </c>
      <c r="FG115" s="3">
        <v>2.4629244584840437</v>
      </c>
      <c r="FH115" s="3">
        <v>118801</v>
      </c>
      <c r="FI115" s="3">
        <v>1.9278090277822852</v>
      </c>
    </row>
    <row r="116" spans="2:166" x14ac:dyDescent="0.35">
      <c r="B116" s="18">
        <v>111</v>
      </c>
      <c r="C116" s="9" t="s">
        <v>108</v>
      </c>
      <c r="D116" s="3">
        <v>136</v>
      </c>
      <c r="E116" s="3">
        <v>1.0985460420032309</v>
      </c>
      <c r="F116" s="3">
        <v>109</v>
      </c>
      <c r="G116" s="3">
        <v>1.0440613026819923</v>
      </c>
      <c r="H116" s="3">
        <v>1287</v>
      </c>
      <c r="I116" s="3">
        <v>1.1897718448396999</v>
      </c>
      <c r="J116" s="3">
        <v>3089</v>
      </c>
      <c r="K116" s="3">
        <v>3</v>
      </c>
      <c r="L116" s="3">
        <v>348</v>
      </c>
      <c r="M116" s="3">
        <v>0.91458607095926425</v>
      </c>
      <c r="N116" s="3">
        <v>617</v>
      </c>
      <c r="O116" s="3">
        <v>1.1339410424171139</v>
      </c>
      <c r="P116" s="3">
        <v>1842</v>
      </c>
      <c r="Q116" s="3">
        <v>1.8833392975819232</v>
      </c>
      <c r="R116" s="3">
        <v>80</v>
      </c>
      <c r="S116" s="3">
        <v>0.60096153846153855</v>
      </c>
      <c r="T116" s="3">
        <v>2373</v>
      </c>
      <c r="U116" s="3">
        <v>1.4576793842487086</v>
      </c>
      <c r="V116" s="3">
        <v>18673</v>
      </c>
      <c r="W116" s="3">
        <v>10.254199592533814</v>
      </c>
      <c r="X116" s="3">
        <v>36</v>
      </c>
      <c r="Y116" s="3">
        <v>0.63863757317722192</v>
      </c>
      <c r="Z116" s="3">
        <v>229</v>
      </c>
      <c r="AA116" s="3">
        <v>0.63459513384692123</v>
      </c>
      <c r="AB116" s="3">
        <v>4175</v>
      </c>
      <c r="AC116" s="3">
        <v>3.7210670326830009</v>
      </c>
      <c r="AD116" s="3">
        <v>38144</v>
      </c>
      <c r="AE116" s="3">
        <v>11.013232394101868</v>
      </c>
      <c r="AF116" s="3">
        <v>98</v>
      </c>
      <c r="AG116" s="3">
        <v>0.78412546007361172</v>
      </c>
      <c r="AH116" s="3">
        <v>246</v>
      </c>
      <c r="AI116" s="3">
        <v>1.1738881465928612</v>
      </c>
      <c r="AJ116" s="3">
        <v>79</v>
      </c>
      <c r="AK116" s="3">
        <v>0.52758114064378248</v>
      </c>
      <c r="AL116" s="3">
        <v>3912</v>
      </c>
      <c r="AM116" s="3">
        <v>2.7515385967997186</v>
      </c>
      <c r="AN116" s="3">
        <v>336</v>
      </c>
      <c r="AO116" s="3">
        <v>0.7456724367509987</v>
      </c>
      <c r="AP116" s="3">
        <v>2755</v>
      </c>
      <c r="AQ116" s="3">
        <v>2.0852886857004451</v>
      </c>
      <c r="AR116" s="3">
        <v>39</v>
      </c>
      <c r="AS116" s="3">
        <v>0.39638174611240978</v>
      </c>
      <c r="AT116" s="3">
        <v>7416</v>
      </c>
      <c r="AU116" s="3">
        <v>5.1577366049073614</v>
      </c>
      <c r="AV116" s="3">
        <v>124</v>
      </c>
      <c r="AW116" s="3">
        <v>0.66017143161369329</v>
      </c>
      <c r="AX116" s="3">
        <v>241</v>
      </c>
      <c r="AY116" s="3">
        <v>1.0122647849462365</v>
      </c>
      <c r="AZ116" s="3">
        <v>2785</v>
      </c>
      <c r="BA116" s="3">
        <v>2.4303192139204497</v>
      </c>
      <c r="BB116" s="3">
        <v>18227</v>
      </c>
      <c r="BC116" s="3">
        <v>12.29867141690789</v>
      </c>
      <c r="BD116" s="3">
        <v>6513</v>
      </c>
      <c r="BE116" s="3">
        <v>2.5323198351445404</v>
      </c>
      <c r="BF116" s="3">
        <v>2743</v>
      </c>
      <c r="BG116" s="3">
        <v>4.3388854616491876</v>
      </c>
      <c r="BH116" s="3">
        <v>169</v>
      </c>
      <c r="BI116" s="3">
        <v>1.1030611578878662</v>
      </c>
      <c r="BJ116" s="3">
        <v>266</v>
      </c>
      <c r="BK116" s="3">
        <v>5.0131926121372032</v>
      </c>
      <c r="BL116" s="3">
        <v>3908</v>
      </c>
      <c r="BM116" s="3">
        <v>4.4852004453064929</v>
      </c>
      <c r="BN116" s="3">
        <v>219</v>
      </c>
      <c r="BO116" s="3">
        <v>1.1341861308198249</v>
      </c>
      <c r="BP116" s="3">
        <v>24106</v>
      </c>
      <c r="BQ116" s="3">
        <v>10.517314345798265</v>
      </c>
      <c r="BR116" s="3">
        <v>111</v>
      </c>
      <c r="BS116" s="3">
        <v>0.68206955880545661</v>
      </c>
      <c r="BT116" s="3">
        <v>4048</v>
      </c>
      <c r="BU116" s="3">
        <v>2.6519394928034696</v>
      </c>
      <c r="BV116" s="3">
        <v>3575</v>
      </c>
      <c r="BW116" s="3">
        <v>2.3229973488589697</v>
      </c>
      <c r="BX116" s="3">
        <v>1246</v>
      </c>
      <c r="BY116" s="3">
        <v>1.7392518146286993</v>
      </c>
      <c r="BZ116" s="3">
        <v>33</v>
      </c>
      <c r="CA116" s="3">
        <v>0.47660311958405543</v>
      </c>
      <c r="CB116" s="3">
        <v>485</v>
      </c>
      <c r="CC116" s="3">
        <v>0.99281488608216828</v>
      </c>
      <c r="CD116" s="3">
        <v>2169</v>
      </c>
      <c r="CE116" s="3">
        <v>1.7944899478778853</v>
      </c>
      <c r="CF116" s="3">
        <v>60</v>
      </c>
      <c r="CG116" s="3">
        <v>0.63707793586748784</v>
      </c>
      <c r="CH116" s="3">
        <v>4097</v>
      </c>
      <c r="CI116" s="3">
        <v>5.0768277571251543</v>
      </c>
      <c r="CJ116" s="3">
        <v>4553</v>
      </c>
      <c r="CK116" s="3">
        <v>4.0942403668899781</v>
      </c>
      <c r="CL116" s="3">
        <v>5545</v>
      </c>
      <c r="CM116" s="3">
        <v>4.0106178304329587</v>
      </c>
      <c r="CN116" s="3">
        <v>13881</v>
      </c>
      <c r="CO116" s="3">
        <v>8.3116774247631824</v>
      </c>
      <c r="CP116" s="3">
        <v>1404</v>
      </c>
      <c r="CQ116" s="3">
        <v>2.6730637422892394</v>
      </c>
      <c r="CR116" s="3">
        <v>1056</v>
      </c>
      <c r="CS116" s="3">
        <v>2.2697474476088124</v>
      </c>
      <c r="CT116" s="3">
        <v>209</v>
      </c>
      <c r="CU116" s="3">
        <v>0.73835935843990674</v>
      </c>
      <c r="CV116" s="3">
        <v>6152</v>
      </c>
      <c r="CW116" s="3">
        <v>3.3699248449790749</v>
      </c>
      <c r="CX116" s="3">
        <v>4065</v>
      </c>
      <c r="CY116" s="3">
        <v>3.4708584504516811</v>
      </c>
      <c r="CZ116" s="3">
        <v>667</v>
      </c>
      <c r="DA116" s="3">
        <v>1.8637532133676094</v>
      </c>
      <c r="DB116" s="3">
        <v>4770</v>
      </c>
      <c r="DC116" s="3">
        <v>2.9136354473988013</v>
      </c>
      <c r="DD116" s="3">
        <v>1355</v>
      </c>
      <c r="DE116" s="3">
        <v>0.84759545613771714</v>
      </c>
      <c r="DF116" s="3">
        <v>177</v>
      </c>
      <c r="DG116" s="3">
        <v>0.96668487165483352</v>
      </c>
      <c r="DH116" s="3">
        <v>90</v>
      </c>
      <c r="DI116" s="3">
        <v>0.55319933616079664</v>
      </c>
      <c r="DJ116" s="3">
        <v>128</v>
      </c>
      <c r="DK116" s="3">
        <v>0.92039979866254418</v>
      </c>
      <c r="DL116" s="3">
        <v>712</v>
      </c>
      <c r="DM116" s="3">
        <v>1.1640263540798141</v>
      </c>
      <c r="DN116" s="3">
        <v>148</v>
      </c>
      <c r="DO116" s="3">
        <v>1.3579227452059821</v>
      </c>
      <c r="DP116" s="3">
        <v>2846</v>
      </c>
      <c r="DQ116" s="3">
        <v>2.9846050589370359</v>
      </c>
      <c r="DR116" s="3">
        <v>57</v>
      </c>
      <c r="DS116" s="3">
        <v>0.84859312192943281</v>
      </c>
      <c r="DT116" s="3">
        <v>19</v>
      </c>
      <c r="DU116" s="3">
        <v>0.62172774869109948</v>
      </c>
      <c r="DV116" s="3">
        <v>249</v>
      </c>
      <c r="DW116" s="3">
        <v>0.87142157205851478</v>
      </c>
      <c r="DX116" s="3">
        <v>91</v>
      </c>
      <c r="DY116" s="3">
        <v>0.58303434136340337</v>
      </c>
      <c r="DZ116" s="3">
        <v>2002</v>
      </c>
      <c r="EA116" s="3">
        <v>2.007560943814366</v>
      </c>
      <c r="EB116" s="3">
        <v>66</v>
      </c>
      <c r="EC116" s="3">
        <v>0.63321500527679164</v>
      </c>
      <c r="ED116" s="3">
        <v>318</v>
      </c>
      <c r="EE116" s="3">
        <v>0.88936122608792922</v>
      </c>
      <c r="EF116" s="3">
        <v>712</v>
      </c>
      <c r="EG116" s="3">
        <v>3.6453000204792132</v>
      </c>
      <c r="EH116" s="3">
        <v>34</v>
      </c>
      <c r="EI116" s="3">
        <v>0.59691011235955049</v>
      </c>
      <c r="EJ116" s="3">
        <v>209</v>
      </c>
      <c r="EK116" s="3">
        <v>0.74406351240699198</v>
      </c>
      <c r="EL116" s="3">
        <v>304</v>
      </c>
      <c r="EM116" s="3">
        <v>0.90936284774154952</v>
      </c>
      <c r="EN116" s="3">
        <v>303</v>
      </c>
      <c r="EO116" s="3">
        <v>0.72787546843470741</v>
      </c>
      <c r="EP116" s="3">
        <v>13</v>
      </c>
      <c r="EQ116" s="3">
        <v>0.35326086956521741</v>
      </c>
      <c r="ER116" s="3">
        <v>3256</v>
      </c>
      <c r="ES116" s="3">
        <v>1.9949269057801415</v>
      </c>
      <c r="ET116" s="3">
        <v>9376</v>
      </c>
      <c r="EU116" s="3">
        <v>4.289603111060277</v>
      </c>
      <c r="EV116" s="3">
        <v>780</v>
      </c>
      <c r="EW116" s="3">
        <v>1.8983644859813082</v>
      </c>
      <c r="EX116" s="3">
        <v>28947</v>
      </c>
      <c r="EY116" s="3">
        <v>10.564984123508157</v>
      </c>
      <c r="EZ116" s="3">
        <v>3574</v>
      </c>
      <c r="FA116" s="3">
        <v>2.3781956588280697</v>
      </c>
      <c r="FB116" s="3">
        <v>2568</v>
      </c>
      <c r="FC116" s="3">
        <v>3.0051255646312636</v>
      </c>
      <c r="FD116" s="3">
        <v>43</v>
      </c>
      <c r="FE116" s="3">
        <v>0.70875226635899125</v>
      </c>
      <c r="FF116" s="3">
        <v>237737</v>
      </c>
      <c r="FG116" s="3">
        <v>5.0776859009887874</v>
      </c>
      <c r="FH116" s="3">
        <v>262090</v>
      </c>
      <c r="FI116" s="3">
        <v>4.2529900261063389</v>
      </c>
    </row>
    <row r="117" spans="2:166" x14ac:dyDescent="0.35">
      <c r="B117" s="18">
        <v>112</v>
      </c>
      <c r="C117" s="9" t="s">
        <v>62</v>
      </c>
      <c r="D117" s="3">
        <v>890</v>
      </c>
      <c r="E117" s="3"/>
      <c r="F117" s="3">
        <v>1444</v>
      </c>
      <c r="G117" s="3"/>
      <c r="H117" s="3">
        <v>5612</v>
      </c>
      <c r="I117" s="3"/>
      <c r="J117" s="3">
        <v>4061</v>
      </c>
      <c r="K117" s="3"/>
      <c r="L117" s="3">
        <v>2744</v>
      </c>
      <c r="M117" s="3"/>
      <c r="N117" s="3">
        <v>3214</v>
      </c>
      <c r="O117" s="3"/>
      <c r="P117" s="3">
        <v>3534</v>
      </c>
      <c r="Q117" s="3"/>
      <c r="R117" s="3">
        <v>1204</v>
      </c>
      <c r="S117" s="3"/>
      <c r="T117" s="3">
        <v>5117</v>
      </c>
      <c r="U117" s="3"/>
      <c r="V117" s="3">
        <v>12534</v>
      </c>
      <c r="W117" s="3"/>
      <c r="X117" s="3">
        <v>534</v>
      </c>
      <c r="Y117" s="3"/>
      <c r="Z117" s="3">
        <v>2665</v>
      </c>
      <c r="AA117" s="3"/>
      <c r="AB117" s="3">
        <v>6012</v>
      </c>
      <c r="AC117" s="3"/>
      <c r="AD117" s="3">
        <v>18913</v>
      </c>
      <c r="AE117" s="3"/>
      <c r="AF117" s="3">
        <v>975</v>
      </c>
      <c r="AG117" s="3"/>
      <c r="AH117" s="3">
        <v>1447</v>
      </c>
      <c r="AI117" s="3"/>
      <c r="AJ117" s="3">
        <v>1154</v>
      </c>
      <c r="AK117" s="3"/>
      <c r="AL117" s="3">
        <v>6448</v>
      </c>
      <c r="AM117" s="3"/>
      <c r="AN117" s="3">
        <v>3664</v>
      </c>
      <c r="AO117" s="3"/>
      <c r="AP117" s="3">
        <v>7131</v>
      </c>
      <c r="AQ117" s="3"/>
      <c r="AR117" s="3">
        <v>851</v>
      </c>
      <c r="AS117" s="3"/>
      <c r="AT117" s="3">
        <v>5143</v>
      </c>
      <c r="AU117" s="3"/>
      <c r="AV117" s="3">
        <v>1384</v>
      </c>
      <c r="AW117" s="3"/>
      <c r="AX117" s="3">
        <v>1179</v>
      </c>
      <c r="AY117" s="3"/>
      <c r="AZ117" s="3">
        <v>6911</v>
      </c>
      <c r="BA117" s="3"/>
      <c r="BB117" s="3">
        <v>9994</v>
      </c>
      <c r="BC117" s="3"/>
      <c r="BD117" s="3">
        <v>13915</v>
      </c>
      <c r="BE117" s="3"/>
      <c r="BF117" s="3">
        <v>5251</v>
      </c>
      <c r="BG117" s="3"/>
      <c r="BH117" s="3">
        <v>1297</v>
      </c>
      <c r="BI117" s="3"/>
      <c r="BJ117" s="3">
        <v>389</v>
      </c>
      <c r="BK117" s="3"/>
      <c r="BL117" s="3">
        <v>4213</v>
      </c>
      <c r="BM117" s="3"/>
      <c r="BN117" s="3">
        <v>1102</v>
      </c>
      <c r="BO117" s="3"/>
      <c r="BP117" s="3">
        <v>14697</v>
      </c>
      <c r="BQ117" s="3"/>
      <c r="BR117" s="3">
        <v>1058</v>
      </c>
      <c r="BS117" s="3"/>
      <c r="BT117" s="3">
        <v>5466</v>
      </c>
      <c r="BU117" s="3"/>
      <c r="BV117" s="3">
        <v>5217</v>
      </c>
      <c r="BW117" s="3"/>
      <c r="BX117" s="3">
        <v>5682</v>
      </c>
      <c r="BY117" s="3"/>
      <c r="BZ117" s="3">
        <v>823</v>
      </c>
      <c r="CA117" s="3"/>
      <c r="CB117" s="3">
        <v>2584</v>
      </c>
      <c r="CC117" s="3"/>
      <c r="CD117" s="3">
        <v>3825</v>
      </c>
      <c r="CE117" s="3"/>
      <c r="CF117" s="3">
        <v>746</v>
      </c>
      <c r="CG117" s="3"/>
      <c r="CH117" s="3">
        <v>4533</v>
      </c>
      <c r="CI117" s="3"/>
      <c r="CJ117" s="3">
        <v>3864</v>
      </c>
      <c r="CK117" s="3"/>
      <c r="CL117" s="3">
        <v>11369</v>
      </c>
      <c r="CM117" s="3"/>
      <c r="CN117" s="3">
        <v>11977</v>
      </c>
      <c r="CO117" s="3"/>
      <c r="CP117" s="3">
        <v>4455</v>
      </c>
      <c r="CQ117" s="3"/>
      <c r="CR117" s="3">
        <v>2936</v>
      </c>
      <c r="CS117" s="3"/>
      <c r="CT117" s="3">
        <v>2215</v>
      </c>
      <c r="CU117" s="3"/>
      <c r="CV117" s="3">
        <v>7858</v>
      </c>
      <c r="CW117" s="3"/>
      <c r="CX117" s="3">
        <v>4718</v>
      </c>
      <c r="CY117" s="3"/>
      <c r="CZ117" s="3">
        <v>1850</v>
      </c>
      <c r="DA117" s="3"/>
      <c r="DB117" s="3">
        <v>7682</v>
      </c>
      <c r="DC117" s="3"/>
      <c r="DD117" s="3">
        <v>9108</v>
      </c>
      <c r="DE117" s="3"/>
      <c r="DF117" s="3">
        <v>1980</v>
      </c>
      <c r="DG117" s="3"/>
      <c r="DH117" s="3">
        <v>1092</v>
      </c>
      <c r="DI117" s="3"/>
      <c r="DJ117" s="3">
        <v>1305</v>
      </c>
      <c r="DK117" s="3"/>
      <c r="DL117" s="3">
        <v>1712</v>
      </c>
      <c r="DM117" s="3"/>
      <c r="DN117" s="3">
        <v>1040</v>
      </c>
      <c r="DO117" s="3"/>
      <c r="DP117" s="3">
        <v>6590</v>
      </c>
      <c r="DQ117" s="3"/>
      <c r="DR117" s="3">
        <v>951</v>
      </c>
      <c r="DS117" s="3"/>
      <c r="DT117" s="3">
        <v>214</v>
      </c>
      <c r="DU117" s="3"/>
      <c r="DV117" s="3">
        <v>2008</v>
      </c>
      <c r="DW117" s="3"/>
      <c r="DX117" s="3">
        <v>974</v>
      </c>
      <c r="DY117" s="3"/>
      <c r="DZ117" s="3">
        <v>4953</v>
      </c>
      <c r="EA117" s="3"/>
      <c r="EB117" s="3">
        <v>1020</v>
      </c>
      <c r="EC117" s="3"/>
      <c r="ED117" s="3">
        <v>1946</v>
      </c>
      <c r="EE117" s="3"/>
      <c r="EF117" s="3">
        <v>1870</v>
      </c>
      <c r="EG117" s="3"/>
      <c r="EH117" s="3">
        <v>531</v>
      </c>
      <c r="EI117" s="3"/>
      <c r="EJ117" s="3">
        <v>1723</v>
      </c>
      <c r="EK117" s="3"/>
      <c r="EL117" s="3">
        <v>1993</v>
      </c>
      <c r="EM117" s="3"/>
      <c r="EN117" s="3">
        <v>4032</v>
      </c>
      <c r="EO117" s="3"/>
      <c r="EP117" s="3">
        <v>320</v>
      </c>
      <c r="EQ117" s="3"/>
      <c r="ER117" s="3">
        <v>6147</v>
      </c>
      <c r="ES117" s="3"/>
      <c r="ET117" s="3">
        <v>10833</v>
      </c>
      <c r="EU117" s="3"/>
      <c r="EV117" s="3">
        <v>2165</v>
      </c>
      <c r="EW117" s="3"/>
      <c r="EX117" s="3">
        <v>18059</v>
      </c>
      <c r="EY117" s="3"/>
      <c r="EZ117" s="3">
        <v>5776</v>
      </c>
      <c r="FA117" s="3"/>
      <c r="FB117" s="3">
        <v>4705</v>
      </c>
      <c r="FC117" s="3"/>
      <c r="FD117" s="3">
        <v>486</v>
      </c>
      <c r="FE117" s="3"/>
      <c r="FF117" s="3">
        <v>236253</v>
      </c>
      <c r="FG117" s="3"/>
      <c r="FH117" s="3">
        <v>341903</v>
      </c>
      <c r="FI117" s="3"/>
    </row>
    <row r="118" spans="2:166" x14ac:dyDescent="0.35">
      <c r="B118" s="18">
        <v>113</v>
      </c>
      <c r="C118" s="6" t="s">
        <v>64</v>
      </c>
      <c r="D118" s="3">
        <v>13235</v>
      </c>
      <c r="E118" s="3"/>
      <c r="F118" s="3">
        <v>11880</v>
      </c>
      <c r="G118" s="3"/>
      <c r="H118" s="3">
        <v>113763</v>
      </c>
      <c r="I118" s="3"/>
      <c r="J118" s="3">
        <v>126236</v>
      </c>
      <c r="K118" s="3"/>
      <c r="L118" s="3">
        <v>40789</v>
      </c>
      <c r="M118" s="3"/>
      <c r="N118" s="3">
        <v>57626</v>
      </c>
      <c r="O118" s="3"/>
      <c r="P118" s="3">
        <v>101306</v>
      </c>
      <c r="Q118" s="3"/>
      <c r="R118" s="3">
        <v>14528</v>
      </c>
      <c r="S118" s="3"/>
      <c r="T118" s="3">
        <v>167900</v>
      </c>
      <c r="U118" s="3"/>
      <c r="V118" s="3">
        <v>194618</v>
      </c>
      <c r="W118" s="3"/>
      <c r="X118" s="3">
        <v>6178</v>
      </c>
      <c r="Y118" s="3"/>
      <c r="Z118" s="3">
        <v>38735</v>
      </c>
      <c r="AA118" s="3"/>
      <c r="AB118" s="3">
        <v>118194</v>
      </c>
      <c r="AC118" s="3"/>
      <c r="AD118" s="3">
        <v>365239</v>
      </c>
      <c r="AE118" s="3"/>
      <c r="AF118" s="3">
        <v>13483</v>
      </c>
      <c r="AG118" s="3"/>
      <c r="AH118" s="3">
        <v>22423</v>
      </c>
      <c r="AI118" s="3"/>
      <c r="AJ118" s="3">
        <v>16115</v>
      </c>
      <c r="AK118" s="3"/>
      <c r="AL118" s="3">
        <v>148570</v>
      </c>
      <c r="AM118" s="3"/>
      <c r="AN118" s="3">
        <v>48715</v>
      </c>
      <c r="AO118" s="3"/>
      <c r="AP118" s="3">
        <v>139281</v>
      </c>
      <c r="AQ118" s="3"/>
      <c r="AR118" s="3">
        <v>10683</v>
      </c>
      <c r="AS118" s="3"/>
      <c r="AT118" s="3">
        <v>148908</v>
      </c>
      <c r="AU118" s="3"/>
      <c r="AV118" s="3">
        <v>20152</v>
      </c>
      <c r="AW118" s="3"/>
      <c r="AX118" s="3">
        <v>24985</v>
      </c>
      <c r="AY118" s="3"/>
      <c r="AZ118" s="3">
        <v>121470</v>
      </c>
      <c r="BA118" s="3"/>
      <c r="BB118" s="3">
        <v>158208</v>
      </c>
      <c r="BC118" s="3"/>
      <c r="BD118" s="3">
        <v>271057</v>
      </c>
      <c r="BE118" s="3"/>
      <c r="BF118" s="3">
        <v>68409</v>
      </c>
      <c r="BG118" s="3"/>
      <c r="BH118" s="3">
        <v>16604</v>
      </c>
      <c r="BI118" s="3"/>
      <c r="BJ118" s="3">
        <v>5698</v>
      </c>
      <c r="BK118" s="3"/>
      <c r="BL118" s="3">
        <v>91322</v>
      </c>
      <c r="BM118" s="3"/>
      <c r="BN118" s="3">
        <v>20429</v>
      </c>
      <c r="BO118" s="3"/>
      <c r="BP118" s="3">
        <v>243901</v>
      </c>
      <c r="BQ118" s="3"/>
      <c r="BR118" s="3">
        <v>17368</v>
      </c>
      <c r="BS118" s="3"/>
      <c r="BT118" s="3">
        <v>158129</v>
      </c>
      <c r="BU118" s="3"/>
      <c r="BV118" s="3">
        <v>159103</v>
      </c>
      <c r="BW118" s="3"/>
      <c r="BX118" s="3">
        <v>77318</v>
      </c>
      <c r="BY118" s="3"/>
      <c r="BZ118" s="3">
        <v>7759</v>
      </c>
      <c r="CA118" s="3"/>
      <c r="CB118" s="3">
        <v>51458</v>
      </c>
      <c r="CC118" s="3"/>
      <c r="CD118" s="3">
        <v>124700</v>
      </c>
      <c r="CE118" s="3"/>
      <c r="CF118" s="3">
        <v>10178</v>
      </c>
      <c r="CG118" s="3"/>
      <c r="CH118" s="3">
        <v>85209</v>
      </c>
      <c r="CI118" s="3"/>
      <c r="CJ118" s="3">
        <v>115043</v>
      </c>
      <c r="CK118" s="3"/>
      <c r="CL118" s="3">
        <v>149615</v>
      </c>
      <c r="CM118" s="3"/>
      <c r="CN118" s="3">
        <v>178960</v>
      </c>
      <c r="CO118" s="3"/>
      <c r="CP118" s="3">
        <v>56972</v>
      </c>
      <c r="CQ118" s="3"/>
      <c r="CR118" s="3">
        <v>49460</v>
      </c>
      <c r="CS118" s="3"/>
      <c r="CT118" s="3">
        <v>30522</v>
      </c>
      <c r="CU118" s="3"/>
      <c r="CV118" s="3">
        <v>190397</v>
      </c>
      <c r="CW118" s="3"/>
      <c r="CX118" s="3">
        <v>121851</v>
      </c>
      <c r="CY118" s="3"/>
      <c r="CZ118" s="3">
        <v>37632</v>
      </c>
      <c r="DA118" s="3"/>
      <c r="DB118" s="3">
        <v>171357</v>
      </c>
      <c r="DC118" s="3"/>
      <c r="DD118" s="3">
        <v>168948</v>
      </c>
      <c r="DE118" s="3"/>
      <c r="DF118" s="3">
        <v>20253</v>
      </c>
      <c r="DG118" s="3"/>
      <c r="DH118" s="3">
        <v>17374</v>
      </c>
      <c r="DI118" s="3"/>
      <c r="DJ118" s="3">
        <v>15197</v>
      </c>
      <c r="DK118" s="3"/>
      <c r="DL118" s="3">
        <v>62895</v>
      </c>
      <c r="DM118" s="3"/>
      <c r="DN118" s="3">
        <v>11948</v>
      </c>
      <c r="DO118" s="3"/>
      <c r="DP118" s="3">
        <v>101942</v>
      </c>
      <c r="DQ118" s="3"/>
      <c r="DR118" s="3">
        <v>7671</v>
      </c>
      <c r="DS118" s="3"/>
      <c r="DT118" s="3">
        <v>3276</v>
      </c>
      <c r="DU118" s="3"/>
      <c r="DV118" s="3">
        <v>30577</v>
      </c>
      <c r="DW118" s="3"/>
      <c r="DX118" s="3">
        <v>16588</v>
      </c>
      <c r="DY118" s="3"/>
      <c r="DZ118" s="3">
        <v>104703</v>
      </c>
      <c r="EA118" s="3"/>
      <c r="EB118" s="3">
        <v>11455</v>
      </c>
      <c r="EC118" s="3"/>
      <c r="ED118" s="3">
        <v>37694</v>
      </c>
      <c r="EE118" s="3"/>
      <c r="EF118" s="3">
        <v>21403</v>
      </c>
      <c r="EG118" s="3"/>
      <c r="EH118" s="3">
        <v>6223</v>
      </c>
      <c r="EI118" s="3"/>
      <c r="EJ118" s="3">
        <v>29808</v>
      </c>
      <c r="EK118" s="3"/>
      <c r="EL118" s="3">
        <v>35406</v>
      </c>
      <c r="EM118" s="3"/>
      <c r="EN118" s="3">
        <v>45639</v>
      </c>
      <c r="EO118" s="3"/>
      <c r="EP118" s="3">
        <v>4006</v>
      </c>
      <c r="EQ118" s="3"/>
      <c r="ER118" s="3">
        <v>169346</v>
      </c>
      <c r="ES118" s="3"/>
      <c r="ET118" s="3">
        <v>229396</v>
      </c>
      <c r="EU118" s="3"/>
      <c r="EV118" s="3">
        <v>43253</v>
      </c>
      <c r="EW118" s="3"/>
      <c r="EX118" s="3">
        <v>292011</v>
      </c>
      <c r="EY118" s="3"/>
      <c r="EZ118" s="3">
        <v>156068</v>
      </c>
      <c r="FA118" s="3"/>
      <c r="FB118" s="3">
        <v>90114</v>
      </c>
      <c r="FC118" s="3"/>
      <c r="FD118" s="3">
        <v>6556</v>
      </c>
      <c r="FE118" s="3"/>
      <c r="FF118" s="3">
        <v>4917750</v>
      </c>
      <c r="FG118" s="3"/>
      <c r="FH118" s="3">
        <v>6503491</v>
      </c>
      <c r="FI118" s="3"/>
    </row>
    <row r="119" spans="2:166" x14ac:dyDescent="0.35">
      <c r="B119" s="18">
        <v>114</v>
      </c>
    </row>
    <row r="120" spans="2:166" x14ac:dyDescent="0.35">
      <c r="B120" s="18">
        <v>115</v>
      </c>
      <c r="C120" s="6" t="s">
        <v>109</v>
      </c>
      <c r="D120" s="3">
        <v>87</v>
      </c>
      <c r="E120" s="93">
        <f>D120/D6*100</f>
        <v>0.65739761221097182</v>
      </c>
      <c r="F120" s="3">
        <v>62</v>
      </c>
      <c r="G120" s="93">
        <f>F120/F6*100</f>
        <v>0.52188552188552195</v>
      </c>
      <c r="H120" s="3">
        <v>477</v>
      </c>
      <c r="I120" s="93">
        <f>H120/H6*100</f>
        <v>0.41928536896233459</v>
      </c>
      <c r="J120" s="3">
        <v>2791</v>
      </c>
      <c r="K120" s="93">
        <f>J120/J6*100</f>
        <v>2.2108331617052963</v>
      </c>
      <c r="L120" s="3">
        <v>155</v>
      </c>
      <c r="M120" s="93">
        <f>L120/L6*100</f>
        <v>0.37994852310332144</v>
      </c>
      <c r="N120" s="3">
        <v>236</v>
      </c>
      <c r="O120" s="93">
        <f>N120/N6*100</f>
        <v>0.40947341025418577</v>
      </c>
      <c r="P120" s="3">
        <v>1417</v>
      </c>
      <c r="Q120" s="93">
        <f>P120/P6*100</f>
        <v>1.3987049393927429</v>
      </c>
      <c r="R120" s="3">
        <v>38</v>
      </c>
      <c r="S120" s="93">
        <f>R120/R6*100</f>
        <v>0.26150987543871723</v>
      </c>
      <c r="T120" s="3">
        <v>5807</v>
      </c>
      <c r="U120" s="93">
        <f>T120/T6*100</f>
        <v>3.4585651153649151</v>
      </c>
      <c r="V120" s="3">
        <v>23279</v>
      </c>
      <c r="W120" s="93">
        <f>V120/V6*100</f>
        <v>11.961073459971329</v>
      </c>
      <c r="X120" s="3">
        <v>16</v>
      </c>
      <c r="Y120" s="93">
        <f>X120/X6*100</f>
        <v>0.25894157630684578</v>
      </c>
      <c r="Z120" s="3">
        <v>152</v>
      </c>
      <c r="AA120" s="93">
        <f>Z120/Z6*100</f>
        <v>0.39242009603965505</v>
      </c>
      <c r="AB120" s="3">
        <v>1630</v>
      </c>
      <c r="AC120" s="93">
        <f>AB120/AB6*100</f>
        <v>1.3790536138819092</v>
      </c>
      <c r="AD120" s="3">
        <v>16645</v>
      </c>
      <c r="AE120" s="93">
        <f>AD120/AD6*100</f>
        <v>4.5572150200550317</v>
      </c>
      <c r="AF120" s="3">
        <v>17</v>
      </c>
      <c r="AG120" s="93">
        <f>AF120/AF6*100</f>
        <v>0.12616891791598633</v>
      </c>
      <c r="AH120" s="3">
        <v>251</v>
      </c>
      <c r="AI120" s="93">
        <f>AH120/AH6*100</f>
        <v>1.1192865105908583</v>
      </c>
      <c r="AJ120" s="3">
        <v>28</v>
      </c>
      <c r="AK120" s="93">
        <f>AJ120/AJ6*100</f>
        <v>0.17381587932211806</v>
      </c>
      <c r="AL120" s="3">
        <v>7718</v>
      </c>
      <c r="AM120" s="93">
        <f>AL120/AL6*100</f>
        <v>5.1946828201245161</v>
      </c>
      <c r="AN120" s="3">
        <v>188</v>
      </c>
      <c r="AO120" s="93">
        <f>AN120/AN6*100</f>
        <v>0.38587056915908952</v>
      </c>
      <c r="AP120" s="3">
        <v>1462</v>
      </c>
      <c r="AQ120" s="93">
        <f>AP120/AP6*100</f>
        <v>1.0496765531551324</v>
      </c>
      <c r="AR120" s="3">
        <v>17</v>
      </c>
      <c r="AS120" s="93">
        <f>AR120/AR6*100</f>
        <v>0.15911643579183826</v>
      </c>
      <c r="AT120" s="3">
        <v>4567</v>
      </c>
      <c r="AU120" s="3">
        <v>8.3234613351801556</v>
      </c>
      <c r="AV120" s="3">
        <v>26</v>
      </c>
      <c r="AW120" s="93">
        <f>AV120/AV6*100</f>
        <v>0.12904506650784198</v>
      </c>
      <c r="AX120" s="3">
        <v>36</v>
      </c>
      <c r="AY120" s="93">
        <f>AX120/AX6*100</f>
        <v>0.14408068518370287</v>
      </c>
      <c r="AZ120" s="3">
        <v>1133</v>
      </c>
      <c r="BA120" s="93">
        <f>AZ120/AZ6*100</f>
        <v>0.93272523709167554</v>
      </c>
      <c r="BB120" s="3">
        <v>22748</v>
      </c>
      <c r="BC120" s="93">
        <f>BB120/BB6*100</f>
        <v>14.378630528358416</v>
      </c>
      <c r="BD120" s="3">
        <v>3364</v>
      </c>
      <c r="BE120" s="93">
        <f>BD120/BD6*100</f>
        <v>1.2410719556106489</v>
      </c>
      <c r="BF120" s="3">
        <v>1910</v>
      </c>
      <c r="BG120" s="93">
        <f>BF120/BF6*100</f>
        <v>2.7922343722589322</v>
      </c>
      <c r="BH120" s="3">
        <v>51</v>
      </c>
      <c r="BI120" s="93">
        <f>BH120/BH6*100</f>
        <v>0.30709941590895407</v>
      </c>
      <c r="BJ120" s="3">
        <v>107</v>
      </c>
      <c r="BK120" s="93">
        <f>BJ120/BJ6*100</f>
        <v>1.8818149841716498</v>
      </c>
      <c r="BL120" s="3">
        <v>3074</v>
      </c>
      <c r="BM120" s="93">
        <f>BL120/BL6*100</f>
        <v>3.3661848445028473</v>
      </c>
      <c r="BN120" s="3">
        <v>91</v>
      </c>
      <c r="BO120" s="93">
        <f>BN120/BN6*100</f>
        <v>0.44535799931483389</v>
      </c>
      <c r="BP120" s="3">
        <v>16195</v>
      </c>
      <c r="BQ120" s="93">
        <f>BP120/BP6*100</f>
        <v>6.6401525246520015</v>
      </c>
      <c r="BR120" s="3">
        <v>19</v>
      </c>
      <c r="BS120" s="93">
        <f>BR120/BR6*100</f>
        <v>0.1094280942233485</v>
      </c>
      <c r="BT120" s="3">
        <v>5258</v>
      </c>
      <c r="BU120" s="93">
        <f>BT120/BT6*100</f>
        <v>3.325091221835061</v>
      </c>
      <c r="BV120" s="3">
        <v>5644</v>
      </c>
      <c r="BW120" s="93">
        <f>BV120/BV6*100</f>
        <v>3.5472760640571184</v>
      </c>
      <c r="BX120" s="3">
        <v>553</v>
      </c>
      <c r="BY120" s="93">
        <f>BX120/BX6*100</f>
        <v>0.71518176997788496</v>
      </c>
      <c r="BZ120" s="3">
        <v>19</v>
      </c>
      <c r="CA120" s="93">
        <f>BZ120/BZ6*100</f>
        <v>0.24494005414464354</v>
      </c>
      <c r="CB120" s="3">
        <v>152</v>
      </c>
      <c r="CC120" s="93">
        <f>CB120/CB6*100</f>
        <v>0.29538078858897376</v>
      </c>
      <c r="CD120" s="3">
        <v>8401</v>
      </c>
      <c r="CE120" s="93">
        <f>CD120/CD6*100</f>
        <v>6.7371848335151086</v>
      </c>
      <c r="CF120" s="3">
        <v>22</v>
      </c>
      <c r="CG120" s="93">
        <f>CF120/CF6*100</f>
        <v>0.21617372506632604</v>
      </c>
      <c r="CH120" s="3">
        <v>5840</v>
      </c>
      <c r="CI120" s="93">
        <f>CH120/CH6*100</f>
        <v>6.8538969802950458</v>
      </c>
      <c r="CJ120" s="3">
        <v>3451</v>
      </c>
      <c r="CK120" s="93">
        <f>CJ120/CJ6*100</f>
        <v>2.9996436239102282</v>
      </c>
      <c r="CL120" s="3">
        <v>6908</v>
      </c>
      <c r="CM120" s="93">
        <f>CL120/CL6*100</f>
        <v>4.617400139029999</v>
      </c>
      <c r="CN120" s="3">
        <v>6157</v>
      </c>
      <c r="CO120" s="93">
        <f>CN120/CN6*100</f>
        <v>3.4406066465121738</v>
      </c>
      <c r="CP120" s="3">
        <v>1665</v>
      </c>
      <c r="CQ120" s="93">
        <f>CP120/CP6*100</f>
        <v>2.9222317777348756</v>
      </c>
      <c r="CR120" s="3">
        <v>391</v>
      </c>
      <c r="CS120" s="93">
        <f>CR120/CR6*100</f>
        <v>0.79047387999353069</v>
      </c>
      <c r="CT120" s="3">
        <v>262</v>
      </c>
      <c r="CU120" s="93">
        <f>CT120/CT6*100</f>
        <v>0.85853786414129829</v>
      </c>
      <c r="CV120" s="3">
        <v>13320</v>
      </c>
      <c r="CW120" s="93">
        <f>CV120/CV6*100</f>
        <v>6.995541130315587</v>
      </c>
      <c r="CX120" s="3">
        <v>4159</v>
      </c>
      <c r="CY120" s="93">
        <f>CX120/CX6*100</f>
        <v>3.4132689908738758</v>
      </c>
      <c r="CZ120" s="3">
        <v>167</v>
      </c>
      <c r="DA120" s="93">
        <f>CZ120/CZ6*100</f>
        <v>0.4437240939525986</v>
      </c>
      <c r="DB120" s="3">
        <v>7124</v>
      </c>
      <c r="DC120" s="93">
        <f>DB120/DB6*100</f>
        <v>4.1576450127519013</v>
      </c>
      <c r="DD120" s="3">
        <v>592</v>
      </c>
      <c r="DE120" s="93">
        <f>DD120/DD6*100</f>
        <v>0.35040574854836132</v>
      </c>
      <c r="DF120" s="3">
        <v>24</v>
      </c>
      <c r="DG120" s="93">
        <f>DF120/DF6*100</f>
        <v>0.11848926191063934</v>
      </c>
      <c r="DH120" s="3">
        <v>18</v>
      </c>
      <c r="DI120" s="93">
        <f>DH120/DH6*100</f>
        <v>0.10365081193136014</v>
      </c>
      <c r="DJ120" s="3">
        <v>23</v>
      </c>
      <c r="DK120" s="93">
        <f>DJ120/DJ6*100</f>
        <v>0.15131578947368421</v>
      </c>
      <c r="DL120" s="3">
        <v>343</v>
      </c>
      <c r="DM120" s="93">
        <f>DL120/DL6*100</f>
        <v>0.54537070898192164</v>
      </c>
      <c r="DN120" s="3">
        <v>93</v>
      </c>
      <c r="DO120" s="93">
        <f>DN120/DN6*100</f>
        <v>0.77843810161546834</v>
      </c>
      <c r="DP120" s="3">
        <v>1742</v>
      </c>
      <c r="DQ120" s="93">
        <f>DP120/DP6*100</f>
        <v>1.7087645298935701</v>
      </c>
      <c r="DR120" s="3">
        <v>5</v>
      </c>
      <c r="DS120" s="93">
        <f>DR120/DR6*100</f>
        <v>6.52230628750326E-2</v>
      </c>
      <c r="DT120" s="3">
        <v>5</v>
      </c>
      <c r="DU120" s="93">
        <f>DT120/DT6*100</f>
        <v>0.15271838729383019</v>
      </c>
      <c r="DV120" s="3">
        <v>83</v>
      </c>
      <c r="DW120" s="93">
        <f>DV120/DV6*100</f>
        <v>0.27144585799784149</v>
      </c>
      <c r="DX120" s="3">
        <v>30</v>
      </c>
      <c r="DY120" s="93">
        <f>DX120/DX6*100</f>
        <v>0.18083182640144665</v>
      </c>
      <c r="DZ120" s="3">
        <v>2389</v>
      </c>
      <c r="EA120" s="93">
        <f>DZ120/DZ6*100</f>
        <v>2.2818881693315758</v>
      </c>
      <c r="EB120" s="3">
        <v>44</v>
      </c>
      <c r="EC120" s="93">
        <f>EB120/EB6*100</f>
        <v>0.38407821229050276</v>
      </c>
      <c r="ED120" s="3">
        <v>64</v>
      </c>
      <c r="EE120" s="93">
        <f>ED120/ED6*100</f>
        <v>0.16979730446779157</v>
      </c>
      <c r="EF120" s="3">
        <v>1071</v>
      </c>
      <c r="EG120" s="93">
        <f>EF120/EF6*100</f>
        <v>5.0056085249579354</v>
      </c>
      <c r="EH120" s="3">
        <v>9</v>
      </c>
      <c r="EI120" s="93">
        <f>EH120/EH6*100</f>
        <v>0.14469453376205788</v>
      </c>
      <c r="EJ120" s="3">
        <v>152</v>
      </c>
      <c r="EK120" s="93">
        <f>EJ120/EJ6*100</f>
        <v>0.50994732780890395</v>
      </c>
      <c r="EL120" s="3">
        <v>257</v>
      </c>
      <c r="EM120" s="93">
        <f>EL120/EL6*100</f>
        <v>0.7259066772116145</v>
      </c>
      <c r="EN120" s="3">
        <v>152</v>
      </c>
      <c r="EO120" s="93">
        <f>EN120/EN6*100</f>
        <v>0.33305578684429643</v>
      </c>
      <c r="EP120" s="3">
        <v>3</v>
      </c>
      <c r="EQ120" s="93">
        <f>EP120/EP6*100</f>
        <v>7.5169130543723373E-2</v>
      </c>
      <c r="ER120" s="3">
        <v>12113</v>
      </c>
      <c r="ES120" s="93">
        <f>ER120/ER6*100</f>
        <v>7.1528114038713637</v>
      </c>
      <c r="ET120" s="3">
        <v>12440</v>
      </c>
      <c r="EU120" s="93">
        <f>ET120/ET6*100</f>
        <v>5.4230076767817676</v>
      </c>
      <c r="EV120" s="3">
        <v>391</v>
      </c>
      <c r="EW120" s="93">
        <f>EV120/EV6*100</f>
        <v>0.90421349613801394</v>
      </c>
      <c r="EX120" s="3">
        <v>11934</v>
      </c>
      <c r="EY120" s="93">
        <f>EX120/EX6*100</f>
        <v>4.0868883280195343</v>
      </c>
      <c r="EZ120" s="3">
        <v>1331</v>
      </c>
      <c r="FA120" s="93">
        <f>EZ120/EZ6*100</f>
        <v>1.47705078125</v>
      </c>
      <c r="FB120" s="3">
        <v>3154</v>
      </c>
      <c r="FC120" s="93">
        <f>FB120/FB6*100</f>
        <v>2.020978707316917</v>
      </c>
      <c r="FD120" s="3">
        <v>13</v>
      </c>
      <c r="FE120" s="93">
        <f>FD120/FD6*100</f>
        <v>0.19826140003050174</v>
      </c>
      <c r="FF120" s="3">
        <v>220112</v>
      </c>
      <c r="FG120" s="93">
        <f>FF120/FF6*100</f>
        <v>4.5539295724877373</v>
      </c>
      <c r="FH120" s="3">
        <v>233912</v>
      </c>
      <c r="FI120" s="93">
        <f>FH120/FH6*100</f>
        <v>3.5967161006524502</v>
      </c>
      <c r="FJ120" s="93"/>
    </row>
    <row r="121" spans="2:166" x14ac:dyDescent="0.35">
      <c r="B121" s="18">
        <v>116</v>
      </c>
    </row>
    <row r="122" spans="2:166" x14ac:dyDescent="0.35">
      <c r="B122" s="18">
        <v>117</v>
      </c>
      <c r="C122" s="2" t="s">
        <v>110</v>
      </c>
    </row>
    <row r="123" spans="2:166" x14ac:dyDescent="0.35">
      <c r="B123" s="18">
        <v>118</v>
      </c>
      <c r="C123" s="1" t="s">
        <v>111</v>
      </c>
      <c r="D123" s="3">
        <v>82</v>
      </c>
      <c r="E123" s="3">
        <v>0.67824648469809756</v>
      </c>
      <c r="F123" s="3">
        <v>55</v>
      </c>
      <c r="G123" s="3">
        <v>0.54155179204411186</v>
      </c>
      <c r="H123" s="3">
        <v>873</v>
      </c>
      <c r="I123" s="3">
        <v>0.82023432581999955</v>
      </c>
      <c r="J123" s="3">
        <v>2400</v>
      </c>
      <c r="K123" s="3">
        <v>2</v>
      </c>
      <c r="L123" s="3">
        <v>390</v>
      </c>
      <c r="M123" s="3">
        <v>1.0454923196525749</v>
      </c>
      <c r="N123" s="3">
        <v>462</v>
      </c>
      <c r="O123" s="3">
        <v>0.86734502309165318</v>
      </c>
      <c r="P123" s="3">
        <v>1228</v>
      </c>
      <c r="Q123" s="3">
        <v>1.277450093104058</v>
      </c>
      <c r="R123" s="3">
        <v>68</v>
      </c>
      <c r="S123" s="3">
        <v>0.52095303761587375</v>
      </c>
      <c r="T123" s="3">
        <v>5568</v>
      </c>
      <c r="U123" s="3">
        <v>3.4850315142486967</v>
      </c>
      <c r="V123" s="3">
        <v>21602</v>
      </c>
      <c r="W123" s="3">
        <v>11.9932488701851</v>
      </c>
      <c r="X123" s="3">
        <v>37</v>
      </c>
      <c r="Y123" s="3">
        <v>0.66391530593935044</v>
      </c>
      <c r="Z123" s="3">
        <v>239</v>
      </c>
      <c r="AA123" s="3">
        <v>0.672065688094033</v>
      </c>
      <c r="AB123" s="3">
        <v>2743</v>
      </c>
      <c r="AC123" s="3">
        <v>2.4866060501672544</v>
      </c>
      <c r="AD123" s="3">
        <v>18264</v>
      </c>
      <c r="AE123" s="3">
        <v>5.3196942865131884</v>
      </c>
      <c r="AF123" s="3">
        <v>67</v>
      </c>
      <c r="AG123" s="3">
        <v>0.54693877551020409</v>
      </c>
      <c r="AH123" s="3">
        <v>174</v>
      </c>
      <c r="AI123" s="3">
        <v>0.84873908589824887</v>
      </c>
      <c r="AJ123" s="3">
        <v>53</v>
      </c>
      <c r="AK123" s="3">
        <v>0.35995653355066559</v>
      </c>
      <c r="AL123" s="3">
        <v>3890</v>
      </c>
      <c r="AM123" s="3">
        <v>2.7812732368586626</v>
      </c>
      <c r="AN123" s="3">
        <v>334</v>
      </c>
      <c r="AO123" s="3">
        <v>0.75736961451247165</v>
      </c>
      <c r="AP123" s="3">
        <v>1696</v>
      </c>
      <c r="AQ123" s="3">
        <v>1.3095311631354623</v>
      </c>
      <c r="AR123" s="3">
        <v>55</v>
      </c>
      <c r="AS123" s="3">
        <v>0.56971203646157031</v>
      </c>
      <c r="AT123" s="3">
        <v>3155</v>
      </c>
      <c r="AU123" s="3">
        <v>2.2435874643550484</v>
      </c>
      <c r="AV123" s="3">
        <v>101</v>
      </c>
      <c r="AW123" s="3">
        <v>0.55121977842056435</v>
      </c>
      <c r="AX123" s="3">
        <v>103</v>
      </c>
      <c r="AY123" s="3">
        <v>0.44228787358296118</v>
      </c>
      <c r="AZ123" s="3">
        <v>1442</v>
      </c>
      <c r="BA123" s="3">
        <v>1.2783687943262412</v>
      </c>
      <c r="BB123" s="3">
        <v>25124</v>
      </c>
      <c r="BC123" s="3">
        <v>17.06700722786805</v>
      </c>
      <c r="BD123" s="3">
        <v>2777</v>
      </c>
      <c r="BE123" s="3">
        <v>1.0987706588271604</v>
      </c>
      <c r="BF123" s="3">
        <v>674</v>
      </c>
      <c r="BG123" s="3">
        <v>1.080422551015501</v>
      </c>
      <c r="BH123" s="3">
        <v>195</v>
      </c>
      <c r="BI123" s="3">
        <v>1.3041733547351524</v>
      </c>
      <c r="BJ123" s="3">
        <v>75</v>
      </c>
      <c r="BK123" s="3">
        <v>1.4376078205865439</v>
      </c>
      <c r="BL123" s="3">
        <v>2043</v>
      </c>
      <c r="BM123" s="3">
        <v>2.3806471911159792</v>
      </c>
      <c r="BN123" s="3">
        <v>95</v>
      </c>
      <c r="BO123" s="3">
        <v>0.49978956228956228</v>
      </c>
      <c r="BP123" s="3">
        <v>5977</v>
      </c>
      <c r="BQ123" s="3">
        <v>2.6200318243785259</v>
      </c>
      <c r="BR123" s="3">
        <v>71</v>
      </c>
      <c r="BS123" s="3">
        <v>0.44685002202781798</v>
      </c>
      <c r="BT123" s="3">
        <v>4446</v>
      </c>
      <c r="BU123" s="3">
        <v>2.9653640674710364</v>
      </c>
      <c r="BV123" s="3">
        <v>6881</v>
      </c>
      <c r="BW123" s="3">
        <v>4.5546310821634002</v>
      </c>
      <c r="BX123" s="3">
        <v>541</v>
      </c>
      <c r="BY123" s="3">
        <v>0.76940580823164662</v>
      </c>
      <c r="BZ123" s="3">
        <v>36</v>
      </c>
      <c r="CA123" s="3">
        <v>0.52902277736958125</v>
      </c>
      <c r="CB123" s="3">
        <v>300</v>
      </c>
      <c r="CC123" s="3">
        <v>0.62622635995491172</v>
      </c>
      <c r="CD123" s="3">
        <v>5460</v>
      </c>
      <c r="CE123" s="3">
        <v>4.6009555830826399</v>
      </c>
      <c r="CF123" s="3">
        <v>55</v>
      </c>
      <c r="CG123" s="3">
        <v>0.59369602763385143</v>
      </c>
      <c r="CH123" s="3">
        <v>6827</v>
      </c>
      <c r="CI123" s="3">
        <v>8.5953139360670807</v>
      </c>
      <c r="CJ123" s="3">
        <v>2543</v>
      </c>
      <c r="CK123" s="3">
        <v>2.3279871104763998</v>
      </c>
      <c r="CL123" s="3">
        <v>9425</v>
      </c>
      <c r="CM123" s="3">
        <v>6.9560789118257027</v>
      </c>
      <c r="CN123" s="3">
        <v>5049</v>
      </c>
      <c r="CO123" s="3">
        <v>3.0580169223594398</v>
      </c>
      <c r="CP123" s="3">
        <v>1096</v>
      </c>
      <c r="CQ123" s="3">
        <v>2.1227145955996281</v>
      </c>
      <c r="CR123" s="3">
        <v>404</v>
      </c>
      <c r="CS123" s="3">
        <v>0.88396822965669652</v>
      </c>
      <c r="CT123" s="3">
        <v>289</v>
      </c>
      <c r="CU123" s="3">
        <v>1.0351373616533543</v>
      </c>
      <c r="CV123" s="3">
        <v>13700</v>
      </c>
      <c r="CW123" s="3">
        <v>7.6295916776191213</v>
      </c>
      <c r="CX123" s="3">
        <v>3086</v>
      </c>
      <c r="CY123" s="3">
        <v>2.6694116222341404</v>
      </c>
      <c r="CZ123" s="3">
        <v>219</v>
      </c>
      <c r="DA123" s="3">
        <v>0.62154108131119623</v>
      </c>
      <c r="DB123" s="3">
        <v>3514</v>
      </c>
      <c r="DC123" s="3">
        <v>2.1777932026078979</v>
      </c>
      <c r="DD123" s="3">
        <v>1108</v>
      </c>
      <c r="DE123" s="3">
        <v>0.70677238484649385</v>
      </c>
      <c r="DF123" s="3">
        <v>210</v>
      </c>
      <c r="DG123" s="3">
        <v>1.1725947847451001</v>
      </c>
      <c r="DH123" s="3">
        <v>61</v>
      </c>
      <c r="DI123" s="3">
        <v>0.38218156757095417</v>
      </c>
      <c r="DJ123" s="3">
        <v>117</v>
      </c>
      <c r="DK123" s="3">
        <v>0.86194194784146161</v>
      </c>
      <c r="DL123" s="3">
        <v>609</v>
      </c>
      <c r="DM123" s="3">
        <v>1.0130414531904985</v>
      </c>
      <c r="DN123" s="3">
        <v>65</v>
      </c>
      <c r="DO123" s="3">
        <v>0.60776063581112671</v>
      </c>
      <c r="DP123" s="3">
        <v>1750</v>
      </c>
      <c r="DQ123" s="3">
        <v>1.8732204405814474</v>
      </c>
      <c r="DR123" s="3">
        <v>27</v>
      </c>
      <c r="DS123" s="3">
        <v>0.41120925982333234</v>
      </c>
      <c r="DT123" s="3">
        <v>22</v>
      </c>
      <c r="DU123" s="3">
        <v>0.7355399531929121</v>
      </c>
      <c r="DV123" s="3">
        <v>166</v>
      </c>
      <c r="DW123" s="3">
        <v>0.594343000358038</v>
      </c>
      <c r="DX123" s="3">
        <v>71</v>
      </c>
      <c r="DY123" s="3">
        <v>0.46557377049180326</v>
      </c>
      <c r="DZ123" s="3">
        <v>2327</v>
      </c>
      <c r="EA123" s="3">
        <v>2.3794915843507782</v>
      </c>
      <c r="EB123" s="3">
        <v>106</v>
      </c>
      <c r="EC123" s="3">
        <v>1.0416666666666665</v>
      </c>
      <c r="ED123" s="3">
        <v>245</v>
      </c>
      <c r="EE123" s="3">
        <v>0.69856295620437958</v>
      </c>
      <c r="EF123" s="3">
        <v>738</v>
      </c>
      <c r="EG123" s="3">
        <v>3.8173071949516371</v>
      </c>
      <c r="EH123" s="3">
        <v>25</v>
      </c>
      <c r="EI123" s="3">
        <v>0.45110068567304223</v>
      </c>
      <c r="EJ123" s="3">
        <v>247</v>
      </c>
      <c r="EK123" s="3">
        <v>0.89544663573085848</v>
      </c>
      <c r="EL123" s="3">
        <v>322</v>
      </c>
      <c r="EM123" s="3">
        <v>0.97783176434861829</v>
      </c>
      <c r="EN123" s="3">
        <v>295</v>
      </c>
      <c r="EO123" s="3">
        <v>0.7216066143196106</v>
      </c>
      <c r="EP123" s="3">
        <v>3</v>
      </c>
      <c r="EQ123" s="3">
        <v>8.4010081209745166E-2</v>
      </c>
      <c r="ER123" s="3">
        <v>9190</v>
      </c>
      <c r="ES123" s="3">
        <v>5.7377612117352514</v>
      </c>
      <c r="ET123" s="3">
        <v>7637</v>
      </c>
      <c r="EU123" s="3">
        <v>3.5333089667488653</v>
      </c>
      <c r="EV123" s="3">
        <v>336</v>
      </c>
      <c r="EW123" s="3">
        <v>0.83075781926072434</v>
      </c>
      <c r="EX123" s="3">
        <v>8062</v>
      </c>
      <c r="EY123" s="3">
        <v>2.9761926735897051</v>
      </c>
      <c r="EZ123" s="3">
        <v>1564</v>
      </c>
      <c r="FA123" s="3">
        <v>1.0632584384241477</v>
      </c>
      <c r="FB123" s="3">
        <v>3042</v>
      </c>
      <c r="FC123" s="3">
        <v>3.6207389068748812</v>
      </c>
      <c r="FD123" s="3">
        <v>31</v>
      </c>
      <c r="FE123" s="3">
        <v>0.51995974505199605</v>
      </c>
      <c r="FF123" s="3">
        <v>190454</v>
      </c>
      <c r="FG123" s="3">
        <v>4.1299355162441076</v>
      </c>
      <c r="FH123" s="3">
        <v>204493</v>
      </c>
      <c r="FI123" s="3">
        <v>3.3716866891805219</v>
      </c>
    </row>
    <row r="124" spans="2:166" x14ac:dyDescent="0.35">
      <c r="B124" s="18">
        <v>119</v>
      </c>
      <c r="C124" s="1" t="s">
        <v>112</v>
      </c>
      <c r="D124" s="3">
        <v>5418</v>
      </c>
      <c r="E124" s="3">
        <v>44.813895781637719</v>
      </c>
      <c r="F124" s="3">
        <v>4563</v>
      </c>
      <c r="G124" s="3">
        <v>44.92910594722332</v>
      </c>
      <c r="H124" s="3">
        <v>47729</v>
      </c>
      <c r="I124" s="3">
        <v>44.844174269258595</v>
      </c>
      <c r="J124" s="3">
        <v>56230</v>
      </c>
      <c r="K124" s="3">
        <v>47</v>
      </c>
      <c r="L124" s="3">
        <v>16007</v>
      </c>
      <c r="M124" s="3">
        <v>42.910757847894274</v>
      </c>
      <c r="N124" s="3">
        <v>24003</v>
      </c>
      <c r="O124" s="3">
        <v>45.062516426989077</v>
      </c>
      <c r="P124" s="3">
        <v>45107</v>
      </c>
      <c r="Q124" s="3">
        <v>46.923405007854029</v>
      </c>
      <c r="R124" s="3">
        <v>6542</v>
      </c>
      <c r="S124" s="3">
        <v>50.118746648280087</v>
      </c>
      <c r="T124" s="3">
        <v>69673</v>
      </c>
      <c r="U124" s="3">
        <v>43.60858489444135</v>
      </c>
      <c r="V124" s="3">
        <v>93975</v>
      </c>
      <c r="W124" s="3">
        <v>52.174130292363898</v>
      </c>
      <c r="X124" s="3">
        <v>3268</v>
      </c>
      <c r="Y124" s="3">
        <v>58.639870805670192</v>
      </c>
      <c r="Z124" s="3">
        <v>18796</v>
      </c>
      <c r="AA124" s="3">
        <v>52.854170181654581</v>
      </c>
      <c r="AB124" s="3">
        <v>45348</v>
      </c>
      <c r="AC124" s="3">
        <v>41.109227547570057</v>
      </c>
      <c r="AD124" s="3">
        <v>142290</v>
      </c>
      <c r="AE124" s="3">
        <v>41.444333115854228</v>
      </c>
      <c r="AF124" s="3">
        <v>5965</v>
      </c>
      <c r="AG124" s="3">
        <v>48.693877551020407</v>
      </c>
      <c r="AH124" s="3">
        <v>9704</v>
      </c>
      <c r="AI124" s="3">
        <v>47.334276376762105</v>
      </c>
      <c r="AJ124" s="3">
        <v>7854</v>
      </c>
      <c r="AK124" s="3">
        <v>53.341483292583533</v>
      </c>
      <c r="AL124" s="3">
        <v>56943</v>
      </c>
      <c r="AM124" s="3">
        <v>40.713121317851623</v>
      </c>
      <c r="AN124" s="3">
        <v>19683</v>
      </c>
      <c r="AO124" s="3">
        <v>44.632653061224495</v>
      </c>
      <c r="AP124" s="3">
        <v>53148</v>
      </c>
      <c r="AQ124" s="3">
        <v>41.037123973068134</v>
      </c>
      <c r="AR124" s="3">
        <v>5187</v>
      </c>
      <c r="AS124" s="3">
        <v>53.729024238657551</v>
      </c>
      <c r="AT124" s="3">
        <v>47314</v>
      </c>
      <c r="AU124" s="3">
        <v>33.645989631852544</v>
      </c>
      <c r="AV124" s="3">
        <v>8504</v>
      </c>
      <c r="AW124" s="3">
        <v>46.411613818697809</v>
      </c>
      <c r="AX124" s="3">
        <v>10567</v>
      </c>
      <c r="AY124" s="3">
        <v>45.375300583991759</v>
      </c>
      <c r="AZ124" s="3">
        <v>51634</v>
      </c>
      <c r="BA124" s="3">
        <v>45.774822695035461</v>
      </c>
      <c r="BB124" s="3">
        <v>52833</v>
      </c>
      <c r="BC124" s="3">
        <v>35.890033150372261</v>
      </c>
      <c r="BD124" s="3">
        <v>119170</v>
      </c>
      <c r="BE124" s="3">
        <v>47.151782287516269</v>
      </c>
      <c r="BF124" s="3">
        <v>30856</v>
      </c>
      <c r="BG124" s="3">
        <v>49.462193225718543</v>
      </c>
      <c r="BH124" s="3">
        <v>5783</v>
      </c>
      <c r="BI124" s="3">
        <v>38.677100053504546</v>
      </c>
      <c r="BJ124" s="3">
        <v>3022</v>
      </c>
      <c r="BK124" s="3">
        <v>57.926011117500472</v>
      </c>
      <c r="BL124" s="3">
        <v>40718</v>
      </c>
      <c r="BM124" s="3">
        <v>47.447475441928752</v>
      </c>
      <c r="BN124" s="3">
        <v>9890</v>
      </c>
      <c r="BO124" s="3">
        <v>52.03072390572391</v>
      </c>
      <c r="BP124" s="3">
        <v>105621</v>
      </c>
      <c r="BQ124" s="3">
        <v>46.299210527469349</v>
      </c>
      <c r="BR124" s="3">
        <v>7447</v>
      </c>
      <c r="BS124" s="3">
        <v>46.868903014664234</v>
      </c>
      <c r="BT124" s="3">
        <v>71425</v>
      </c>
      <c r="BU124" s="3">
        <v>47.638580413656953</v>
      </c>
      <c r="BV124" s="3">
        <v>67871</v>
      </c>
      <c r="BW124" s="3">
        <v>44.924773459891313</v>
      </c>
      <c r="BX124" s="3">
        <v>31242</v>
      </c>
      <c r="BY124" s="3">
        <v>44.432118781465995</v>
      </c>
      <c r="BZ124" s="3">
        <v>3550</v>
      </c>
      <c r="CA124" s="3">
        <v>52.167523879500365</v>
      </c>
      <c r="CB124" s="3">
        <v>21629</v>
      </c>
      <c r="CC124" s="3">
        <v>45.148833131549281</v>
      </c>
      <c r="CD124" s="3">
        <v>58196</v>
      </c>
      <c r="CE124" s="3">
        <v>49.03978225514237</v>
      </c>
      <c r="CF124" s="3">
        <v>4095</v>
      </c>
      <c r="CG124" s="3">
        <v>44.203367875647672</v>
      </c>
      <c r="CH124" s="3">
        <v>27425</v>
      </c>
      <c r="CI124" s="3">
        <v>34.528560816850693</v>
      </c>
      <c r="CJ124" s="3">
        <v>49551</v>
      </c>
      <c r="CK124" s="3">
        <v>45.361419312314624</v>
      </c>
      <c r="CL124" s="3">
        <v>35562</v>
      </c>
      <c r="CM124" s="3">
        <v>26.246374351442508</v>
      </c>
      <c r="CN124" s="3">
        <v>85866</v>
      </c>
      <c r="CO124" s="3">
        <v>52.006274718818702</v>
      </c>
      <c r="CP124" s="3">
        <v>24136</v>
      </c>
      <c r="CQ124" s="3">
        <v>46.746203904555315</v>
      </c>
      <c r="CR124" s="3">
        <v>21443</v>
      </c>
      <c r="CS124" s="3">
        <v>46.918145417149859</v>
      </c>
      <c r="CT124" s="3">
        <v>15596</v>
      </c>
      <c r="CU124" s="3">
        <v>55.861599627493817</v>
      </c>
      <c r="CV124" s="3">
        <v>74803</v>
      </c>
      <c r="CW124" s="3">
        <v>41.658127464302417</v>
      </c>
      <c r="CX124" s="3">
        <v>65413</v>
      </c>
      <c r="CY124" s="3">
        <v>56.582703319896886</v>
      </c>
      <c r="CZ124" s="3">
        <v>16490</v>
      </c>
      <c r="DA124" s="3">
        <v>46.800056761742589</v>
      </c>
      <c r="DB124" s="3">
        <v>62912</v>
      </c>
      <c r="DC124" s="3">
        <v>38.989563449763253</v>
      </c>
      <c r="DD124" s="3">
        <v>71247</v>
      </c>
      <c r="DE124" s="3">
        <v>45.44712283678534</v>
      </c>
      <c r="DF124" s="3">
        <v>5504</v>
      </c>
      <c r="DG124" s="3">
        <v>30.733150929700148</v>
      </c>
      <c r="DH124" s="3">
        <v>8564</v>
      </c>
      <c r="DI124" s="3">
        <v>53.655785978322157</v>
      </c>
      <c r="DJ124" s="3">
        <v>5696</v>
      </c>
      <c r="DK124" s="3">
        <v>41.96257551200825</v>
      </c>
      <c r="DL124" s="3">
        <v>26822</v>
      </c>
      <c r="DM124" s="3">
        <v>44.617073657595313</v>
      </c>
      <c r="DN124" s="3">
        <v>5179</v>
      </c>
      <c r="DO124" s="3">
        <v>48.424497428705003</v>
      </c>
      <c r="DP124" s="3">
        <v>32321</v>
      </c>
      <c r="DQ124" s="3">
        <v>34.596775920018842</v>
      </c>
      <c r="DR124" s="3">
        <v>3116</v>
      </c>
      <c r="DS124" s="3">
        <v>47.45659457812976</v>
      </c>
      <c r="DT124" s="3">
        <v>1542</v>
      </c>
      <c r="DU124" s="3">
        <v>51.554663991975922</v>
      </c>
      <c r="DV124" s="3">
        <v>11828</v>
      </c>
      <c r="DW124" s="3">
        <v>42.348728965270318</v>
      </c>
      <c r="DX124" s="3">
        <v>8394</v>
      </c>
      <c r="DY124" s="3">
        <v>55.042622950819677</v>
      </c>
      <c r="DZ124" s="3">
        <v>39642</v>
      </c>
      <c r="EA124" s="3">
        <v>40.536229216516354</v>
      </c>
      <c r="EB124" s="3">
        <v>5296</v>
      </c>
      <c r="EC124" s="3">
        <v>52.04402515723271</v>
      </c>
      <c r="ED124" s="3">
        <v>14358</v>
      </c>
      <c r="EE124" s="3">
        <v>40.9386405109489</v>
      </c>
      <c r="EF124" s="3">
        <v>9877</v>
      </c>
      <c r="EG124" s="3">
        <v>51.088811876066828</v>
      </c>
      <c r="EH124" s="3">
        <v>3023</v>
      </c>
      <c r="EI124" s="3">
        <v>54.547094911584267</v>
      </c>
      <c r="EJ124" s="3">
        <v>14408</v>
      </c>
      <c r="EK124" s="3">
        <v>52.233178654292345</v>
      </c>
      <c r="EL124" s="3">
        <v>16759</v>
      </c>
      <c r="EM124" s="3">
        <v>50.892802915274828</v>
      </c>
      <c r="EN124" s="3">
        <v>19104</v>
      </c>
      <c r="EO124" s="3">
        <v>46.730755118514708</v>
      </c>
      <c r="EP124" s="3">
        <v>2022</v>
      </c>
      <c r="EQ124" s="3">
        <v>56.622794735368245</v>
      </c>
      <c r="ER124" s="3">
        <v>65308</v>
      </c>
      <c r="ES124" s="3">
        <v>40.774941155169294</v>
      </c>
      <c r="ET124" s="3">
        <v>108305</v>
      </c>
      <c r="EU124" s="3">
        <v>50.10803033177109</v>
      </c>
      <c r="EV124" s="3">
        <v>19886</v>
      </c>
      <c r="EW124" s="3">
        <v>49.168005933984418</v>
      </c>
      <c r="EX124" s="3">
        <v>103831</v>
      </c>
      <c r="EY124" s="3">
        <v>38.330570763023154</v>
      </c>
      <c r="EZ124" s="3">
        <v>59044</v>
      </c>
      <c r="FA124" s="3">
        <v>40.140045548794994</v>
      </c>
      <c r="FB124" s="3">
        <v>23298</v>
      </c>
      <c r="FC124" s="3">
        <v>27.730432298609784</v>
      </c>
      <c r="FD124" s="3">
        <v>3414</v>
      </c>
      <c r="FE124" s="3">
        <v>57.262663535726269</v>
      </c>
      <c r="FF124" s="3">
        <v>1973846</v>
      </c>
      <c r="FG124" s="3">
        <v>42.802234130007079</v>
      </c>
      <c r="FH124" s="3">
        <v>2657748</v>
      </c>
      <c r="FI124" s="3">
        <v>43.821028371612492</v>
      </c>
    </row>
    <row r="125" spans="2:166" x14ac:dyDescent="0.35">
      <c r="B125" s="18">
        <v>120</v>
      </c>
      <c r="C125" s="11" t="s">
        <v>113</v>
      </c>
      <c r="D125" s="3">
        <v>62</v>
      </c>
      <c r="E125" s="3">
        <v>0.51282051282051277</v>
      </c>
      <c r="F125" s="3">
        <v>84</v>
      </c>
      <c r="G125" s="3">
        <v>0.82709728239464353</v>
      </c>
      <c r="H125" s="3">
        <v>1320</v>
      </c>
      <c r="I125" s="3">
        <v>1.2402168500371127</v>
      </c>
      <c r="J125" s="3">
        <v>2317</v>
      </c>
      <c r="K125" s="3">
        <v>2</v>
      </c>
      <c r="L125" s="3">
        <v>162</v>
      </c>
      <c r="M125" s="3">
        <v>0.43428142508645412</v>
      </c>
      <c r="N125" s="3">
        <v>221</v>
      </c>
      <c r="O125" s="3">
        <v>0.41489880974730603</v>
      </c>
      <c r="P125" s="3">
        <v>778</v>
      </c>
      <c r="Q125" s="3">
        <v>0.80932913064735923</v>
      </c>
      <c r="R125" s="3">
        <v>79</v>
      </c>
      <c r="S125" s="3">
        <v>0.6052248525243239</v>
      </c>
      <c r="T125" s="3">
        <v>4295</v>
      </c>
      <c r="U125" s="3">
        <v>2.6882561698452139</v>
      </c>
      <c r="V125" s="3">
        <v>6070</v>
      </c>
      <c r="W125" s="3">
        <v>3.3700129914833608</v>
      </c>
      <c r="X125" s="3">
        <v>26</v>
      </c>
      <c r="Y125" s="3">
        <v>0.46653507984927323</v>
      </c>
      <c r="Z125" s="3">
        <v>133</v>
      </c>
      <c r="AA125" s="3">
        <v>0.37399471345818569</v>
      </c>
      <c r="AB125" s="3">
        <v>3238</v>
      </c>
      <c r="AC125" s="3">
        <v>2.9353373643607616</v>
      </c>
      <c r="AD125" s="3">
        <v>22837</v>
      </c>
      <c r="AE125" s="3">
        <v>6.6516567247646572</v>
      </c>
      <c r="AF125" s="3">
        <v>45</v>
      </c>
      <c r="AG125" s="3">
        <v>0.36734693877551017</v>
      </c>
      <c r="AH125" s="3">
        <v>80</v>
      </c>
      <c r="AI125" s="3">
        <v>0.39022486707965465</v>
      </c>
      <c r="AJ125" s="3">
        <v>22</v>
      </c>
      <c r="AK125" s="3">
        <v>0.14941591958706874</v>
      </c>
      <c r="AL125" s="3">
        <v>3767</v>
      </c>
      <c r="AM125" s="3">
        <v>2.6933306640736716</v>
      </c>
      <c r="AN125" s="3">
        <v>142</v>
      </c>
      <c r="AO125" s="3">
        <v>0.32199546485260772</v>
      </c>
      <c r="AP125" s="3">
        <v>1444</v>
      </c>
      <c r="AQ125" s="3">
        <v>1.1149545988016554</v>
      </c>
      <c r="AR125" s="3">
        <v>22</v>
      </c>
      <c r="AS125" s="3">
        <v>0.22788481458462811</v>
      </c>
      <c r="AT125" s="3">
        <v>6505</v>
      </c>
      <c r="AU125" s="3">
        <v>4.6258435675529608</v>
      </c>
      <c r="AV125" s="3">
        <v>80</v>
      </c>
      <c r="AW125" s="3">
        <v>0.43660972548163512</v>
      </c>
      <c r="AX125" s="3">
        <v>21</v>
      </c>
      <c r="AY125" s="3">
        <v>9.0175197526623146E-2</v>
      </c>
      <c r="AZ125" s="3">
        <v>825</v>
      </c>
      <c r="BA125" s="3">
        <v>0.7313829787234043</v>
      </c>
      <c r="BB125" s="3">
        <v>8041</v>
      </c>
      <c r="BC125" s="3">
        <v>5.4623390033150372</v>
      </c>
      <c r="BD125" s="3">
        <v>3630</v>
      </c>
      <c r="BE125" s="3">
        <v>1.4362756541384918</v>
      </c>
      <c r="BF125" s="3">
        <v>973</v>
      </c>
      <c r="BG125" s="3">
        <v>1.5597197954570956</v>
      </c>
      <c r="BH125" s="3">
        <v>64</v>
      </c>
      <c r="BI125" s="3">
        <v>0.42803638309256281</v>
      </c>
      <c r="BJ125" s="3">
        <v>29</v>
      </c>
      <c r="BK125" s="3">
        <v>0.55587502396013033</v>
      </c>
      <c r="BL125" s="3">
        <v>2135</v>
      </c>
      <c r="BM125" s="3">
        <v>2.4878520572846874</v>
      </c>
      <c r="BN125" s="3">
        <v>154</v>
      </c>
      <c r="BO125" s="3">
        <v>0.81018518518518512</v>
      </c>
      <c r="BP125" s="3">
        <v>11664</v>
      </c>
      <c r="BQ125" s="3">
        <v>5.1129414755815841</v>
      </c>
      <c r="BR125" s="3">
        <v>32</v>
      </c>
      <c r="BS125" s="3">
        <v>0.20139719302662221</v>
      </c>
      <c r="BT125" s="3">
        <v>4563</v>
      </c>
      <c r="BU125" s="3">
        <v>3.0433999639834326</v>
      </c>
      <c r="BV125" s="3">
        <v>5662</v>
      </c>
      <c r="BW125" s="3">
        <v>3.7477577659074508</v>
      </c>
      <c r="BX125" s="3">
        <v>328</v>
      </c>
      <c r="BY125" s="3">
        <v>0.46647893733822565</v>
      </c>
      <c r="BZ125" s="3">
        <v>13</v>
      </c>
      <c r="CA125" s="3">
        <v>0.19103600293901543</v>
      </c>
      <c r="CB125" s="3">
        <v>108</v>
      </c>
      <c r="CC125" s="3">
        <v>0.2254414895837682</v>
      </c>
      <c r="CD125" s="3">
        <v>2418</v>
      </c>
      <c r="CE125" s="3">
        <v>2.0375660439365979</v>
      </c>
      <c r="CF125" s="3">
        <v>20</v>
      </c>
      <c r="CG125" s="3">
        <v>0.21588946459412781</v>
      </c>
      <c r="CH125" s="3">
        <v>2679</v>
      </c>
      <c r="CI125" s="3">
        <v>3.3729084568219871</v>
      </c>
      <c r="CJ125" s="3">
        <v>2164</v>
      </c>
      <c r="CK125" s="3">
        <v>1.9810318942473177</v>
      </c>
      <c r="CL125" s="3">
        <v>9114</v>
      </c>
      <c r="CM125" s="3">
        <v>6.7265467588731518</v>
      </c>
      <c r="CN125" s="3">
        <v>9251</v>
      </c>
      <c r="CO125" s="3">
        <v>5.6030331845409345</v>
      </c>
      <c r="CP125" s="3">
        <v>375</v>
      </c>
      <c r="CQ125" s="3">
        <v>0.72629377130461725</v>
      </c>
      <c r="CR125" s="3">
        <v>632</v>
      </c>
      <c r="CS125" s="3">
        <v>1.3828413889679014</v>
      </c>
      <c r="CT125" s="3">
        <v>91</v>
      </c>
      <c r="CU125" s="3">
        <v>0.32594290626455102</v>
      </c>
      <c r="CV125" s="3">
        <v>14241</v>
      </c>
      <c r="CW125" s="3">
        <v>7.9308770132097752</v>
      </c>
      <c r="CX125" s="3">
        <v>2805</v>
      </c>
      <c r="CY125" s="3">
        <v>2.4263446533916926</v>
      </c>
      <c r="CZ125" s="3">
        <v>388</v>
      </c>
      <c r="DA125" s="3">
        <v>1.101177806158649</v>
      </c>
      <c r="DB125" s="3">
        <v>6191</v>
      </c>
      <c r="DC125" s="3">
        <v>3.8368576315724239</v>
      </c>
      <c r="DD125" s="3">
        <v>368</v>
      </c>
      <c r="DE125" s="3">
        <v>0.23474028666381747</v>
      </c>
      <c r="DF125" s="3">
        <v>48</v>
      </c>
      <c r="DG125" s="3">
        <v>0.26802166508459435</v>
      </c>
      <c r="DH125" s="3">
        <v>15</v>
      </c>
      <c r="DI125" s="3">
        <v>9.3979073992857584E-2</v>
      </c>
      <c r="DJ125" s="3">
        <v>21</v>
      </c>
      <c r="DK125" s="3">
        <v>0.15470752909974952</v>
      </c>
      <c r="DL125" s="3">
        <v>352</v>
      </c>
      <c r="DM125" s="3">
        <v>0.58553463304278397</v>
      </c>
      <c r="DN125" s="3">
        <v>49</v>
      </c>
      <c r="DO125" s="3">
        <v>0.45815801776531095</v>
      </c>
      <c r="DP125" s="3">
        <v>2103</v>
      </c>
      <c r="DQ125" s="3">
        <v>2.2510757637387342</v>
      </c>
      <c r="DR125" s="3">
        <v>3</v>
      </c>
      <c r="DS125" s="3">
        <v>4.5689917758148034E-2</v>
      </c>
      <c r="DT125" s="3">
        <v>17</v>
      </c>
      <c r="DU125" s="3">
        <v>0.56837178201270477</v>
      </c>
      <c r="DV125" s="3">
        <v>57</v>
      </c>
      <c r="DW125" s="3">
        <v>0.20408163265306123</v>
      </c>
      <c r="DX125" s="3">
        <v>56</v>
      </c>
      <c r="DY125" s="3">
        <v>0.36721311475409835</v>
      </c>
      <c r="DZ125" s="3">
        <v>2499</v>
      </c>
      <c r="EA125" s="3">
        <v>2.5553714951837536</v>
      </c>
      <c r="EB125" s="3">
        <v>29</v>
      </c>
      <c r="EC125" s="3">
        <v>0.28498427672955973</v>
      </c>
      <c r="ED125" s="3">
        <v>61</v>
      </c>
      <c r="EE125" s="3">
        <v>0.1739279197080292</v>
      </c>
      <c r="EF125" s="3">
        <v>142</v>
      </c>
      <c r="EG125" s="3">
        <v>0.73449542233486786</v>
      </c>
      <c r="EH125" s="3">
        <v>11</v>
      </c>
      <c r="EI125" s="3">
        <v>0.19848430169613859</v>
      </c>
      <c r="EJ125" s="3">
        <v>187</v>
      </c>
      <c r="EK125" s="3">
        <v>0.67792923433874719</v>
      </c>
      <c r="EL125" s="3">
        <v>163</v>
      </c>
      <c r="EM125" s="3">
        <v>0.49498937139386578</v>
      </c>
      <c r="EN125" s="3">
        <v>181</v>
      </c>
      <c r="EO125" s="3">
        <v>0.44274846505711696</v>
      </c>
      <c r="EP125" s="3">
        <v>11</v>
      </c>
      <c r="EQ125" s="3">
        <v>0.30803696443573231</v>
      </c>
      <c r="ER125" s="3">
        <v>6499</v>
      </c>
      <c r="ES125" s="3">
        <v>4.0576398384186509</v>
      </c>
      <c r="ET125" s="3">
        <v>14332</v>
      </c>
      <c r="EU125" s="3">
        <v>6.6307953530764348</v>
      </c>
      <c r="EV125" s="3">
        <v>500</v>
      </c>
      <c r="EW125" s="3">
        <v>1.2362467548522686</v>
      </c>
      <c r="EX125" s="3">
        <v>42465</v>
      </c>
      <c r="EY125" s="3">
        <v>15.67650978466718</v>
      </c>
      <c r="EZ125" s="3">
        <v>789</v>
      </c>
      <c r="FA125" s="3">
        <v>0.53638804854005917</v>
      </c>
      <c r="FB125" s="3">
        <v>684</v>
      </c>
      <c r="FC125" s="3">
        <v>0.81413064178251759</v>
      </c>
      <c r="FD125" s="3">
        <v>34</v>
      </c>
      <c r="FE125" s="3">
        <v>0.57027843005702783</v>
      </c>
      <c r="FF125" s="3">
        <v>203192</v>
      </c>
      <c r="FG125" s="3">
        <v>4.4061550685030131</v>
      </c>
      <c r="FH125" s="3">
        <v>214058</v>
      </c>
      <c r="FI125" s="3">
        <v>3.5293946947455614</v>
      </c>
    </row>
    <row r="126" spans="2:166" x14ac:dyDescent="0.35">
      <c r="B126" s="18">
        <v>121</v>
      </c>
      <c r="C126" s="11" t="s">
        <v>114</v>
      </c>
      <c r="D126" s="3">
        <v>33</v>
      </c>
      <c r="E126" s="3">
        <v>0.27295285359801491</v>
      </c>
      <c r="F126" s="3">
        <v>79</v>
      </c>
      <c r="G126" s="3">
        <v>0.77786530129972431</v>
      </c>
      <c r="H126" s="3">
        <v>765</v>
      </c>
      <c r="I126" s="3">
        <v>0.71876203808969019</v>
      </c>
      <c r="J126" s="3">
        <v>3045</v>
      </c>
      <c r="K126" s="3">
        <v>3</v>
      </c>
      <c r="L126" s="3">
        <v>72</v>
      </c>
      <c r="M126" s="3">
        <v>0.19301396670509074</v>
      </c>
      <c r="N126" s="3">
        <v>192</v>
      </c>
      <c r="O126" s="3">
        <v>0.36045507453159614</v>
      </c>
      <c r="P126" s="3">
        <v>675</v>
      </c>
      <c r="Q126" s="3">
        <v>0.7021814436850482</v>
      </c>
      <c r="R126" s="3">
        <v>56</v>
      </c>
      <c r="S126" s="3">
        <v>0.42902014862483717</v>
      </c>
      <c r="T126" s="3">
        <v>1885</v>
      </c>
      <c r="U126" s="3">
        <v>1.179828377219611</v>
      </c>
      <c r="V126" s="3">
        <v>13031</v>
      </c>
      <c r="W126" s="3">
        <v>7.2347016955551364</v>
      </c>
      <c r="X126" s="3">
        <v>11</v>
      </c>
      <c r="Y126" s="3">
        <v>0.19738022609007716</v>
      </c>
      <c r="Z126" s="3">
        <v>135</v>
      </c>
      <c r="AA126" s="3">
        <v>0.37961869411169225</v>
      </c>
      <c r="AB126" s="3">
        <v>3119</v>
      </c>
      <c r="AC126" s="3">
        <v>2.8274605433728275</v>
      </c>
      <c r="AD126" s="3">
        <v>38427</v>
      </c>
      <c r="AE126" s="3">
        <v>11.192503961226583</v>
      </c>
      <c r="AF126" s="3">
        <v>10</v>
      </c>
      <c r="AG126" s="3">
        <v>8.1632653061224497E-2</v>
      </c>
      <c r="AH126" s="3">
        <v>91</v>
      </c>
      <c r="AI126" s="3">
        <v>0.44388078630310712</v>
      </c>
      <c r="AJ126" s="3">
        <v>26</v>
      </c>
      <c r="AK126" s="3">
        <v>0.17658245042108123</v>
      </c>
      <c r="AL126" s="3">
        <v>6129</v>
      </c>
      <c r="AM126" s="3">
        <v>4.3821140536521188</v>
      </c>
      <c r="AN126" s="3">
        <v>114</v>
      </c>
      <c r="AO126" s="3">
        <v>0.25850340136054423</v>
      </c>
      <c r="AP126" s="3">
        <v>1173</v>
      </c>
      <c r="AQ126" s="3">
        <v>0.9057075792204583</v>
      </c>
      <c r="AR126" s="3">
        <v>12</v>
      </c>
      <c r="AS126" s="3">
        <v>0.1243008079552517</v>
      </c>
      <c r="AT126" s="3">
        <v>1200</v>
      </c>
      <c r="AU126" s="3">
        <v>0.85334546980223713</v>
      </c>
      <c r="AV126" s="3">
        <v>22</v>
      </c>
      <c r="AW126" s="3">
        <v>0.12006767450744966</v>
      </c>
      <c r="AX126" s="3">
        <v>50</v>
      </c>
      <c r="AY126" s="3">
        <v>0.21470285125386465</v>
      </c>
      <c r="AZ126" s="3">
        <v>759</v>
      </c>
      <c r="BA126" s="3">
        <v>0.6728723404255319</v>
      </c>
      <c r="BB126" s="3">
        <v>22522</v>
      </c>
      <c r="BC126" s="3">
        <v>15.299440247812617</v>
      </c>
      <c r="BD126" s="3">
        <v>4020</v>
      </c>
      <c r="BE126" s="3">
        <v>1.5905862616079167</v>
      </c>
      <c r="BF126" s="3">
        <v>4350</v>
      </c>
      <c r="BG126" s="3">
        <v>6.9730535562573142</v>
      </c>
      <c r="BH126" s="3">
        <v>40</v>
      </c>
      <c r="BI126" s="3">
        <v>0.26752273943285176</v>
      </c>
      <c r="BJ126" s="3">
        <v>15</v>
      </c>
      <c r="BK126" s="3">
        <v>0.28752156411730884</v>
      </c>
      <c r="BL126" s="3">
        <v>4656</v>
      </c>
      <c r="BM126" s="3">
        <v>5.4254984443641705</v>
      </c>
      <c r="BN126" s="3">
        <v>76</v>
      </c>
      <c r="BO126" s="3">
        <v>0.39983164983164982</v>
      </c>
      <c r="BP126" s="3">
        <v>46196</v>
      </c>
      <c r="BQ126" s="3">
        <v>20.250123834530768</v>
      </c>
      <c r="BR126" s="3">
        <v>14</v>
      </c>
      <c r="BS126" s="3">
        <v>8.811127194914721E-2</v>
      </c>
      <c r="BT126" s="3">
        <v>2301</v>
      </c>
      <c r="BU126" s="3">
        <v>1.5347059647437822</v>
      </c>
      <c r="BV126" s="3">
        <v>2457</v>
      </c>
      <c r="BW126" s="3">
        <v>1.6263230008538692</v>
      </c>
      <c r="BX126" s="3">
        <v>581</v>
      </c>
      <c r="BY126" s="3">
        <v>0.82629348351679599</v>
      </c>
      <c r="BZ126" s="3">
        <v>24</v>
      </c>
      <c r="CA126" s="3">
        <v>0.35268185157972082</v>
      </c>
      <c r="CB126" s="3">
        <v>170</v>
      </c>
      <c r="CC126" s="3">
        <v>0.35486160397444994</v>
      </c>
      <c r="CD126" s="3">
        <v>4247</v>
      </c>
      <c r="CE126" s="3">
        <v>3.5788018976835119</v>
      </c>
      <c r="CF126" s="3">
        <v>24</v>
      </c>
      <c r="CG126" s="3">
        <v>0.2590673575129534</v>
      </c>
      <c r="CH126" s="3">
        <v>3370</v>
      </c>
      <c r="CI126" s="3">
        <v>4.2428896974580432</v>
      </c>
      <c r="CJ126" s="3">
        <v>1020</v>
      </c>
      <c r="CK126" s="3">
        <v>0.93375810172470608</v>
      </c>
      <c r="CL126" s="3">
        <v>5800</v>
      </c>
      <c r="CM126" s="3">
        <v>4.280663945738894</v>
      </c>
      <c r="CN126" s="3">
        <v>11419</v>
      </c>
      <c r="CO126" s="3">
        <v>6.9161210608877877</v>
      </c>
      <c r="CP126" s="3">
        <v>1171</v>
      </c>
      <c r="CQ126" s="3">
        <v>2.2679733498605517</v>
      </c>
      <c r="CR126" s="3">
        <v>801</v>
      </c>
      <c r="CS126" s="3">
        <v>1.7526201781064701</v>
      </c>
      <c r="CT126" s="3">
        <v>216</v>
      </c>
      <c r="CU126" s="3">
        <v>0.77366667860596727</v>
      </c>
      <c r="CV126" s="3">
        <v>5230</v>
      </c>
      <c r="CW126" s="3">
        <v>2.9126105455436502</v>
      </c>
      <c r="CX126" s="3">
        <v>4189</v>
      </c>
      <c r="CY126" s="3">
        <v>3.6235143504662384</v>
      </c>
      <c r="CZ126" s="3">
        <v>233</v>
      </c>
      <c r="DA126" s="3">
        <v>0.66127430112104435</v>
      </c>
      <c r="DB126" s="3">
        <v>16748</v>
      </c>
      <c r="DC126" s="3">
        <v>10.37953345397754</v>
      </c>
      <c r="DD126" s="3">
        <v>304</v>
      </c>
      <c r="DE126" s="3">
        <v>0.19391588898315357</v>
      </c>
      <c r="DF126" s="3">
        <v>31</v>
      </c>
      <c r="DG126" s="3">
        <v>0.17309732536713385</v>
      </c>
      <c r="DH126" s="3">
        <v>15</v>
      </c>
      <c r="DI126" s="3">
        <v>9.3979073992857584E-2</v>
      </c>
      <c r="DJ126" s="3">
        <v>30</v>
      </c>
      <c r="DK126" s="3">
        <v>0.22101075585678501</v>
      </c>
      <c r="DL126" s="3">
        <v>479</v>
      </c>
      <c r="DM126" s="3">
        <v>0.79679286712356112</v>
      </c>
      <c r="DN126" s="3">
        <v>42</v>
      </c>
      <c r="DO126" s="3">
        <v>0.39270687237026652</v>
      </c>
      <c r="DP126" s="3">
        <v>1365</v>
      </c>
      <c r="DQ126" s="3">
        <v>1.4611119436535291</v>
      </c>
      <c r="DR126" s="3">
        <v>7</v>
      </c>
      <c r="DS126" s="3">
        <v>0.10660980810234541</v>
      </c>
      <c r="DT126" s="3">
        <v>6</v>
      </c>
      <c r="DU126" s="3">
        <v>0.20060180541624875</v>
      </c>
      <c r="DV126" s="3">
        <v>7</v>
      </c>
      <c r="DW126" s="3">
        <v>2.5062656641604009E-2</v>
      </c>
      <c r="DX126" s="3">
        <v>31</v>
      </c>
      <c r="DY126" s="3">
        <v>0.20327868852459016</v>
      </c>
      <c r="DZ126" s="3">
        <v>1248</v>
      </c>
      <c r="EA126" s="3">
        <v>1.2761519111601938</v>
      </c>
      <c r="EB126" s="3">
        <v>32</v>
      </c>
      <c r="EC126" s="3">
        <v>0.31446540880503149</v>
      </c>
      <c r="ED126" s="3">
        <v>57</v>
      </c>
      <c r="EE126" s="3">
        <v>0.1625228102189781</v>
      </c>
      <c r="EF126" s="3">
        <v>635</v>
      </c>
      <c r="EG126" s="3">
        <v>3.2845393886101486</v>
      </c>
      <c r="EH126" s="3">
        <v>17</v>
      </c>
      <c r="EI126" s="3">
        <v>0.30674846625766872</v>
      </c>
      <c r="EJ126" s="3">
        <v>72</v>
      </c>
      <c r="EK126" s="3">
        <v>0.26102088167053361</v>
      </c>
      <c r="EL126" s="3">
        <v>118</v>
      </c>
      <c r="EM126" s="3">
        <v>0.35833586395384148</v>
      </c>
      <c r="EN126" s="3">
        <v>143</v>
      </c>
      <c r="EO126" s="3">
        <v>0.34979574863628576</v>
      </c>
      <c r="EP126" s="3">
        <v>19</v>
      </c>
      <c r="EQ126" s="3">
        <v>0.53206384766171944</v>
      </c>
      <c r="ER126" s="3">
        <v>2702</v>
      </c>
      <c r="ES126" s="3">
        <v>1.686989205017263</v>
      </c>
      <c r="ET126" s="3">
        <v>20731</v>
      </c>
      <c r="EU126" s="3">
        <v>9.5913353659382903</v>
      </c>
      <c r="EV126" s="3">
        <v>161</v>
      </c>
      <c r="EW126" s="3">
        <v>0.39807145506243047</v>
      </c>
      <c r="EX126" s="3">
        <v>28941</v>
      </c>
      <c r="EY126" s="3">
        <v>10.683948420535803</v>
      </c>
      <c r="EZ126" s="3">
        <v>418</v>
      </c>
      <c r="FA126" s="3">
        <v>0.28417009415683742</v>
      </c>
      <c r="FB126" s="3">
        <v>2188</v>
      </c>
      <c r="FC126" s="3">
        <v>2.6042658541230241</v>
      </c>
      <c r="FD126" s="3">
        <v>31</v>
      </c>
      <c r="FE126" s="3">
        <v>0.51995974505199605</v>
      </c>
      <c r="FF126" s="3">
        <v>258250</v>
      </c>
      <c r="FG126" s="3">
        <v>5.6000706053432374</v>
      </c>
      <c r="FH126" s="3">
        <v>273028</v>
      </c>
      <c r="FI126" s="3">
        <v>4.5016938153070249</v>
      </c>
    </row>
    <row r="127" spans="2:166" x14ac:dyDescent="0.35">
      <c r="B127" s="18">
        <v>122</v>
      </c>
      <c r="C127" s="11" t="s">
        <v>115</v>
      </c>
      <c r="D127" s="3">
        <v>9</v>
      </c>
      <c r="E127" s="3">
        <v>7.4441687344913146E-2</v>
      </c>
      <c r="F127" s="3">
        <v>11</v>
      </c>
      <c r="G127" s="3">
        <v>0.10831035840882237</v>
      </c>
      <c r="H127" s="3">
        <v>56</v>
      </c>
      <c r="I127" s="3">
        <v>5.2615260304604776E-2</v>
      </c>
      <c r="J127" s="3">
        <v>185</v>
      </c>
      <c r="K127" s="3">
        <v>0</v>
      </c>
      <c r="L127" s="3">
        <v>33</v>
      </c>
      <c r="M127" s="3">
        <v>8.8464734739833253E-2</v>
      </c>
      <c r="N127" s="3">
        <v>31</v>
      </c>
      <c r="O127" s="3">
        <v>5.8198475575413966E-2</v>
      </c>
      <c r="P127" s="3">
        <v>2928</v>
      </c>
      <c r="Q127" s="3">
        <v>3.0459070623849205</v>
      </c>
      <c r="R127" s="3">
        <v>12</v>
      </c>
      <c r="S127" s="3">
        <v>9.1932888991036535E-2</v>
      </c>
      <c r="T127" s="3">
        <v>1501</v>
      </c>
      <c r="U127" s="3">
        <v>0.93948137623694217</v>
      </c>
      <c r="V127" s="3">
        <v>70</v>
      </c>
      <c r="W127" s="3">
        <v>3.8863411763399545E-2</v>
      </c>
      <c r="X127" s="3">
        <v>0</v>
      </c>
      <c r="Y127" s="3">
        <v>0</v>
      </c>
      <c r="Z127" s="3">
        <v>11</v>
      </c>
      <c r="AA127" s="3">
        <v>3.0931893594286039E-2</v>
      </c>
      <c r="AB127" s="3">
        <v>93</v>
      </c>
      <c r="AC127" s="3">
        <v>8.4307095393931705E-2</v>
      </c>
      <c r="AD127" s="3">
        <v>280</v>
      </c>
      <c r="AE127" s="3">
        <v>8.1554664926833803E-2</v>
      </c>
      <c r="AF127" s="3">
        <v>10</v>
      </c>
      <c r="AG127" s="3">
        <v>8.1632653061224497E-2</v>
      </c>
      <c r="AH127" s="3">
        <v>14</v>
      </c>
      <c r="AI127" s="3">
        <v>6.828935173893956E-2</v>
      </c>
      <c r="AJ127" s="3">
        <v>13</v>
      </c>
      <c r="AK127" s="3">
        <v>8.8291225210540614E-2</v>
      </c>
      <c r="AL127" s="3">
        <v>351</v>
      </c>
      <c r="AM127" s="3">
        <v>0.25095807355716981</v>
      </c>
      <c r="AN127" s="3">
        <v>25</v>
      </c>
      <c r="AO127" s="3">
        <v>5.6689342403628121E-2</v>
      </c>
      <c r="AP127" s="3">
        <v>330</v>
      </c>
      <c r="AQ127" s="3">
        <v>0.25480264377046147</v>
      </c>
      <c r="AR127" s="3">
        <v>5</v>
      </c>
      <c r="AS127" s="3">
        <v>5.1792003314688209E-2</v>
      </c>
      <c r="AT127" s="3">
        <v>25585</v>
      </c>
      <c r="AU127" s="3">
        <v>18.194036537408532</v>
      </c>
      <c r="AV127" s="3">
        <v>8</v>
      </c>
      <c r="AW127" s="3">
        <v>4.3660972548163514E-2</v>
      </c>
      <c r="AX127" s="3">
        <v>6</v>
      </c>
      <c r="AY127" s="3">
        <v>2.5764342150463755E-2</v>
      </c>
      <c r="AZ127" s="3">
        <v>59</v>
      </c>
      <c r="BA127" s="3">
        <v>5.2304964539007098E-2</v>
      </c>
      <c r="BB127" s="3">
        <v>185</v>
      </c>
      <c r="BC127" s="3">
        <v>0.12567251779794575</v>
      </c>
      <c r="BD127" s="3">
        <v>170</v>
      </c>
      <c r="BE127" s="3">
        <v>6.7263598127697957E-2</v>
      </c>
      <c r="BF127" s="3">
        <v>24</v>
      </c>
      <c r="BG127" s="3">
        <v>3.8472019620730005E-2</v>
      </c>
      <c r="BH127" s="3">
        <v>25</v>
      </c>
      <c r="BI127" s="3">
        <v>0.16720171214553237</v>
      </c>
      <c r="BJ127" s="3">
        <v>0</v>
      </c>
      <c r="BK127" s="3">
        <v>0</v>
      </c>
      <c r="BL127" s="3">
        <v>93</v>
      </c>
      <c r="BM127" s="3">
        <v>0.10837013645315031</v>
      </c>
      <c r="BN127" s="3">
        <v>5</v>
      </c>
      <c r="BO127" s="3">
        <v>2.6304713804713803E-2</v>
      </c>
      <c r="BP127" s="3">
        <v>95</v>
      </c>
      <c r="BQ127" s="3">
        <v>4.1643470522998154E-2</v>
      </c>
      <c r="BR127" s="3">
        <v>8</v>
      </c>
      <c r="BS127" s="3">
        <v>5.0349298256655552E-2</v>
      </c>
      <c r="BT127" s="3">
        <v>1674</v>
      </c>
      <c r="BU127" s="3">
        <v>1.1165135962542769</v>
      </c>
      <c r="BV127" s="3">
        <v>149</v>
      </c>
      <c r="BW127" s="3">
        <v>9.8625204365985569E-2</v>
      </c>
      <c r="BX127" s="3">
        <v>40</v>
      </c>
      <c r="BY127" s="3">
        <v>5.6887675285149472E-2</v>
      </c>
      <c r="BZ127" s="3">
        <v>0</v>
      </c>
      <c r="CA127" s="3">
        <v>0</v>
      </c>
      <c r="CB127" s="3">
        <v>55</v>
      </c>
      <c r="CC127" s="3">
        <v>0.1148081659917338</v>
      </c>
      <c r="CD127" s="3">
        <v>344</v>
      </c>
      <c r="CE127" s="3">
        <v>0.28987705505136047</v>
      </c>
      <c r="CF127" s="3">
        <v>16</v>
      </c>
      <c r="CG127" s="3">
        <v>0.17271157167530224</v>
      </c>
      <c r="CH127" s="3">
        <v>124</v>
      </c>
      <c r="CI127" s="3">
        <v>0.15611819658302592</v>
      </c>
      <c r="CJ127" s="3">
        <v>111</v>
      </c>
      <c r="CK127" s="3">
        <v>0.10161485224651215</v>
      </c>
      <c r="CL127" s="3">
        <v>594</v>
      </c>
      <c r="CM127" s="3">
        <v>0.43839903168429362</v>
      </c>
      <c r="CN127" s="3">
        <v>58</v>
      </c>
      <c r="CO127" s="3">
        <v>3.5128734699316197E-2</v>
      </c>
      <c r="CP127" s="3">
        <v>17</v>
      </c>
      <c r="CQ127" s="3">
        <v>3.2925317632475984E-2</v>
      </c>
      <c r="CR127" s="3">
        <v>16</v>
      </c>
      <c r="CS127" s="3">
        <v>3.5008642758681055E-2</v>
      </c>
      <c r="CT127" s="3">
        <v>10</v>
      </c>
      <c r="CU127" s="3">
        <v>3.5817901787313304E-2</v>
      </c>
      <c r="CV127" s="3">
        <v>735</v>
      </c>
      <c r="CW127" s="3">
        <v>0.40932480898175577</v>
      </c>
      <c r="CX127" s="3">
        <v>120</v>
      </c>
      <c r="CY127" s="3">
        <v>0.10380084078681036</v>
      </c>
      <c r="CZ127" s="3">
        <v>21</v>
      </c>
      <c r="DA127" s="3">
        <v>5.9599829714772248E-2</v>
      </c>
      <c r="DB127" s="3">
        <v>331</v>
      </c>
      <c r="DC127" s="3">
        <v>0.20513646843005529</v>
      </c>
      <c r="DD127" s="3">
        <v>359</v>
      </c>
      <c r="DE127" s="3">
        <v>0.2289993557399741</v>
      </c>
      <c r="DF127" s="3">
        <v>45</v>
      </c>
      <c r="DG127" s="3">
        <v>0.25127031101680719</v>
      </c>
      <c r="DH127" s="3">
        <v>9</v>
      </c>
      <c r="DI127" s="3">
        <v>5.638744439571456E-2</v>
      </c>
      <c r="DJ127" s="3">
        <v>3</v>
      </c>
      <c r="DK127" s="3">
        <v>2.2101075585678503E-2</v>
      </c>
      <c r="DL127" s="3">
        <v>78</v>
      </c>
      <c r="DM127" s="3">
        <v>0.12974915164016235</v>
      </c>
      <c r="DN127" s="3">
        <v>5</v>
      </c>
      <c r="DO127" s="3">
        <v>4.6750818139317439E-2</v>
      </c>
      <c r="DP127" s="3">
        <v>3408</v>
      </c>
      <c r="DQ127" s="3">
        <v>3.6479630065723279</v>
      </c>
      <c r="DR127" s="3">
        <v>3</v>
      </c>
      <c r="DS127" s="3">
        <v>4.5689917758148034E-2</v>
      </c>
      <c r="DT127" s="3">
        <v>3</v>
      </c>
      <c r="DU127" s="3">
        <v>0.10030090270812438</v>
      </c>
      <c r="DV127" s="3">
        <v>28</v>
      </c>
      <c r="DW127" s="3">
        <v>0.10025062656641603</v>
      </c>
      <c r="DX127" s="3">
        <v>6</v>
      </c>
      <c r="DY127" s="3">
        <v>3.9344262295081964E-2</v>
      </c>
      <c r="DZ127" s="3">
        <v>4523</v>
      </c>
      <c r="EA127" s="3">
        <v>4.6250281203345809</v>
      </c>
      <c r="EB127" s="3">
        <v>9</v>
      </c>
      <c r="EC127" s="3">
        <v>8.8443396226415102E-2</v>
      </c>
      <c r="ED127" s="3">
        <v>55</v>
      </c>
      <c r="EE127" s="3">
        <v>0.15682025547445255</v>
      </c>
      <c r="EF127" s="3">
        <v>3</v>
      </c>
      <c r="EG127" s="3">
        <v>1.5517508922567631E-2</v>
      </c>
      <c r="EH127" s="3">
        <v>0</v>
      </c>
      <c r="EI127" s="3">
        <v>0</v>
      </c>
      <c r="EJ127" s="3">
        <v>13</v>
      </c>
      <c r="EK127" s="3">
        <v>4.7128770301624129E-2</v>
      </c>
      <c r="EL127" s="3">
        <v>30</v>
      </c>
      <c r="EM127" s="3">
        <v>9.110233829334953E-2</v>
      </c>
      <c r="EN127" s="3">
        <v>18</v>
      </c>
      <c r="EO127" s="3">
        <v>4.4030234094077934E-2</v>
      </c>
      <c r="EP127" s="3">
        <v>0</v>
      </c>
      <c r="EQ127" s="3">
        <v>0</v>
      </c>
      <c r="ER127" s="3">
        <v>261</v>
      </c>
      <c r="ES127" s="3">
        <v>0.16295491580662683</v>
      </c>
      <c r="ET127" s="3">
        <v>82</v>
      </c>
      <c r="EU127" s="3">
        <v>3.7937846703339918E-2</v>
      </c>
      <c r="EV127" s="3">
        <v>23</v>
      </c>
      <c r="EW127" s="3">
        <v>5.6867350723204348E-2</v>
      </c>
      <c r="EX127" s="3">
        <v>115</v>
      </c>
      <c r="EY127" s="3">
        <v>4.2453753096355254E-2</v>
      </c>
      <c r="EZ127" s="3">
        <v>209</v>
      </c>
      <c r="FA127" s="3">
        <v>0.14208504707841871</v>
      </c>
      <c r="FB127" s="3">
        <v>665</v>
      </c>
      <c r="FC127" s="3">
        <v>0.79151590173300335</v>
      </c>
      <c r="FD127" s="3">
        <v>6</v>
      </c>
      <c r="FE127" s="3">
        <v>0.10063737001006373</v>
      </c>
      <c r="FF127" s="3">
        <v>45698</v>
      </c>
      <c r="FG127" s="3">
        <v>0.99094685972110452</v>
      </c>
      <c r="FH127" s="3">
        <v>46645</v>
      </c>
      <c r="FI127" s="3">
        <v>0.76908415259605678</v>
      </c>
    </row>
    <row r="128" spans="2:166" x14ac:dyDescent="0.35">
      <c r="B128" s="18">
        <v>123</v>
      </c>
      <c r="C128" s="11" t="s">
        <v>116</v>
      </c>
      <c r="D128" s="3">
        <v>71</v>
      </c>
      <c r="E128" s="3">
        <v>0.58726220016542596</v>
      </c>
      <c r="F128" s="3">
        <v>62</v>
      </c>
      <c r="G128" s="3">
        <v>0.61047656557699881</v>
      </c>
      <c r="H128" s="3">
        <v>1105</v>
      </c>
      <c r="I128" s="3">
        <v>1.0382118327962191</v>
      </c>
      <c r="J128" s="3">
        <v>807</v>
      </c>
      <c r="K128" s="3">
        <v>1</v>
      </c>
      <c r="L128" s="3">
        <v>206</v>
      </c>
      <c r="M128" s="3">
        <v>0.5522344047395652</v>
      </c>
      <c r="N128" s="3">
        <v>299</v>
      </c>
      <c r="O128" s="3">
        <v>0.56133368377576687</v>
      </c>
      <c r="P128" s="3">
        <v>344</v>
      </c>
      <c r="Q128" s="3">
        <v>0.35785246907800977</v>
      </c>
      <c r="R128" s="3">
        <v>70</v>
      </c>
      <c r="S128" s="3">
        <v>0.53627518578104649</v>
      </c>
      <c r="T128" s="3">
        <v>988</v>
      </c>
      <c r="U128" s="3">
        <v>0.61839280461165813</v>
      </c>
      <c r="V128" s="3">
        <v>4027</v>
      </c>
      <c r="W128" s="3">
        <v>2.2357565595887143</v>
      </c>
      <c r="X128" s="3">
        <v>19</v>
      </c>
      <c r="Y128" s="3">
        <v>0.34092948142831508</v>
      </c>
      <c r="Z128" s="3">
        <v>103</v>
      </c>
      <c r="AA128" s="3">
        <v>0.28963500365558742</v>
      </c>
      <c r="AB128" s="3">
        <v>3469</v>
      </c>
      <c r="AC128" s="3">
        <v>3.144745310984399</v>
      </c>
      <c r="AD128" s="3">
        <v>16593</v>
      </c>
      <c r="AE128" s="3">
        <v>4.8329876968962626</v>
      </c>
      <c r="AF128" s="3">
        <v>86</v>
      </c>
      <c r="AG128" s="3">
        <v>0.70204081632653059</v>
      </c>
      <c r="AH128" s="3">
        <v>80</v>
      </c>
      <c r="AI128" s="3">
        <v>0.39022486707965465</v>
      </c>
      <c r="AJ128" s="3">
        <v>51</v>
      </c>
      <c r="AK128" s="3">
        <v>0.34637326813365932</v>
      </c>
      <c r="AL128" s="3">
        <v>1199</v>
      </c>
      <c r="AM128" s="3">
        <v>0.85726133958702744</v>
      </c>
      <c r="AN128" s="3">
        <v>248</v>
      </c>
      <c r="AO128" s="3">
        <v>0.56235827664399096</v>
      </c>
      <c r="AP128" s="3">
        <v>887</v>
      </c>
      <c r="AQ128" s="3">
        <v>0.68487862128605836</v>
      </c>
      <c r="AR128" s="3">
        <v>31</v>
      </c>
      <c r="AS128" s="3">
        <v>0.32111042055106692</v>
      </c>
      <c r="AT128" s="3">
        <v>864</v>
      </c>
      <c r="AU128" s="3">
        <v>0.61440873825761078</v>
      </c>
      <c r="AV128" s="3">
        <v>81</v>
      </c>
      <c r="AW128" s="3">
        <v>0.44206734705015555</v>
      </c>
      <c r="AX128" s="3">
        <v>84</v>
      </c>
      <c r="AY128" s="3">
        <v>0.36070079010649259</v>
      </c>
      <c r="AZ128" s="3">
        <v>780</v>
      </c>
      <c r="BA128" s="3">
        <v>0.6914893617021276</v>
      </c>
      <c r="BB128" s="3">
        <v>5302</v>
      </c>
      <c r="BC128" s="3">
        <v>3.601706428998424</v>
      </c>
      <c r="BD128" s="3">
        <v>2667</v>
      </c>
      <c r="BE128" s="3">
        <v>1.0552471541562969</v>
      </c>
      <c r="BF128" s="3">
        <v>1672</v>
      </c>
      <c r="BG128" s="3">
        <v>2.6802173669108571</v>
      </c>
      <c r="BH128" s="3">
        <v>120</v>
      </c>
      <c r="BI128" s="3">
        <v>0.80256821829855529</v>
      </c>
      <c r="BJ128" s="3">
        <v>31</v>
      </c>
      <c r="BK128" s="3">
        <v>0.59421123250910479</v>
      </c>
      <c r="BL128" s="3">
        <v>838</v>
      </c>
      <c r="BM128" s="3">
        <v>0.97649649836279528</v>
      </c>
      <c r="BN128" s="3">
        <v>74</v>
      </c>
      <c r="BO128" s="3">
        <v>0.38930976430976433</v>
      </c>
      <c r="BP128" s="3">
        <v>11557</v>
      </c>
      <c r="BQ128" s="3">
        <v>5.0660377772030492</v>
      </c>
      <c r="BR128" s="3">
        <v>37</v>
      </c>
      <c r="BS128" s="3">
        <v>0.23286550443703194</v>
      </c>
      <c r="BT128" s="3">
        <v>1341</v>
      </c>
      <c r="BU128" s="3">
        <v>0.89441142925745842</v>
      </c>
      <c r="BV128" s="3">
        <v>1888</v>
      </c>
      <c r="BW128" s="3">
        <v>1.2496938647179914</v>
      </c>
      <c r="BX128" s="3">
        <v>420</v>
      </c>
      <c r="BY128" s="3">
        <v>0.59732059049406949</v>
      </c>
      <c r="BZ128" s="3">
        <v>44</v>
      </c>
      <c r="CA128" s="3">
        <v>0.64658339456282143</v>
      </c>
      <c r="CB128" s="3">
        <v>174</v>
      </c>
      <c r="CC128" s="3">
        <v>0.36321128877384878</v>
      </c>
      <c r="CD128" s="3">
        <v>1425</v>
      </c>
      <c r="CE128" s="3">
        <v>1.2007988472331068</v>
      </c>
      <c r="CF128" s="3">
        <v>31</v>
      </c>
      <c r="CG128" s="3">
        <v>0.33462867012089809</v>
      </c>
      <c r="CH128" s="3">
        <v>505</v>
      </c>
      <c r="CI128" s="3">
        <v>0.63580394576151689</v>
      </c>
      <c r="CJ128" s="3">
        <v>1157</v>
      </c>
      <c r="CK128" s="3">
        <v>1.0591746310740049</v>
      </c>
      <c r="CL128" s="3">
        <v>1165</v>
      </c>
      <c r="CM128" s="3">
        <v>0.85982301668720895</v>
      </c>
      <c r="CN128" s="3">
        <v>9910</v>
      </c>
      <c r="CO128" s="3">
        <v>6.0021682908659235</v>
      </c>
      <c r="CP128" s="3">
        <v>521</v>
      </c>
      <c r="CQ128" s="3">
        <v>1.0090641462658816</v>
      </c>
      <c r="CR128" s="3">
        <v>1340</v>
      </c>
      <c r="CS128" s="3">
        <v>2.9319738310395378</v>
      </c>
      <c r="CT128" s="3">
        <v>204</v>
      </c>
      <c r="CU128" s="3">
        <v>0.73068519646119134</v>
      </c>
      <c r="CV128" s="3">
        <v>2688</v>
      </c>
      <c r="CW128" s="3">
        <v>1.4969593014189926</v>
      </c>
      <c r="CX128" s="3">
        <v>637</v>
      </c>
      <c r="CY128" s="3">
        <v>0.55100946317665178</v>
      </c>
      <c r="CZ128" s="3">
        <v>620</v>
      </c>
      <c r="DA128" s="3">
        <v>1.7596140201504185</v>
      </c>
      <c r="DB128" s="3">
        <v>1081</v>
      </c>
      <c r="DC128" s="3">
        <v>0.66994719750117759</v>
      </c>
      <c r="DD128" s="3">
        <v>492</v>
      </c>
      <c r="DE128" s="3">
        <v>0.31383755717010375</v>
      </c>
      <c r="DF128" s="3">
        <v>154</v>
      </c>
      <c r="DG128" s="3">
        <v>0.85990284214640689</v>
      </c>
      <c r="DH128" s="3">
        <v>49</v>
      </c>
      <c r="DI128" s="3">
        <v>0.30699830837666814</v>
      </c>
      <c r="DJ128" s="3">
        <v>95</v>
      </c>
      <c r="DK128" s="3">
        <v>0.69986739354648597</v>
      </c>
      <c r="DL128" s="3">
        <v>248</v>
      </c>
      <c r="DM128" s="3">
        <v>0.41253576418923421</v>
      </c>
      <c r="DN128" s="3">
        <v>73</v>
      </c>
      <c r="DO128" s="3">
        <v>0.68256194483403454</v>
      </c>
      <c r="DP128" s="3">
        <v>518</v>
      </c>
      <c r="DQ128" s="3">
        <v>0.55447325041210849</v>
      </c>
      <c r="DR128" s="3">
        <v>37</v>
      </c>
      <c r="DS128" s="3">
        <v>0.56350898568382579</v>
      </c>
      <c r="DT128" s="3">
        <v>0</v>
      </c>
      <c r="DU128" s="3">
        <v>0</v>
      </c>
      <c r="DV128" s="3">
        <v>128</v>
      </c>
      <c r="DW128" s="3">
        <v>0.45828857858933048</v>
      </c>
      <c r="DX128" s="3">
        <v>35</v>
      </c>
      <c r="DY128" s="3">
        <v>0.22950819672131148</v>
      </c>
      <c r="DZ128" s="3">
        <v>487</v>
      </c>
      <c r="EA128" s="3">
        <v>0.49798556148638978</v>
      </c>
      <c r="EB128" s="3">
        <v>37</v>
      </c>
      <c r="EC128" s="3">
        <v>0.36360062893081763</v>
      </c>
      <c r="ED128" s="3">
        <v>106</v>
      </c>
      <c r="EE128" s="3">
        <v>0.30223540145985406</v>
      </c>
      <c r="EF128" s="3">
        <v>232</v>
      </c>
      <c r="EG128" s="3">
        <v>1.2000206900118968</v>
      </c>
      <c r="EH128" s="3">
        <v>34</v>
      </c>
      <c r="EI128" s="3">
        <v>0.61349693251533743</v>
      </c>
      <c r="EJ128" s="3">
        <v>133</v>
      </c>
      <c r="EK128" s="3">
        <v>0.4821635730858469</v>
      </c>
      <c r="EL128" s="3">
        <v>116</v>
      </c>
      <c r="EM128" s="3">
        <v>0.35226237473428484</v>
      </c>
      <c r="EN128" s="3">
        <v>236</v>
      </c>
      <c r="EO128" s="3">
        <v>0.57728529145568841</v>
      </c>
      <c r="EP128" s="3">
        <v>7</v>
      </c>
      <c r="EQ128" s="3">
        <v>0.19602352282273874</v>
      </c>
      <c r="ER128" s="3">
        <v>1853</v>
      </c>
      <c r="ES128" s="3">
        <v>1.1569174673934082</v>
      </c>
      <c r="ET128" s="3">
        <v>9283</v>
      </c>
      <c r="EU128" s="3">
        <v>4.2948418408183464</v>
      </c>
      <c r="EV128" s="3">
        <v>304</v>
      </c>
      <c r="EW128" s="3">
        <v>0.75163802695017934</v>
      </c>
      <c r="EX128" s="3">
        <v>19172</v>
      </c>
      <c r="EY128" s="3">
        <v>7.077594385768025</v>
      </c>
      <c r="EZ128" s="3">
        <v>994</v>
      </c>
      <c r="FA128" s="3">
        <v>0.67575376457391478</v>
      </c>
      <c r="FB128" s="3">
        <v>392</v>
      </c>
      <c r="FC128" s="3">
        <v>0.46657779470577032</v>
      </c>
      <c r="FD128" s="3">
        <v>32</v>
      </c>
      <c r="FE128" s="3">
        <v>0.53673264005367327</v>
      </c>
      <c r="FF128" s="3">
        <v>103978</v>
      </c>
      <c r="FG128" s="3">
        <v>2.2547304604157952</v>
      </c>
      <c r="FH128" s="3">
        <v>115311</v>
      </c>
      <c r="FI128" s="3">
        <v>1.9012512106335921</v>
      </c>
    </row>
    <row r="129" spans="2:165" x14ac:dyDescent="0.35">
      <c r="B129" s="18">
        <v>124</v>
      </c>
      <c r="C129" s="11" t="s">
        <v>117</v>
      </c>
      <c r="D129" s="3">
        <v>6415</v>
      </c>
      <c r="E129" s="3">
        <v>53.060380479735315</v>
      </c>
      <c r="F129" s="3">
        <v>5302</v>
      </c>
      <c r="G129" s="3">
        <v>52.205592753052386</v>
      </c>
      <c r="H129" s="3">
        <v>54585</v>
      </c>
      <c r="I129" s="3">
        <v>51.285785423693774</v>
      </c>
      <c r="J129" s="3">
        <v>55038</v>
      </c>
      <c r="K129" s="3">
        <v>46</v>
      </c>
      <c r="L129" s="3">
        <v>20433</v>
      </c>
      <c r="M129" s="3">
        <v>54.775755301182208</v>
      </c>
      <c r="N129" s="3">
        <v>28058</v>
      </c>
      <c r="O129" s="3">
        <v>52.675252506289198</v>
      </c>
      <c r="P129" s="3">
        <v>45069</v>
      </c>
      <c r="Q129" s="3">
        <v>46.883874793246576</v>
      </c>
      <c r="R129" s="3">
        <v>6226</v>
      </c>
      <c r="S129" s="3">
        <v>47.697847238182796</v>
      </c>
      <c r="T129" s="3">
        <v>75859</v>
      </c>
      <c r="U129" s="3">
        <v>47.480424863396529</v>
      </c>
      <c r="V129" s="3">
        <v>41343</v>
      </c>
      <c r="W129" s="3">
        <v>22.953286179060395</v>
      </c>
      <c r="X129" s="3">
        <v>2212</v>
      </c>
      <c r="Y129" s="3">
        <v>39.691369101022786</v>
      </c>
      <c r="Z129" s="3">
        <v>16145</v>
      </c>
      <c r="AA129" s="3">
        <v>45.399583825431641</v>
      </c>
      <c r="AB129" s="3">
        <v>52301</v>
      </c>
      <c r="AC129" s="3">
        <v>47.412316088150774</v>
      </c>
      <c r="AD129" s="3">
        <v>104637</v>
      </c>
      <c r="AE129" s="3">
        <v>30.477269549818249</v>
      </c>
      <c r="AF129" s="3">
        <v>6067</v>
      </c>
      <c r="AG129" s="3">
        <v>49.526530612244898</v>
      </c>
      <c r="AH129" s="3">
        <v>10358</v>
      </c>
      <c r="AI129" s="3">
        <v>50.524364665138286</v>
      </c>
      <c r="AJ129" s="3">
        <v>6705</v>
      </c>
      <c r="AK129" s="3">
        <v>45.537897310513451</v>
      </c>
      <c r="AL129" s="3">
        <v>67585</v>
      </c>
      <c r="AM129" s="3">
        <v>48.321941314419718</v>
      </c>
      <c r="AN129" s="3">
        <v>23554</v>
      </c>
      <c r="AO129" s="3">
        <v>53.410430839002267</v>
      </c>
      <c r="AP129" s="3">
        <v>70834</v>
      </c>
      <c r="AQ129" s="3">
        <v>54.693001420717771</v>
      </c>
      <c r="AR129" s="3">
        <v>4342</v>
      </c>
      <c r="AS129" s="3">
        <v>44.976175678475244</v>
      </c>
      <c r="AT129" s="3">
        <v>56000</v>
      </c>
      <c r="AU129" s="3">
        <v>39.822788590771069</v>
      </c>
      <c r="AV129" s="3">
        <v>9527</v>
      </c>
      <c r="AW129" s="3">
        <v>51.994760683294217</v>
      </c>
      <c r="AX129" s="3">
        <v>12457</v>
      </c>
      <c r="AY129" s="3">
        <v>53.491068361387839</v>
      </c>
      <c r="AZ129" s="3">
        <v>57301</v>
      </c>
      <c r="BA129" s="3">
        <v>50.798758865248232</v>
      </c>
      <c r="BB129" s="3">
        <v>33201</v>
      </c>
      <c r="BC129" s="3">
        <v>22.553801423835662</v>
      </c>
      <c r="BD129" s="3">
        <v>120303</v>
      </c>
      <c r="BE129" s="3">
        <v>47.600074385626165</v>
      </c>
      <c r="BF129" s="3">
        <v>23834</v>
      </c>
      <c r="BG129" s="3">
        <v>38.205921485019957</v>
      </c>
      <c r="BH129" s="3">
        <v>8725</v>
      </c>
      <c r="BI129" s="3">
        <v>58.353397538790794</v>
      </c>
      <c r="BJ129" s="3">
        <v>2045</v>
      </c>
      <c r="BK129" s="3">
        <v>39.198773241326435</v>
      </c>
      <c r="BL129" s="3">
        <v>35334</v>
      </c>
      <c r="BM129" s="3">
        <v>41.173660230490462</v>
      </c>
      <c r="BN129" s="3">
        <v>8714</v>
      </c>
      <c r="BO129" s="3">
        <v>45.843855218855218</v>
      </c>
      <c r="BP129" s="3">
        <v>47017</v>
      </c>
      <c r="BQ129" s="3">
        <v>20.61001109031373</v>
      </c>
      <c r="BR129" s="3">
        <v>8280</v>
      </c>
      <c r="BS129" s="3">
        <v>52.111523695638496</v>
      </c>
      <c r="BT129" s="3">
        <v>64181</v>
      </c>
      <c r="BU129" s="3">
        <v>42.807024564633068</v>
      </c>
      <c r="BV129" s="3">
        <v>66169</v>
      </c>
      <c r="BW129" s="3">
        <v>43.798195622099989</v>
      </c>
      <c r="BX129" s="3">
        <v>37162</v>
      </c>
      <c r="BY129" s="3">
        <v>52.851494723668111</v>
      </c>
      <c r="BZ129" s="3">
        <v>3138</v>
      </c>
      <c r="CA129" s="3">
        <v>46.113152094048495</v>
      </c>
      <c r="CB129" s="3">
        <v>25470</v>
      </c>
      <c r="CC129" s="3">
        <v>53.166617960172005</v>
      </c>
      <c r="CD129" s="3">
        <v>46581</v>
      </c>
      <c r="CE129" s="3">
        <v>39.252218317870415</v>
      </c>
      <c r="CF129" s="3">
        <v>5023</v>
      </c>
      <c r="CG129" s="3">
        <v>54.2206390328152</v>
      </c>
      <c r="CH129" s="3">
        <v>38497</v>
      </c>
      <c r="CI129" s="3">
        <v>48.468404950457654</v>
      </c>
      <c r="CJ129" s="3">
        <v>52690</v>
      </c>
      <c r="CK129" s="3">
        <v>48.235014097916441</v>
      </c>
      <c r="CL129" s="3">
        <v>73833</v>
      </c>
      <c r="CM129" s="3">
        <v>54.492113983748233</v>
      </c>
      <c r="CN129" s="3">
        <v>43554</v>
      </c>
      <c r="CO129" s="3">
        <v>26.379257087827895</v>
      </c>
      <c r="CP129" s="3">
        <v>24316</v>
      </c>
      <c r="CQ129" s="3">
        <v>47.094824914781533</v>
      </c>
      <c r="CR129" s="3">
        <v>21067</v>
      </c>
      <c r="CS129" s="3">
        <v>46.095442312320856</v>
      </c>
      <c r="CT129" s="3">
        <v>11513</v>
      </c>
      <c r="CU129" s="3">
        <v>41.237150327733801</v>
      </c>
      <c r="CV129" s="3">
        <v>68167</v>
      </c>
      <c r="CW129" s="3">
        <v>37.96250918892428</v>
      </c>
      <c r="CX129" s="3">
        <v>39356</v>
      </c>
      <c r="CY129" s="3">
        <v>34.043215750047572</v>
      </c>
      <c r="CZ129" s="3">
        <v>17264</v>
      </c>
      <c r="DA129" s="3">
        <v>48.996736199801333</v>
      </c>
      <c r="DB129" s="3">
        <v>70579</v>
      </c>
      <c r="DC129" s="3">
        <v>43.741168596147652</v>
      </c>
      <c r="DD129" s="3">
        <v>82891</v>
      </c>
      <c r="DE129" s="3">
        <v>52.874611689811125</v>
      </c>
      <c r="DF129" s="3">
        <v>11917</v>
      </c>
      <c r="DG129" s="3">
        <v>66.541962141939806</v>
      </c>
      <c r="DH129" s="3">
        <v>7248</v>
      </c>
      <c r="DI129" s="3">
        <v>45.410688553348791</v>
      </c>
      <c r="DJ129" s="3">
        <v>7612</v>
      </c>
      <c r="DK129" s="3">
        <v>56.077795786061593</v>
      </c>
      <c r="DL129" s="3">
        <v>31528</v>
      </c>
      <c r="DM129" s="3">
        <v>52.445272473218438</v>
      </c>
      <c r="DN129" s="3">
        <v>5282</v>
      </c>
      <c r="DO129" s="3">
        <v>49.387564282374939</v>
      </c>
      <c r="DP129" s="3">
        <v>51957</v>
      </c>
      <c r="DQ129" s="3">
        <v>55.615379675023014</v>
      </c>
      <c r="DR129" s="3">
        <v>3373</v>
      </c>
      <c r="DS129" s="3">
        <v>51.370697532744437</v>
      </c>
      <c r="DT129" s="3">
        <v>1401</v>
      </c>
      <c r="DU129" s="3">
        <v>46.840521564694079</v>
      </c>
      <c r="DV129" s="3">
        <v>15716</v>
      </c>
      <c r="DW129" s="3">
        <v>56.269244539921239</v>
      </c>
      <c r="DX129" s="3">
        <v>6657</v>
      </c>
      <c r="DY129" s="3">
        <v>43.652459016393443</v>
      </c>
      <c r="DZ129" s="3">
        <v>47068</v>
      </c>
      <c r="EA129" s="3">
        <v>48.129742110967953</v>
      </c>
      <c r="EB129" s="3">
        <v>4667</v>
      </c>
      <c r="EC129" s="3">
        <v>45.86281446540881</v>
      </c>
      <c r="ED129" s="3">
        <v>20190</v>
      </c>
      <c r="EE129" s="3">
        <v>57.567290145985403</v>
      </c>
      <c r="EF129" s="3">
        <v>7706</v>
      </c>
      <c r="EG129" s="3">
        <v>39.859307919102058</v>
      </c>
      <c r="EH129" s="3">
        <v>2432</v>
      </c>
      <c r="EI129" s="3">
        <v>43.883074702273547</v>
      </c>
      <c r="EJ129" s="3">
        <v>12524</v>
      </c>
      <c r="EK129" s="3">
        <v>45.40313225058005</v>
      </c>
      <c r="EL129" s="3">
        <v>15422</v>
      </c>
      <c r="EM129" s="3">
        <v>46.832675372001212</v>
      </c>
      <c r="EN129" s="3">
        <v>20904</v>
      </c>
      <c r="EO129" s="3">
        <v>51.133778527922502</v>
      </c>
      <c r="EP129" s="3">
        <v>1509</v>
      </c>
      <c r="EQ129" s="3">
        <v>42.257070848501819</v>
      </c>
      <c r="ER129" s="3">
        <v>74354</v>
      </c>
      <c r="ES129" s="3">
        <v>46.422796206459509</v>
      </c>
      <c r="ET129" s="3">
        <v>55773</v>
      </c>
      <c r="EU129" s="3">
        <v>25.803750294943622</v>
      </c>
      <c r="EV129" s="3">
        <v>19235</v>
      </c>
      <c r="EW129" s="3">
        <v>47.55841265916677</v>
      </c>
      <c r="EX129" s="3">
        <v>68297</v>
      </c>
      <c r="EY129" s="3">
        <v>25.212730219319781</v>
      </c>
      <c r="EZ129" s="3">
        <v>84077</v>
      </c>
      <c r="FA129" s="3">
        <v>57.158299058431631</v>
      </c>
      <c r="FB129" s="3">
        <v>53747</v>
      </c>
      <c r="FC129" s="3">
        <v>63.972338602171021</v>
      </c>
      <c r="FD129" s="3">
        <v>2414</v>
      </c>
      <c r="FE129" s="3">
        <v>40.489768534048977</v>
      </c>
      <c r="FF129" s="3">
        <v>1836131</v>
      </c>
      <c r="FG129" s="3">
        <v>39.815927359765666</v>
      </c>
      <c r="FH129" s="3">
        <v>2553723</v>
      </c>
      <c r="FI129" s="3">
        <v>42.105861065924749</v>
      </c>
    </row>
    <row r="130" spans="2:165" x14ac:dyDescent="0.35">
      <c r="B130" s="18">
        <v>125</v>
      </c>
    </row>
    <row r="131" spans="2:165" x14ac:dyDescent="0.35">
      <c r="B131" s="18">
        <v>126</v>
      </c>
      <c r="C131" s="12" t="s">
        <v>236</v>
      </c>
    </row>
    <row r="132" spans="2:165" x14ac:dyDescent="0.35">
      <c r="B132" s="18">
        <v>127</v>
      </c>
      <c r="C132" s="11" t="s">
        <v>118</v>
      </c>
      <c r="D132" s="4">
        <v>16.170212765957448</v>
      </c>
      <c r="F132" s="4">
        <v>31.25</v>
      </c>
      <c r="H132" s="4">
        <v>15.628742514970059</v>
      </c>
      <c r="J132" s="4">
        <v>5.6</v>
      </c>
      <c r="L132" s="4">
        <v>19.142857142857142</v>
      </c>
      <c r="N132" s="4">
        <v>21.293604651162788</v>
      </c>
      <c r="P132" s="4">
        <v>2.9280948851000739</v>
      </c>
      <c r="R132" s="4">
        <v>18.493150684931507</v>
      </c>
      <c r="T132" s="4">
        <v>1.9030282972033759</v>
      </c>
      <c r="V132" s="4">
        <v>7.4136607828089023</v>
      </c>
      <c r="X132" s="4">
        <v>13.008130081300814</v>
      </c>
      <c r="Z132" s="4">
        <v>20.181405895691608</v>
      </c>
      <c r="AB132" s="4">
        <v>16.483842276904834</v>
      </c>
      <c r="AD132" s="4">
        <v>11.988526111532945</v>
      </c>
      <c r="AF132" s="4">
        <v>17.424242424242426</v>
      </c>
      <c r="AH132" s="4">
        <v>17.913385826771652</v>
      </c>
      <c r="AJ132" s="4">
        <v>14.095744680851062</v>
      </c>
      <c r="AL132" s="4">
        <v>5.4895809993278064</v>
      </c>
      <c r="AN132" s="4">
        <v>21.939953810623557</v>
      </c>
      <c r="AP132" s="4">
        <v>16.178861788617883</v>
      </c>
      <c r="AR132" s="4">
        <v>23.444976076555022</v>
      </c>
      <c r="AT132" s="4">
        <v>3.7377049180327866</v>
      </c>
      <c r="AV132" s="4">
        <v>18.246445497630333</v>
      </c>
      <c r="AX132" s="4">
        <v>19.587628865979383</v>
      </c>
      <c r="AZ132" s="4">
        <v>15.972837319161501</v>
      </c>
      <c r="BB132" s="4">
        <v>8.9071722411017706</v>
      </c>
      <c r="BD132" s="4">
        <v>11.730276795512742</v>
      </c>
      <c r="BF132" s="4">
        <v>17.432735426008968</v>
      </c>
      <c r="BH132" s="4">
        <v>22.707423580786028</v>
      </c>
      <c r="BJ132" s="4">
        <v>20.183486238532112</v>
      </c>
      <c r="BL132" s="4">
        <v>8.1202332884701658</v>
      </c>
      <c r="BN132" s="4">
        <v>15.909090909090908</v>
      </c>
      <c r="BP132" s="4">
        <v>12.922885572139304</v>
      </c>
      <c r="BR132" s="4">
        <v>15.354330708661418</v>
      </c>
      <c r="BT132" s="4">
        <v>5.5782640057706185</v>
      </c>
      <c r="BV132" s="4">
        <v>8.3401639344262293</v>
      </c>
      <c r="BX132" s="4">
        <v>21.286370597243494</v>
      </c>
      <c r="BZ132" s="4">
        <v>17.241379310344829</v>
      </c>
      <c r="CB132" s="4">
        <v>11.891385767790261</v>
      </c>
      <c r="CD132" s="4">
        <v>3.3315705975674246</v>
      </c>
      <c r="CF132" s="4">
        <v>22.875816993464053</v>
      </c>
      <c r="CH132" s="4">
        <v>5.4409005628517821</v>
      </c>
      <c r="CJ132" s="4">
        <v>9.6943501080580425</v>
      </c>
      <c r="CL132" s="4">
        <v>2.9815255167367845</v>
      </c>
      <c r="CN132" s="4">
        <v>15.350877192982457</v>
      </c>
      <c r="CP132" s="4">
        <v>21.052631578947366</v>
      </c>
      <c r="CR132" s="4">
        <v>15.616621983914209</v>
      </c>
      <c r="CT132" s="4">
        <v>23.222748815165879</v>
      </c>
      <c r="CV132" s="4">
        <v>3.326050012138869</v>
      </c>
      <c r="CX132" s="4">
        <v>4.4568988524152653</v>
      </c>
      <c r="CZ132" s="4">
        <v>17.480998914223669</v>
      </c>
      <c r="DB132" s="4">
        <v>4.6578590785907856</v>
      </c>
      <c r="DD132" s="4">
        <v>11.673151750972762</v>
      </c>
      <c r="DF132" s="4">
        <v>22.9607250755287</v>
      </c>
      <c r="DH132" s="4">
        <v>15.315315315315313</v>
      </c>
      <c r="DJ132" s="4">
        <v>20.714285714285715</v>
      </c>
      <c r="DL132" s="4">
        <v>8.9717741935483879</v>
      </c>
      <c r="DN132" s="4">
        <v>16.549295774647888</v>
      </c>
      <c r="DP132" s="4">
        <v>4.1666666666666661</v>
      </c>
      <c r="DR132" s="4">
        <v>27.142857142857142</v>
      </c>
      <c r="DT132" s="4">
        <v>6.25</v>
      </c>
      <c r="DV132" s="4">
        <v>23.418803418803417</v>
      </c>
      <c r="DX132" s="4">
        <v>25.201072386058982</v>
      </c>
      <c r="DZ132" s="4">
        <v>2.2398639070031185</v>
      </c>
      <c r="EB132" s="4">
        <v>19.626168224299064</v>
      </c>
      <c r="ED132" s="4">
        <v>7.3200992555831261</v>
      </c>
      <c r="EF132" s="4">
        <v>19.464285714285715</v>
      </c>
      <c r="EH132" s="4">
        <v>18.390804597701148</v>
      </c>
      <c r="EJ132" s="4">
        <v>18.75</v>
      </c>
      <c r="EL132" s="4">
        <v>16.511627906976745</v>
      </c>
      <c r="EN132" s="4">
        <v>21.910112359550563</v>
      </c>
      <c r="EP132" s="4">
        <v>13.750000000000002</v>
      </c>
      <c r="ER132" s="4">
        <v>4.5906294368196878</v>
      </c>
      <c r="ET132" s="4">
        <v>9.6040438079191244</v>
      </c>
      <c r="EV132" s="4">
        <v>17.069368667186282</v>
      </c>
      <c r="EX132" s="4">
        <v>11.222000443557329</v>
      </c>
      <c r="EZ132" s="4">
        <v>14.425087108013937</v>
      </c>
      <c r="FB132" s="4">
        <v>3.1601888848528881</v>
      </c>
      <c r="FD132" s="4">
        <v>19.230769230769234</v>
      </c>
      <c r="FF132" s="4">
        <v>7.8610798614820911</v>
      </c>
      <c r="FH132" s="4">
        <v>9.6725349269159331</v>
      </c>
    </row>
    <row r="133" spans="2:165" x14ac:dyDescent="0.35">
      <c r="B133" s="18">
        <v>128</v>
      </c>
      <c r="C133" s="11" t="s">
        <v>119</v>
      </c>
      <c r="D133" s="4">
        <v>7.0175438596491224</v>
      </c>
      <c r="F133" s="4">
        <v>17.22689075630252</v>
      </c>
      <c r="H133" s="4">
        <v>10.629004076878276</v>
      </c>
      <c r="J133" s="4">
        <v>3.1</v>
      </c>
      <c r="L133" s="4">
        <v>13.93188854489164</v>
      </c>
      <c r="N133" s="4">
        <v>10.181818181818182</v>
      </c>
      <c r="P133" s="4">
        <v>2.0058503969912245</v>
      </c>
      <c r="R133" s="4">
        <v>13.358778625954198</v>
      </c>
      <c r="T133" s="4">
        <v>1.0665312341289994</v>
      </c>
      <c r="V133" s="4">
        <v>4.8373504129445477</v>
      </c>
      <c r="X133" s="4">
        <v>10.526315789473683</v>
      </c>
      <c r="Z133" s="4">
        <v>14.006888633754306</v>
      </c>
      <c r="AB133" s="4">
        <v>9.21092109210921</v>
      </c>
      <c r="AD133" s="4">
        <v>7.8892982298499419</v>
      </c>
      <c r="AF133" s="4">
        <v>18.775510204081634</v>
      </c>
      <c r="AH133" s="4">
        <v>10.666666666666668</v>
      </c>
      <c r="AJ133" s="4">
        <v>9.0614886731391593</v>
      </c>
      <c r="AL133" s="4">
        <v>3.5674220327574599</v>
      </c>
      <c r="AN133" s="4">
        <v>14.570361145703611</v>
      </c>
      <c r="AP133" s="4">
        <v>8.8493150684931514</v>
      </c>
      <c r="AR133" s="4">
        <v>20.103092783505154</v>
      </c>
      <c r="AT133" s="4">
        <v>2.0335985853227232</v>
      </c>
      <c r="AV133" s="4">
        <v>13.559322033898304</v>
      </c>
      <c r="AX133" s="4">
        <v>7.5975359342915816</v>
      </c>
      <c r="AZ133" s="4">
        <v>10.944267975743575</v>
      </c>
      <c r="BB133" s="4">
        <v>7.2134387351778653</v>
      </c>
      <c r="BD133" s="4">
        <v>6.9444444444444446</v>
      </c>
      <c r="BF133" s="4">
        <v>12.399077277970012</v>
      </c>
      <c r="BH133" s="4">
        <v>9.4736842105263168</v>
      </c>
      <c r="BJ133" s="4">
        <v>9.183673469387756</v>
      </c>
      <c r="BL133" s="4">
        <v>4.4552058111380148</v>
      </c>
      <c r="BN133" s="4">
        <v>12.098298676748582</v>
      </c>
      <c r="BP133" s="4">
        <v>7.5602289365100495</v>
      </c>
      <c r="BR133" s="4">
        <v>6.593406593406594</v>
      </c>
      <c r="BT133" s="4">
        <v>3.0224748127098944</v>
      </c>
      <c r="BV133" s="4">
        <v>4.9876432262412944</v>
      </c>
      <c r="BX133" s="4">
        <v>16.122448979591837</v>
      </c>
      <c r="BZ133" s="4">
        <v>10.476190476190476</v>
      </c>
      <c r="CB133" s="4">
        <v>6.9593147751605997</v>
      </c>
      <c r="CD133" s="4">
        <v>1.5839808726838016</v>
      </c>
      <c r="CF133" s="4">
        <v>9.4017094017094021</v>
      </c>
      <c r="CH133" s="4">
        <v>3.8416307330458643</v>
      </c>
      <c r="CJ133" s="4">
        <v>6.3077939233817704</v>
      </c>
      <c r="CL133" s="4">
        <v>2.1864951768488745</v>
      </c>
      <c r="CN133" s="4">
        <v>8.7527794623003832</v>
      </c>
      <c r="CP133" s="4">
        <v>15.14935988620199</v>
      </c>
      <c r="CR133" s="4">
        <v>11.28500823723229</v>
      </c>
      <c r="CT133" s="4">
        <v>11.267605633802818</v>
      </c>
      <c r="CV133" s="4">
        <v>1.9119104942642684</v>
      </c>
      <c r="CX133" s="4">
        <v>3.1958481289265226</v>
      </c>
      <c r="CZ133" s="4">
        <v>8.4916201117318426</v>
      </c>
      <c r="DB133" s="4">
        <v>3.0535624895711662</v>
      </c>
      <c r="DD133" s="4">
        <v>7.2289156626506017</v>
      </c>
      <c r="DF133" s="4">
        <v>11.344537815126051</v>
      </c>
      <c r="DH133" s="4">
        <v>10.94224924012158</v>
      </c>
      <c r="DJ133" s="4">
        <v>13.178294573643413</v>
      </c>
      <c r="DL133" s="4">
        <v>2.5699600228440889</v>
      </c>
      <c r="DN133" s="4">
        <v>14.403292181069959</v>
      </c>
      <c r="DP133" s="4">
        <v>3.1551596139569411</v>
      </c>
      <c r="DR133" s="4">
        <v>14.173228346456693</v>
      </c>
      <c r="DT133" s="4">
        <v>0</v>
      </c>
      <c r="DV133" s="4">
        <v>8.3333333333333321</v>
      </c>
      <c r="DX133" s="4">
        <v>9.4117647058823533</v>
      </c>
      <c r="DZ133" s="4">
        <v>1.4285714285714286</v>
      </c>
      <c r="EB133" s="4">
        <v>11.258278145695364</v>
      </c>
      <c r="ED133" s="4">
        <v>3.3773861967694567</v>
      </c>
      <c r="EF133" s="4">
        <v>9.4961240310077528</v>
      </c>
      <c r="EH133" s="4">
        <v>11.458333333333332</v>
      </c>
      <c r="EJ133" s="4">
        <v>15.07293354943274</v>
      </c>
      <c r="EL133" s="4">
        <v>8.4090909090909083</v>
      </c>
      <c r="EN133" s="4">
        <v>13.440860215053762</v>
      </c>
      <c r="EP133" s="4">
        <v>10.869565217391305</v>
      </c>
      <c r="ER133" s="4">
        <v>2.7942717429269996</v>
      </c>
      <c r="ET133" s="4">
        <v>5.6147291539866098</v>
      </c>
      <c r="EV133" s="4">
        <v>11.868910540301151</v>
      </c>
      <c r="EX133" s="4">
        <v>7.0484581497797363</v>
      </c>
      <c r="EZ133" s="4">
        <v>7.7681874229346484</v>
      </c>
      <c r="FB133" s="4">
        <v>2.0307513780098638</v>
      </c>
      <c r="FD133" s="4">
        <v>15.625</v>
      </c>
      <c r="FF133" s="4">
        <v>4.7200431006162864</v>
      </c>
      <c r="FH133" s="4">
        <v>5.9156090498885145</v>
      </c>
    </row>
    <row r="134" spans="2:165" x14ac:dyDescent="0.35">
      <c r="B134" s="18">
        <v>129</v>
      </c>
      <c r="C134" s="11" t="s">
        <v>120</v>
      </c>
      <c r="D134" s="4">
        <v>11.373390557939913</v>
      </c>
      <c r="F134" s="4">
        <v>23.540856031128403</v>
      </c>
      <c r="H134" s="4">
        <v>13.107728683316092</v>
      </c>
      <c r="J134" s="4">
        <v>4.5</v>
      </c>
      <c r="L134" s="4">
        <v>17.481481481481481</v>
      </c>
      <c r="N134" s="4">
        <v>15.661337209302326</v>
      </c>
      <c r="P134" s="4">
        <v>2.3772102161100195</v>
      </c>
      <c r="R134" s="4">
        <v>17.059891107078041</v>
      </c>
      <c r="T134" s="4">
        <v>1.563283731817422</v>
      </c>
      <c r="V134" s="4">
        <v>6.2585252346946962</v>
      </c>
      <c r="X134" s="4">
        <v>10.550458715596331</v>
      </c>
      <c r="Z134" s="4">
        <v>17.046750285062714</v>
      </c>
      <c r="AB134" s="4">
        <v>12.893128633179312</v>
      </c>
      <c r="AD134" s="4">
        <v>10.007393554560084</v>
      </c>
      <c r="AF134" s="4">
        <v>18.71345029239766</v>
      </c>
      <c r="AH134" s="4">
        <v>15.329218106995885</v>
      </c>
      <c r="AJ134" s="4">
        <v>12.170087976539589</v>
      </c>
      <c r="AL134" s="4">
        <v>4.6264142489078077</v>
      </c>
      <c r="AN134" s="4">
        <v>18.274415817855001</v>
      </c>
      <c r="AP134" s="4">
        <v>12.460847065232194</v>
      </c>
      <c r="AR134" s="4">
        <v>21</v>
      </c>
      <c r="AT134" s="4">
        <v>2.8596568411790582</v>
      </c>
      <c r="AV134" s="4">
        <v>17.276166456494323</v>
      </c>
      <c r="AX134" s="4">
        <v>14.043355325164939</v>
      </c>
      <c r="AZ134" s="4">
        <v>13.419976635514018</v>
      </c>
      <c r="BB134" s="4">
        <v>8.1360390830514842</v>
      </c>
      <c r="BD134" s="4">
        <v>9.4312854675548987</v>
      </c>
      <c r="BF134" s="4">
        <v>14.899061700312766</v>
      </c>
      <c r="BH134" s="4">
        <v>15.839243498817968</v>
      </c>
      <c r="BJ134" s="4">
        <v>15.104166666666666</v>
      </c>
      <c r="BL134" s="4">
        <v>6.6651184393869025</v>
      </c>
      <c r="BN134" s="4">
        <v>13.06005719733079</v>
      </c>
      <c r="BP134" s="4">
        <v>10.299131553554197</v>
      </c>
      <c r="BR134" s="4">
        <v>12.244897959183673</v>
      </c>
      <c r="BT134" s="4">
        <v>4.3115264797507793</v>
      </c>
      <c r="BV134" s="4">
        <v>6.7595072308516331</v>
      </c>
      <c r="BX134" s="4">
        <v>18.592195868400918</v>
      </c>
      <c r="BZ134" s="4">
        <v>15.879828326180256</v>
      </c>
      <c r="CB134" s="4">
        <v>9.6661684105630297</v>
      </c>
      <c r="CD134" s="4">
        <v>2.6898290837769681</v>
      </c>
      <c r="CF134" s="4">
        <v>15.162454873646208</v>
      </c>
      <c r="CH134" s="4">
        <v>4.6662841843564733</v>
      </c>
      <c r="CJ134" s="4">
        <v>7.9808459696727851</v>
      </c>
      <c r="CL134" s="4">
        <v>2.5409590623262179</v>
      </c>
      <c r="CN134" s="4">
        <v>12.139561707035755</v>
      </c>
      <c r="CP134" s="4">
        <v>18.256410256410259</v>
      </c>
      <c r="CR134" s="4">
        <v>13.812154696132598</v>
      </c>
      <c r="CT134" s="4">
        <v>17.904290429042906</v>
      </c>
      <c r="CV134" s="4">
        <v>2.7313120752744382</v>
      </c>
      <c r="CX134" s="4">
        <v>3.7962712780329646</v>
      </c>
      <c r="CZ134" s="4">
        <v>12.933406714364338</v>
      </c>
      <c r="DB134" s="4">
        <v>3.908219868885527</v>
      </c>
      <c r="DD134" s="4">
        <v>9.4935835518145435</v>
      </c>
      <c r="DF134" s="4">
        <v>17.574692442882249</v>
      </c>
      <c r="DH134" s="4">
        <v>13.602391629297458</v>
      </c>
      <c r="DJ134" s="4">
        <v>18.647166361974406</v>
      </c>
      <c r="DL134" s="4">
        <v>6.1899679829242267</v>
      </c>
      <c r="DN134" s="4">
        <v>15.708812260536398</v>
      </c>
      <c r="DP134" s="4">
        <v>3.5478867778208607</v>
      </c>
      <c r="DR134" s="4">
        <v>22.992700729927009</v>
      </c>
      <c r="DT134" s="4">
        <v>3.5294117647058822</v>
      </c>
      <c r="DV134" s="4">
        <v>16.429249762583094</v>
      </c>
      <c r="DX134" s="4">
        <v>17.299578059071731</v>
      </c>
      <c r="DZ134" s="4">
        <v>1.8836494105586878</v>
      </c>
      <c r="EB134" s="4">
        <v>13.407821229050279</v>
      </c>
      <c r="ED134" s="4">
        <v>5.7640750670241285</v>
      </c>
      <c r="EF134" s="4">
        <v>13.938260056127222</v>
      </c>
      <c r="EH134" s="4">
        <v>15.555555555555555</v>
      </c>
      <c r="EJ134" s="4">
        <v>16.680497925311201</v>
      </c>
      <c r="EL134" s="4">
        <v>12.080924855491329</v>
      </c>
      <c r="EN134" s="4">
        <v>17.803410230692077</v>
      </c>
      <c r="EP134" s="4">
        <v>13.740458015267176</v>
      </c>
      <c r="ER134" s="4">
        <v>3.7875020719376762</v>
      </c>
      <c r="ET134" s="4">
        <v>7.6316366026436864</v>
      </c>
      <c r="EV134" s="4">
        <v>14.929693961952026</v>
      </c>
      <c r="EX134" s="4">
        <v>9.3320587883857087</v>
      </c>
      <c r="EZ134" s="4">
        <v>11.235955056179774</v>
      </c>
      <c r="FB134" s="4">
        <v>2.5475653015156401</v>
      </c>
      <c r="FD134" s="4">
        <v>15.315315315315313</v>
      </c>
      <c r="FF134" s="4">
        <v>6.3273493484426542</v>
      </c>
      <c r="FH134" s="4">
        <v>7.8358536446851463</v>
      </c>
    </row>
    <row r="135" spans="2:165" x14ac:dyDescent="0.35">
      <c r="B135" s="18">
        <v>130</v>
      </c>
    </row>
    <row r="136" spans="2:165" x14ac:dyDescent="0.35">
      <c r="B136" s="18">
        <v>131</v>
      </c>
      <c r="C136" s="12" t="s">
        <v>121</v>
      </c>
    </row>
    <row r="137" spans="2:165" x14ac:dyDescent="0.35">
      <c r="B137" s="18">
        <v>132</v>
      </c>
      <c r="C137" s="11" t="s">
        <v>122</v>
      </c>
      <c r="D137" s="3">
        <v>331</v>
      </c>
      <c r="E137" s="3">
        <v>5.4208974778905992</v>
      </c>
      <c r="F137" s="3">
        <v>450</v>
      </c>
      <c r="G137" s="3">
        <v>8.7327770230933446</v>
      </c>
      <c r="H137" s="3">
        <v>3980</v>
      </c>
      <c r="I137" s="3">
        <v>7.6771729485745146</v>
      </c>
      <c r="J137" s="3">
        <v>3248</v>
      </c>
      <c r="K137" s="3">
        <v>5</v>
      </c>
      <c r="L137" s="3">
        <v>1343</v>
      </c>
      <c r="M137" s="3">
        <v>7.2516198704103667</v>
      </c>
      <c r="N137" s="3">
        <v>1803</v>
      </c>
      <c r="O137" s="3">
        <v>6.8453623903716929</v>
      </c>
      <c r="P137" s="3">
        <v>1816</v>
      </c>
      <c r="Q137" s="3">
        <v>3.9017682573104442</v>
      </c>
      <c r="R137" s="3">
        <v>528</v>
      </c>
      <c r="S137" s="3">
        <v>8.1936685288640589</v>
      </c>
      <c r="T137" s="3">
        <v>3011</v>
      </c>
      <c r="U137" s="3">
        <v>3.8705281966243752</v>
      </c>
      <c r="V137" s="3">
        <v>6820</v>
      </c>
      <c r="W137" s="3">
        <v>7.5151515151515147</v>
      </c>
      <c r="X137" s="3">
        <v>238</v>
      </c>
      <c r="Y137" s="3">
        <v>8.2295988934993076</v>
      </c>
      <c r="Z137" s="3">
        <v>1433</v>
      </c>
      <c r="AA137" s="3">
        <v>8.0896466072033419</v>
      </c>
      <c r="AB137" s="3">
        <v>2766</v>
      </c>
      <c r="AC137" s="3">
        <v>5.0121407603377666</v>
      </c>
      <c r="AD137" s="3">
        <v>8845</v>
      </c>
      <c r="AE137" s="3">
        <v>5.1193749095644625</v>
      </c>
      <c r="AF137" s="3">
        <v>670</v>
      </c>
      <c r="AG137" s="3">
        <v>10.945923868648913</v>
      </c>
      <c r="AH137" s="3">
        <v>725</v>
      </c>
      <c r="AI137" s="3">
        <v>6.9577735124760078</v>
      </c>
      <c r="AJ137" s="3">
        <v>540</v>
      </c>
      <c r="AK137" s="3">
        <v>7.1865850412563219</v>
      </c>
      <c r="AL137" s="3">
        <v>4198</v>
      </c>
      <c r="AM137" s="3">
        <v>6.104938630678844</v>
      </c>
      <c r="AN137" s="3">
        <v>1881</v>
      </c>
      <c r="AO137" s="3">
        <v>8.5298385633956109</v>
      </c>
      <c r="AP137" s="3">
        <v>4119</v>
      </c>
      <c r="AQ137" s="3">
        <v>6.4110945087784836</v>
      </c>
      <c r="AR137" s="3">
        <v>399</v>
      </c>
      <c r="AS137" s="3">
        <v>8.1762295081967213</v>
      </c>
      <c r="AT137" s="3">
        <v>2934</v>
      </c>
      <c r="AU137" s="3">
        <v>4.2137009909521757</v>
      </c>
      <c r="AV137" s="3">
        <v>738</v>
      </c>
      <c r="AW137" s="3">
        <v>7.9210046152194913</v>
      </c>
      <c r="AX137" s="3">
        <v>700</v>
      </c>
      <c r="AY137" s="3">
        <v>5.7827344072697233</v>
      </c>
      <c r="AZ137" s="3">
        <v>4191</v>
      </c>
      <c r="BA137" s="3">
        <v>7.5838731859143724</v>
      </c>
      <c r="BB137" s="3">
        <v>5096</v>
      </c>
      <c r="BC137" s="3">
        <v>6.7706534158849943</v>
      </c>
      <c r="BD137" s="3">
        <v>8134</v>
      </c>
      <c r="BE137" s="3">
        <v>6.5540747425587798</v>
      </c>
      <c r="BF137" s="3">
        <v>2366</v>
      </c>
      <c r="BG137" s="3">
        <v>7.5977007803217615</v>
      </c>
      <c r="BH137" s="3">
        <v>499</v>
      </c>
      <c r="BI137" s="3">
        <v>6.654220562741699</v>
      </c>
      <c r="BJ137" s="3">
        <v>215</v>
      </c>
      <c r="BK137" s="3">
        <v>8.0403889304412868</v>
      </c>
      <c r="BL137" s="3">
        <v>2504</v>
      </c>
      <c r="BM137" s="3">
        <v>5.9051032921422504</v>
      </c>
      <c r="BN137" s="3">
        <v>570</v>
      </c>
      <c r="BO137" s="3">
        <v>6.0560985975350619</v>
      </c>
      <c r="BP137" s="3">
        <v>7983</v>
      </c>
      <c r="BQ137" s="3">
        <v>6.9567414947016166</v>
      </c>
      <c r="BR137" s="3">
        <v>480</v>
      </c>
      <c r="BS137" s="3">
        <v>6.0682680151706698</v>
      </c>
      <c r="BT137" s="3">
        <v>3942</v>
      </c>
      <c r="BU137" s="3">
        <v>5.3463896272988665</v>
      </c>
      <c r="BV137" s="3">
        <v>4050</v>
      </c>
      <c r="BW137" s="3">
        <v>5.3847790246237297</v>
      </c>
      <c r="BX137" s="3">
        <v>3093</v>
      </c>
      <c r="BY137" s="3">
        <v>8.8642421115983154</v>
      </c>
      <c r="BZ137" s="3">
        <v>286</v>
      </c>
      <c r="CA137" s="3">
        <v>8.1527936145952111</v>
      </c>
      <c r="CB137" s="3">
        <v>1271</v>
      </c>
      <c r="CC137" s="3">
        <v>5.292305129913391</v>
      </c>
      <c r="CD137" s="3">
        <v>3233</v>
      </c>
      <c r="CE137" s="3">
        <v>5.5422223746014332</v>
      </c>
      <c r="CF137" s="3">
        <v>289</v>
      </c>
      <c r="CG137" s="3">
        <v>6.244598098530683</v>
      </c>
      <c r="CH137" s="3">
        <v>1958</v>
      </c>
      <c r="CI137" s="3">
        <v>4.8701621729181177</v>
      </c>
      <c r="CJ137" s="3">
        <v>3008</v>
      </c>
      <c r="CK137" s="3">
        <v>5.5972162780744679</v>
      </c>
      <c r="CL137" s="3">
        <v>1530</v>
      </c>
      <c r="CM137" s="3">
        <v>2.2349796222446203</v>
      </c>
      <c r="CN137" s="3">
        <v>4617</v>
      </c>
      <c r="CO137" s="3">
        <v>5.5999611871869197</v>
      </c>
      <c r="CP137" s="3">
        <v>2028</v>
      </c>
      <c r="CQ137" s="3">
        <v>7.8965812631415</v>
      </c>
      <c r="CR137" s="3">
        <v>1474</v>
      </c>
      <c r="CS137" s="3">
        <v>6.3177746346063168</v>
      </c>
      <c r="CT137" s="3">
        <v>1179</v>
      </c>
      <c r="CU137" s="3">
        <v>8.3634815918280481</v>
      </c>
      <c r="CV137" s="3">
        <v>4603</v>
      </c>
      <c r="CW137" s="3">
        <v>5.0872558879764815</v>
      </c>
      <c r="CX137" s="3">
        <v>3063</v>
      </c>
      <c r="CY137" s="3">
        <v>5.4024975306899963</v>
      </c>
      <c r="CZ137" s="3">
        <v>1127</v>
      </c>
      <c r="DA137" s="3">
        <v>6.3921501900062392</v>
      </c>
      <c r="DB137" s="3">
        <v>4583</v>
      </c>
      <c r="DC137" s="3">
        <v>5.7705867539662554</v>
      </c>
      <c r="DD137" s="3">
        <v>4723</v>
      </c>
      <c r="DE137" s="3">
        <v>6.1292290122896036</v>
      </c>
      <c r="DF137" s="3">
        <v>519</v>
      </c>
      <c r="DG137" s="3">
        <v>5.8347386172006743</v>
      </c>
      <c r="DH137" s="3">
        <v>413</v>
      </c>
      <c r="DI137" s="3">
        <v>5.1515529499812898</v>
      </c>
      <c r="DJ137" s="3">
        <v>444</v>
      </c>
      <c r="DK137" s="3">
        <v>6.25</v>
      </c>
      <c r="DL137" s="3">
        <v>1203</v>
      </c>
      <c r="DM137" s="3">
        <v>3.9920358387257342</v>
      </c>
      <c r="DN137" s="3">
        <v>432</v>
      </c>
      <c r="DO137" s="3">
        <v>7.9940784603997033</v>
      </c>
      <c r="DP137" s="3">
        <v>1656</v>
      </c>
      <c r="DQ137" s="3">
        <v>3.5813148788927336</v>
      </c>
      <c r="DR137" s="3">
        <v>298</v>
      </c>
      <c r="DS137" s="3">
        <v>8.8061465721040193</v>
      </c>
      <c r="DT137" s="3">
        <v>74</v>
      </c>
      <c r="DU137" s="3">
        <v>5.1712089447938503</v>
      </c>
      <c r="DV137" s="3">
        <v>909</v>
      </c>
      <c r="DW137" s="3">
        <v>6.4564244619646285</v>
      </c>
      <c r="DX137" s="3">
        <v>517</v>
      </c>
      <c r="DY137" s="3">
        <v>6.7714472822527831</v>
      </c>
      <c r="DZ137" s="3">
        <v>1589</v>
      </c>
      <c r="EA137" s="3">
        <v>3.356356800371755</v>
      </c>
      <c r="EB137" s="3">
        <v>398</v>
      </c>
      <c r="EC137" s="3">
        <v>7.7176653092883463</v>
      </c>
      <c r="ED137" s="3">
        <v>657</v>
      </c>
      <c r="EE137" s="3">
        <v>3.7386900358504525</v>
      </c>
      <c r="EF137" s="3">
        <v>596</v>
      </c>
      <c r="EG137" s="3">
        <v>6.0971867007672635</v>
      </c>
      <c r="EH137" s="3">
        <v>184</v>
      </c>
      <c r="EI137" s="3">
        <v>6.4</v>
      </c>
      <c r="EJ137" s="3">
        <v>1031</v>
      </c>
      <c r="EK137" s="3">
        <v>7.6116648209671469</v>
      </c>
      <c r="EL137" s="3">
        <v>1068</v>
      </c>
      <c r="EM137" s="3">
        <v>6.6679153399513007</v>
      </c>
      <c r="EN137" s="3">
        <v>1666</v>
      </c>
      <c r="EO137" s="3">
        <v>8.1110029211295043</v>
      </c>
      <c r="EP137" s="3">
        <v>122</v>
      </c>
      <c r="EQ137" s="3">
        <v>6.6017316017316015</v>
      </c>
      <c r="ER137" s="3">
        <v>3889</v>
      </c>
      <c r="ES137" s="3">
        <v>4.9431832625772172</v>
      </c>
      <c r="ET137" s="3">
        <v>6593</v>
      </c>
      <c r="EU137" s="3">
        <v>6.0878879378006774</v>
      </c>
      <c r="EV137" s="3">
        <v>1590</v>
      </c>
      <c r="EW137" s="3">
        <v>7.9655327889384298</v>
      </c>
      <c r="EX137" s="3">
        <v>5832</v>
      </c>
      <c r="EY137" s="3">
        <v>4.2401901978319199</v>
      </c>
      <c r="EZ137" s="3">
        <v>3986</v>
      </c>
      <c r="FA137" s="3">
        <v>5.3877970317104156</v>
      </c>
      <c r="FB137" s="3">
        <v>1464</v>
      </c>
      <c r="FC137" s="3">
        <v>3.5338418460944285</v>
      </c>
      <c r="FD137" s="3">
        <v>318</v>
      </c>
      <c r="FE137" s="3">
        <v>10.304601425793908</v>
      </c>
      <c r="FF137" s="3">
        <v>120995</v>
      </c>
      <c r="FG137" s="3">
        <v>5.2687247765707106</v>
      </c>
      <c r="FH137" s="3">
        <v>173340</v>
      </c>
      <c r="FI137" s="3">
        <v>5.7406646307961786</v>
      </c>
    </row>
    <row r="138" spans="2:165" x14ac:dyDescent="0.35">
      <c r="B138" s="18">
        <v>133</v>
      </c>
      <c r="C138" s="11" t="s">
        <v>123</v>
      </c>
      <c r="D138" s="3">
        <v>385</v>
      </c>
      <c r="E138" s="3">
        <v>6.1907059012703005</v>
      </c>
      <c r="F138" s="3">
        <v>470</v>
      </c>
      <c r="G138" s="3">
        <v>8.9540864926652688</v>
      </c>
      <c r="H138" s="3">
        <v>4400</v>
      </c>
      <c r="I138" s="3">
        <v>7.8386660015677334</v>
      </c>
      <c r="J138" s="3">
        <v>4178</v>
      </c>
      <c r="K138" s="3">
        <v>7</v>
      </c>
      <c r="L138" s="3">
        <v>1564</v>
      </c>
      <c r="M138" s="3">
        <v>7.9918242207460395</v>
      </c>
      <c r="N138" s="3">
        <v>1976</v>
      </c>
      <c r="O138" s="3">
        <v>7.0877721582553175</v>
      </c>
      <c r="P138" s="3">
        <v>2918</v>
      </c>
      <c r="Q138" s="3">
        <v>5.7314582023884348</v>
      </c>
      <c r="R138" s="3">
        <v>610</v>
      </c>
      <c r="S138" s="3">
        <v>8.8830639289354885</v>
      </c>
      <c r="T138" s="3">
        <v>4506</v>
      </c>
      <c r="U138" s="3">
        <v>5.3328599325403871</v>
      </c>
      <c r="V138" s="3">
        <v>8158</v>
      </c>
      <c r="W138" s="3">
        <v>8.9599121361889082</v>
      </c>
      <c r="X138" s="3">
        <v>280</v>
      </c>
      <c r="Y138" s="3">
        <v>10.189228529839884</v>
      </c>
      <c r="Z138" s="3">
        <v>1437</v>
      </c>
      <c r="AA138" s="3">
        <v>7.8649225548683717</v>
      </c>
      <c r="AB138" s="3">
        <v>2963</v>
      </c>
      <c r="AC138" s="3">
        <v>5.218662486570266</v>
      </c>
      <c r="AD138" s="3">
        <v>10147</v>
      </c>
      <c r="AE138" s="3">
        <v>5.8238440699756646</v>
      </c>
      <c r="AF138" s="3">
        <v>725</v>
      </c>
      <c r="AG138" s="3">
        <v>11.393996542511394</v>
      </c>
      <c r="AH138" s="3">
        <v>808</v>
      </c>
      <c r="AI138" s="3">
        <v>7.7040427154843636</v>
      </c>
      <c r="AJ138" s="3">
        <v>563</v>
      </c>
      <c r="AK138" s="3">
        <v>7.5317725752508364</v>
      </c>
      <c r="AL138" s="3">
        <v>5662</v>
      </c>
      <c r="AM138" s="3">
        <v>7.7447064616731414</v>
      </c>
      <c r="AN138" s="3">
        <v>1868</v>
      </c>
      <c r="AO138" s="3">
        <v>8.1668342587330045</v>
      </c>
      <c r="AP138" s="3">
        <v>4893</v>
      </c>
      <c r="AQ138" s="3">
        <v>7.2443812738740343</v>
      </c>
      <c r="AR138" s="3">
        <v>389</v>
      </c>
      <c r="AS138" s="3">
        <v>7.855411954765751</v>
      </c>
      <c r="AT138" s="3">
        <v>4218</v>
      </c>
      <c r="AU138" s="3">
        <v>5.7177714518096785</v>
      </c>
      <c r="AV138" s="3">
        <v>824</v>
      </c>
      <c r="AW138" s="3">
        <v>8.723269108617405</v>
      </c>
      <c r="AX138" s="3">
        <v>634</v>
      </c>
      <c r="AY138" s="3">
        <v>5.4579889807162534</v>
      </c>
      <c r="AZ138" s="3">
        <v>4447</v>
      </c>
      <c r="BA138" s="3">
        <v>7.535755439571612</v>
      </c>
      <c r="BB138" s="3">
        <v>6377</v>
      </c>
      <c r="BC138" s="3">
        <v>8.6712354844850559</v>
      </c>
      <c r="BD138" s="3">
        <v>9596</v>
      </c>
      <c r="BE138" s="3">
        <v>7.2386038757760227</v>
      </c>
      <c r="BF138" s="3">
        <v>2565</v>
      </c>
      <c r="BG138" s="3">
        <v>8.0533751962323397</v>
      </c>
      <c r="BH138" s="3">
        <v>548</v>
      </c>
      <c r="BI138" s="3">
        <v>7.0455129853432759</v>
      </c>
      <c r="BJ138" s="3">
        <v>256</v>
      </c>
      <c r="BK138" s="3">
        <v>9.649453448925744</v>
      </c>
      <c r="BL138" s="3">
        <v>3312</v>
      </c>
      <c r="BM138" s="3">
        <v>7.4420276829049072</v>
      </c>
      <c r="BN138" s="3">
        <v>709</v>
      </c>
      <c r="BO138" s="3">
        <v>7.1746609997976121</v>
      </c>
      <c r="BP138" s="3">
        <v>8914</v>
      </c>
      <c r="BQ138" s="3">
        <v>7.7490133351878567</v>
      </c>
      <c r="BR138" s="3">
        <v>515</v>
      </c>
      <c r="BS138" s="3">
        <v>6.2033245001204529</v>
      </c>
      <c r="BT138" s="3">
        <v>5376</v>
      </c>
      <c r="BU138" s="3">
        <v>6.8436998752450542</v>
      </c>
      <c r="BV138" s="3">
        <v>5114</v>
      </c>
      <c r="BW138" s="3">
        <v>6.5220441009552239</v>
      </c>
      <c r="BX138" s="3">
        <v>3386</v>
      </c>
      <c r="BY138" s="3">
        <v>9.2518716869774309</v>
      </c>
      <c r="BZ138" s="3">
        <v>303</v>
      </c>
      <c r="CA138" s="3">
        <v>8.8209606986899551</v>
      </c>
      <c r="CB138" s="3">
        <v>1349</v>
      </c>
      <c r="CC138" s="3">
        <v>5.4425885580569675</v>
      </c>
      <c r="CD138" s="3">
        <v>4567</v>
      </c>
      <c r="CE138" s="3">
        <v>7.3352499959846451</v>
      </c>
      <c r="CF138" s="3">
        <v>251</v>
      </c>
      <c r="CG138" s="3">
        <v>5.2543437303747123</v>
      </c>
      <c r="CH138" s="3">
        <v>2568</v>
      </c>
      <c r="CI138" s="3">
        <v>6.3663633884522897</v>
      </c>
      <c r="CJ138" s="3">
        <v>3834</v>
      </c>
      <c r="CK138" s="3">
        <v>6.6922674114156049</v>
      </c>
      <c r="CL138" s="3">
        <v>1938</v>
      </c>
      <c r="CM138" s="3">
        <v>2.7866047421168418</v>
      </c>
      <c r="CN138" s="3">
        <v>4880</v>
      </c>
      <c r="CO138" s="3">
        <v>5.7807576583193159</v>
      </c>
      <c r="CP138" s="3">
        <v>2249</v>
      </c>
      <c r="CQ138" s="3">
        <v>8.4166011751057219</v>
      </c>
      <c r="CR138" s="3">
        <v>1498</v>
      </c>
      <c r="CS138" s="3">
        <v>6.5000433914779139</v>
      </c>
      <c r="CT138" s="3">
        <v>1212</v>
      </c>
      <c r="CU138" s="3">
        <v>8.5190131440219314</v>
      </c>
      <c r="CV138" s="3">
        <v>6374</v>
      </c>
      <c r="CW138" s="3">
        <v>6.9595029862316711</v>
      </c>
      <c r="CX138" s="3">
        <v>4310</v>
      </c>
      <c r="CY138" s="3">
        <v>7.1643478116325072</v>
      </c>
      <c r="CZ138" s="3">
        <v>1229</v>
      </c>
      <c r="DA138" s="3">
        <v>6.8099961212389868</v>
      </c>
      <c r="DB138" s="3">
        <v>6482</v>
      </c>
      <c r="DC138" s="3">
        <v>7.7192397465821943</v>
      </c>
      <c r="DD138" s="3">
        <v>5807</v>
      </c>
      <c r="DE138" s="3">
        <v>7.0468169793461639</v>
      </c>
      <c r="DF138" s="3">
        <v>563</v>
      </c>
      <c r="DG138" s="3">
        <v>6.0362388763804011</v>
      </c>
      <c r="DH138" s="3">
        <v>457</v>
      </c>
      <c r="DI138" s="3">
        <v>5.554880272274219</v>
      </c>
      <c r="DJ138" s="3">
        <v>477</v>
      </c>
      <c r="DK138" s="3">
        <v>7.0583012725658474</v>
      </c>
      <c r="DL138" s="3">
        <v>1313</v>
      </c>
      <c r="DM138" s="3">
        <v>4.2570437376390107</v>
      </c>
      <c r="DN138" s="3">
        <v>438</v>
      </c>
      <c r="DO138" s="3">
        <v>8.0249175522169285</v>
      </c>
      <c r="DP138" s="3">
        <v>2070</v>
      </c>
      <c r="DQ138" s="3">
        <v>4.2372881355932197</v>
      </c>
      <c r="DR138" s="3">
        <v>297</v>
      </c>
      <c r="DS138" s="3">
        <v>8.9162413689582714</v>
      </c>
      <c r="DT138" s="3">
        <v>103</v>
      </c>
      <c r="DU138" s="3">
        <v>6.3190184049079754</v>
      </c>
      <c r="DV138" s="3">
        <v>1054</v>
      </c>
      <c r="DW138" s="3">
        <v>7.2941176470588234</v>
      </c>
      <c r="DX138" s="3">
        <v>622</v>
      </c>
      <c r="DY138" s="3">
        <v>7.8101456554495226</v>
      </c>
      <c r="DZ138" s="3">
        <v>2423</v>
      </c>
      <c r="EA138" s="3">
        <v>4.6553181678450661</v>
      </c>
      <c r="EB138" s="3">
        <v>409</v>
      </c>
      <c r="EC138" s="3">
        <v>7.7697568389057752</v>
      </c>
      <c r="ED138" s="3">
        <v>749</v>
      </c>
      <c r="EE138" s="3">
        <v>4.1408668730650158</v>
      </c>
      <c r="EF138" s="3">
        <v>671</v>
      </c>
      <c r="EG138" s="3">
        <v>6.8912396015199757</v>
      </c>
      <c r="EH138" s="3">
        <v>213</v>
      </c>
      <c r="EI138" s="3">
        <v>7.5935828877005358</v>
      </c>
      <c r="EJ138" s="3">
        <v>1179</v>
      </c>
      <c r="EK138" s="3">
        <v>8.1092234679138873</v>
      </c>
      <c r="EL138" s="3">
        <v>1265</v>
      </c>
      <c r="EM138" s="3">
        <v>7.2860269554198833</v>
      </c>
      <c r="EN138" s="3">
        <v>1575</v>
      </c>
      <c r="EO138" s="3">
        <v>7.4868089556495692</v>
      </c>
      <c r="EP138" s="3">
        <v>143</v>
      </c>
      <c r="EQ138" s="3">
        <v>7.8528281164195493</v>
      </c>
      <c r="ER138" s="3">
        <v>5484</v>
      </c>
      <c r="ES138" s="3">
        <v>6.5173212906292717</v>
      </c>
      <c r="ET138" s="3">
        <v>7828</v>
      </c>
      <c r="EU138" s="3">
        <v>7.1053180964137566</v>
      </c>
      <c r="EV138" s="3">
        <v>1547</v>
      </c>
      <c r="EW138" s="3">
        <v>7.3369694095328439</v>
      </c>
      <c r="EX138" s="3">
        <v>6257</v>
      </c>
      <c r="EY138" s="3">
        <v>4.5947216143576792</v>
      </c>
      <c r="EZ138" s="3">
        <v>4445</v>
      </c>
      <c r="FA138" s="3">
        <v>5.8552328261871827</v>
      </c>
      <c r="FB138" s="3">
        <v>2078</v>
      </c>
      <c r="FC138" s="3">
        <v>4.7464595705801731</v>
      </c>
      <c r="FD138" s="3">
        <v>293</v>
      </c>
      <c r="FE138" s="3">
        <v>9.8553649512277151</v>
      </c>
      <c r="FF138" s="3">
        <v>151601</v>
      </c>
      <c r="FG138" s="3">
        <v>6.3731237559143334</v>
      </c>
      <c r="FH138" s="3">
        <v>208730</v>
      </c>
      <c r="FI138" s="3">
        <v>6.6621896718026568</v>
      </c>
    </row>
    <row r="139" spans="2:165" x14ac:dyDescent="0.35">
      <c r="B139" s="18">
        <v>134</v>
      </c>
      <c r="C139" s="11" t="s">
        <v>120</v>
      </c>
      <c r="D139" s="3">
        <v>720</v>
      </c>
      <c r="E139" s="3">
        <v>5.8408371866634212</v>
      </c>
      <c r="F139" s="3">
        <v>922</v>
      </c>
      <c r="G139" s="3">
        <v>8.8551671148674611</v>
      </c>
      <c r="H139" s="3">
        <v>8382</v>
      </c>
      <c r="I139" s="3">
        <v>7.7628361858190704</v>
      </c>
      <c r="J139" s="3">
        <v>7419</v>
      </c>
      <c r="K139" s="3">
        <v>6</v>
      </c>
      <c r="L139" s="3">
        <v>2901</v>
      </c>
      <c r="M139" s="3">
        <v>7.6179722171161464</v>
      </c>
      <c r="N139" s="3">
        <v>3775</v>
      </c>
      <c r="O139" s="3">
        <v>6.9628891840047222</v>
      </c>
      <c r="P139" s="3">
        <v>4734</v>
      </c>
      <c r="Q139" s="3">
        <v>4.8577262885698751</v>
      </c>
      <c r="R139" s="3">
        <v>1136</v>
      </c>
      <c r="S139" s="3">
        <v>8.5323719393120037</v>
      </c>
      <c r="T139" s="3">
        <v>7516</v>
      </c>
      <c r="U139" s="3">
        <v>4.6311015810812473</v>
      </c>
      <c r="V139" s="3">
        <v>14975</v>
      </c>
      <c r="W139" s="3">
        <v>8.2371190160561945</v>
      </c>
      <c r="X139" s="3">
        <v>517</v>
      </c>
      <c r="Y139" s="3">
        <v>9.174800354924578</v>
      </c>
      <c r="Z139" s="3">
        <v>2864</v>
      </c>
      <c r="AA139" s="3">
        <v>7.9621907144842918</v>
      </c>
      <c r="AB139" s="3">
        <v>5730</v>
      </c>
      <c r="AC139" s="3">
        <v>5.1179449619950166</v>
      </c>
      <c r="AD139" s="3">
        <v>18994</v>
      </c>
      <c r="AE139" s="3">
        <v>5.4736963444330771</v>
      </c>
      <c r="AF139" s="3">
        <v>1396</v>
      </c>
      <c r="AG139" s="3">
        <v>11.178731582319026</v>
      </c>
      <c r="AH139" s="3">
        <v>1531</v>
      </c>
      <c r="AI139" s="3">
        <v>7.3222057487206467</v>
      </c>
      <c r="AJ139" s="3">
        <v>1110</v>
      </c>
      <c r="AK139" s="3">
        <v>7.4024674891630546</v>
      </c>
      <c r="AL139" s="3">
        <v>9855</v>
      </c>
      <c r="AM139" s="3">
        <v>6.9466472118251605</v>
      </c>
      <c r="AN139" s="3">
        <v>3755</v>
      </c>
      <c r="AO139" s="3">
        <v>8.3563290012462161</v>
      </c>
      <c r="AP139" s="3">
        <v>9014</v>
      </c>
      <c r="AQ139" s="3">
        <v>6.8392540099242787</v>
      </c>
      <c r="AR139" s="3">
        <v>788</v>
      </c>
      <c r="AS139" s="3">
        <v>8.0138309773212644</v>
      </c>
      <c r="AT139" s="3">
        <v>7161</v>
      </c>
      <c r="AU139" s="3">
        <v>4.9934800951139069</v>
      </c>
      <c r="AV139" s="3">
        <v>1566</v>
      </c>
      <c r="AW139" s="3">
        <v>8.343545207523043</v>
      </c>
      <c r="AX139" s="3">
        <v>1334</v>
      </c>
      <c r="AY139" s="3">
        <v>5.622997808126792</v>
      </c>
      <c r="AZ139" s="3">
        <v>8639</v>
      </c>
      <c r="BA139" s="3">
        <v>7.5597675802443209</v>
      </c>
      <c r="BB139" s="3">
        <v>11467</v>
      </c>
      <c r="BC139" s="3">
        <v>7.706317204301075</v>
      </c>
      <c r="BD139" s="3">
        <v>17726</v>
      </c>
      <c r="BE139" s="3">
        <v>6.9061978898810912</v>
      </c>
      <c r="BF139" s="3">
        <v>4932</v>
      </c>
      <c r="BG139" s="3">
        <v>7.8298142562311472</v>
      </c>
      <c r="BH139" s="3">
        <v>1050</v>
      </c>
      <c r="BI139" s="3">
        <v>6.8708284255987433</v>
      </c>
      <c r="BJ139" s="3">
        <v>470</v>
      </c>
      <c r="BK139" s="3">
        <v>8.82960736426827</v>
      </c>
      <c r="BL139" s="3">
        <v>5812</v>
      </c>
      <c r="BM139" s="3">
        <v>6.6879164125519255</v>
      </c>
      <c r="BN139" s="3">
        <v>1279</v>
      </c>
      <c r="BO139" s="3">
        <v>6.6283167495854052</v>
      </c>
      <c r="BP139" s="3">
        <v>16898</v>
      </c>
      <c r="BQ139" s="3">
        <v>7.3537667492068746</v>
      </c>
      <c r="BR139" s="3">
        <v>1000</v>
      </c>
      <c r="BS139" s="3">
        <v>6.1675095596398171</v>
      </c>
      <c r="BT139" s="3">
        <v>9311</v>
      </c>
      <c r="BU139" s="3">
        <v>6.1143945363803525</v>
      </c>
      <c r="BV139" s="3">
        <v>9170</v>
      </c>
      <c r="BW139" s="3">
        <v>5.9688474331352399</v>
      </c>
      <c r="BX139" s="3">
        <v>6479</v>
      </c>
      <c r="BY139" s="3">
        <v>9.0630595344673228</v>
      </c>
      <c r="BZ139" s="3">
        <v>584</v>
      </c>
      <c r="CA139" s="3">
        <v>8.4125612215499856</v>
      </c>
      <c r="CB139" s="3">
        <v>2614</v>
      </c>
      <c r="CC139" s="3">
        <v>5.3562281007315127</v>
      </c>
      <c r="CD139" s="3">
        <v>7804</v>
      </c>
      <c r="CE139" s="3">
        <v>6.4715150509992529</v>
      </c>
      <c r="CF139" s="3">
        <v>537</v>
      </c>
      <c r="CG139" s="3">
        <v>5.7121582810339326</v>
      </c>
      <c r="CH139" s="3">
        <v>4523</v>
      </c>
      <c r="CI139" s="3">
        <v>5.6159127875935884</v>
      </c>
      <c r="CJ139" s="3">
        <v>6847</v>
      </c>
      <c r="CK139" s="3">
        <v>6.1664129974693127</v>
      </c>
      <c r="CL139" s="3">
        <v>3468</v>
      </c>
      <c r="CM139" s="3">
        <v>2.5129888480685203</v>
      </c>
      <c r="CN139" s="3">
        <v>9496</v>
      </c>
      <c r="CO139" s="3">
        <v>5.6907597068323872</v>
      </c>
      <c r="CP139" s="3">
        <v>4277</v>
      </c>
      <c r="CQ139" s="3">
        <v>8.1617464648970479</v>
      </c>
      <c r="CR139" s="3">
        <v>2970</v>
      </c>
      <c r="CS139" s="3">
        <v>6.4050032348501196</v>
      </c>
      <c r="CT139" s="3">
        <v>2390</v>
      </c>
      <c r="CU139" s="3">
        <v>8.4386695854812501</v>
      </c>
      <c r="CV139" s="3">
        <v>10973</v>
      </c>
      <c r="CW139" s="3">
        <v>6.027067702211335</v>
      </c>
      <c r="CX139" s="3">
        <v>7375</v>
      </c>
      <c r="CY139" s="3">
        <v>6.3109163878453884</v>
      </c>
      <c r="CZ139" s="3">
        <v>2353</v>
      </c>
      <c r="DA139" s="3">
        <v>6.5962099125364437</v>
      </c>
      <c r="DB139" s="3">
        <v>11067</v>
      </c>
      <c r="DC139" s="3">
        <v>6.7731570733498572</v>
      </c>
      <c r="DD139" s="3">
        <v>10533</v>
      </c>
      <c r="DE139" s="3">
        <v>6.6051283337618436</v>
      </c>
      <c r="DF139" s="3">
        <v>1083</v>
      </c>
      <c r="DG139" s="3">
        <v>5.9436913451511986</v>
      </c>
      <c r="DH139" s="3">
        <v>870</v>
      </c>
      <c r="DI139" s="3">
        <v>5.3564831917251565</v>
      </c>
      <c r="DJ139" s="3">
        <v>915</v>
      </c>
      <c r="DK139" s="3">
        <v>6.6050674944055432</v>
      </c>
      <c r="DL139" s="3">
        <v>2523</v>
      </c>
      <c r="DM139" s="3">
        <v>4.1368793861087427</v>
      </c>
      <c r="DN139" s="3">
        <v>872</v>
      </c>
      <c r="DO139" s="3">
        <v>8.0250322105650653</v>
      </c>
      <c r="DP139" s="3">
        <v>3721</v>
      </c>
      <c r="DQ139" s="3">
        <v>3.913299539364365</v>
      </c>
      <c r="DR139" s="3">
        <v>593</v>
      </c>
      <c r="DS139" s="3">
        <v>8.8309754281459423</v>
      </c>
      <c r="DT139" s="3">
        <v>178</v>
      </c>
      <c r="DU139" s="3">
        <v>5.8150931068278338</v>
      </c>
      <c r="DV139" s="3">
        <v>1962</v>
      </c>
      <c r="DW139" s="3">
        <v>6.8760075699165908</v>
      </c>
      <c r="DX139" s="3">
        <v>1137</v>
      </c>
      <c r="DY139" s="3">
        <v>7.292201128783991</v>
      </c>
      <c r="DZ139" s="3">
        <v>4014</v>
      </c>
      <c r="EA139" s="3">
        <v>4.0383918869974647</v>
      </c>
      <c r="EB139" s="3">
        <v>811</v>
      </c>
      <c r="EC139" s="3">
        <v>7.7741564417177917</v>
      </c>
      <c r="ED139" s="3">
        <v>1409</v>
      </c>
      <c r="EE139" s="3">
        <v>3.9513166381558653</v>
      </c>
      <c r="EF139" s="3">
        <v>1265</v>
      </c>
      <c r="EG139" s="3">
        <v>6.4821931847296952</v>
      </c>
      <c r="EH139" s="3">
        <v>394</v>
      </c>
      <c r="EI139" s="3">
        <v>6.9378411692199329</v>
      </c>
      <c r="EJ139" s="3">
        <v>2215</v>
      </c>
      <c r="EK139" s="3">
        <v>7.8850877505250789</v>
      </c>
      <c r="EL139" s="3">
        <v>2333</v>
      </c>
      <c r="EM139" s="3">
        <v>6.9904716246179666</v>
      </c>
      <c r="EN139" s="3">
        <v>3236</v>
      </c>
      <c r="EO139" s="3">
        <v>7.7833365403117183</v>
      </c>
      <c r="EP139" s="3">
        <v>267</v>
      </c>
      <c r="EQ139" s="3">
        <v>7.2653061224489797</v>
      </c>
      <c r="ER139" s="3">
        <v>9374</v>
      </c>
      <c r="ES139" s="3">
        <v>5.757313335667213</v>
      </c>
      <c r="ET139" s="3">
        <v>14419</v>
      </c>
      <c r="EU139" s="3">
        <v>6.6002023225900954</v>
      </c>
      <c r="EV139" s="3">
        <v>3131</v>
      </c>
      <c r="EW139" s="3">
        <v>7.6280270915558157</v>
      </c>
      <c r="EX139" s="3">
        <v>12089</v>
      </c>
      <c r="EY139" s="3">
        <v>4.4165409303634</v>
      </c>
      <c r="EZ139" s="3">
        <v>8430</v>
      </c>
      <c r="FA139" s="3">
        <v>5.6237866830332424</v>
      </c>
      <c r="FB139" s="3">
        <v>3544</v>
      </c>
      <c r="FC139" s="3">
        <v>4.1590386330563769</v>
      </c>
      <c r="FD139" s="3">
        <v>611</v>
      </c>
      <c r="FE139" s="3">
        <v>10.097504544703355</v>
      </c>
      <c r="FF139" s="3">
        <v>272599</v>
      </c>
      <c r="FG139" s="3">
        <v>5.8307077940550522</v>
      </c>
      <c r="FH139" s="3">
        <v>382073</v>
      </c>
      <c r="FI139" s="3">
        <v>6.2099730340373149</v>
      </c>
    </row>
    <row r="140" spans="2:165" x14ac:dyDescent="0.35">
      <c r="B140" s="18">
        <v>135</v>
      </c>
    </row>
    <row r="141" spans="2:165" x14ac:dyDescent="0.35">
      <c r="B141" s="18">
        <v>136</v>
      </c>
      <c r="C141" s="2" t="s">
        <v>124</v>
      </c>
    </row>
    <row r="142" spans="2:165" x14ac:dyDescent="0.35">
      <c r="B142" s="18">
        <v>137</v>
      </c>
      <c r="C142" s="13" t="s">
        <v>125</v>
      </c>
      <c r="D142" s="3">
        <v>1420</v>
      </c>
      <c r="E142" s="93">
        <f>D142/D$154*100</f>
        <v>11.753021023009435</v>
      </c>
      <c r="F142" s="3">
        <v>1439</v>
      </c>
      <c r="G142" s="3">
        <f>F142/F$154*100</f>
        <v>14.167569164123265</v>
      </c>
      <c r="H142" s="3">
        <v>11903</v>
      </c>
      <c r="I142" s="3">
        <f>H142/H$154*100</f>
        <v>11.341807371269581</v>
      </c>
      <c r="J142" s="3">
        <v>11042</v>
      </c>
      <c r="K142" s="3">
        <f>J142/J$154*100</f>
        <v>9.2758736559139781</v>
      </c>
      <c r="L142" s="3">
        <v>5522</v>
      </c>
      <c r="M142" s="3">
        <f>L142/L$154*100</f>
        <v>14.885701962475739</v>
      </c>
      <c r="N142" s="3">
        <v>6455</v>
      </c>
      <c r="O142" s="3">
        <f>N142/N$154*100</f>
        <v>12.227463014528992</v>
      </c>
      <c r="P142" s="3">
        <v>7895</v>
      </c>
      <c r="Q142" s="3">
        <f>P142/P$154*100</f>
        <v>8.2827138345975087</v>
      </c>
      <c r="R142" s="3">
        <v>1971</v>
      </c>
      <c r="S142" s="3">
        <f>R142/R$154*100</f>
        <v>15.217726991970352</v>
      </c>
      <c r="T142" s="3">
        <v>11114</v>
      </c>
      <c r="U142" s="3">
        <f>T142/T$154*100</f>
        <v>6.9787447803836606</v>
      </c>
      <c r="V142" s="3">
        <v>13597</v>
      </c>
      <c r="W142" s="3">
        <f>V142/V$154*100</f>
        <v>7.6557960406297161</v>
      </c>
      <c r="X142" s="3">
        <v>866</v>
      </c>
      <c r="Y142" s="3">
        <f>X142/X$154*100</f>
        <v>15.771262065197597</v>
      </c>
      <c r="Z142" s="3">
        <v>4944</v>
      </c>
      <c r="AA142" s="3">
        <f>Z142/Z$154*100</f>
        <v>14.129347546511962</v>
      </c>
      <c r="AB142" s="3">
        <v>8843</v>
      </c>
      <c r="AC142" s="3">
        <f>AB142/AB$154*100</f>
        <v>8.1164927352663128</v>
      </c>
      <c r="AD142" s="3">
        <v>21930</v>
      </c>
      <c r="AE142" s="3">
        <f>AD142/AD$154*100</f>
        <v>6.4624116317515705</v>
      </c>
      <c r="AF142" s="3">
        <v>2239</v>
      </c>
      <c r="AG142" s="3">
        <f>AF142/AF$154*100</f>
        <v>18.3946763062767</v>
      </c>
      <c r="AH142" s="3">
        <v>2414</v>
      </c>
      <c r="AI142" s="3">
        <f>AH142/AH$154*100</f>
        <v>11.851924587588373</v>
      </c>
      <c r="AJ142" s="3">
        <v>1720</v>
      </c>
      <c r="AK142" s="3">
        <f>AJ142/AJ$154*100</f>
        <v>11.78082191780822</v>
      </c>
      <c r="AL142" s="3">
        <v>10758</v>
      </c>
      <c r="AM142" s="3">
        <f>AL142/AL$154*100</f>
        <v>7.7617367589446111</v>
      </c>
      <c r="AN142" s="3">
        <v>6644</v>
      </c>
      <c r="AO142" s="3">
        <f>AN142/AN$154*100</f>
        <v>15.161680472832661</v>
      </c>
      <c r="AP142" s="3">
        <v>12962</v>
      </c>
      <c r="AQ142" s="3">
        <f>AP142/AP$154*100</f>
        <v>10.099735078697211</v>
      </c>
      <c r="AR142" s="3">
        <v>1544</v>
      </c>
      <c r="AS142" s="3">
        <f>AR142/AR$154*100</f>
        <v>16.121958859768196</v>
      </c>
      <c r="AT142" s="3">
        <v>9325</v>
      </c>
      <c r="AU142" s="3">
        <f>AT142/AT$154*100</f>
        <v>6.6305453045784546</v>
      </c>
      <c r="AV142" s="3">
        <v>2864</v>
      </c>
      <c r="AW142" s="3">
        <f>AV142/AV$154*100</f>
        <v>23.704684654858468</v>
      </c>
      <c r="AX142" s="3">
        <v>2220</v>
      </c>
      <c r="AY142" s="3">
        <f>AX142/AX$154*100</f>
        <v>9.6383449832848527</v>
      </c>
      <c r="AZ142" s="3">
        <v>14231</v>
      </c>
      <c r="BA142" s="3">
        <f>AZ142/AZ$154*100</f>
        <v>12.80537734066389</v>
      </c>
      <c r="BB142" s="3">
        <v>9583</v>
      </c>
      <c r="BC142" s="3">
        <f>BB142/BB$154*100</f>
        <v>6.5695031911757642</v>
      </c>
      <c r="BD142" s="3">
        <v>25121</v>
      </c>
      <c r="BE142" s="3">
        <f>BD142/BD$154*100</f>
        <v>10.035754948764557</v>
      </c>
      <c r="BF142" s="3">
        <v>7597</v>
      </c>
      <c r="BG142" s="3">
        <f>BF142/BF$154*100</f>
        <v>12.380626446334865</v>
      </c>
      <c r="BH142" s="3">
        <v>2039</v>
      </c>
      <c r="BI142" s="3">
        <f>BH142/BH$154*100</f>
        <v>13.639708341695098</v>
      </c>
      <c r="BJ142" s="3">
        <v>832</v>
      </c>
      <c r="BK142" s="3">
        <f>BJ142/BJ$154*100</f>
        <v>15.978490493566353</v>
      </c>
      <c r="BL142" s="3">
        <v>6875</v>
      </c>
      <c r="BM142" s="3">
        <f>BL142/BL$154*100</f>
        <v>8.11697894898405</v>
      </c>
      <c r="BN142" s="3">
        <v>2350</v>
      </c>
      <c r="BO142" s="3">
        <f>BN142/BN$154*100</f>
        <v>12.494018820777288</v>
      </c>
      <c r="BP142" s="3">
        <v>16141</v>
      </c>
      <c r="BQ142" s="3">
        <f>BP142/BP$154*100</f>
        <v>7.1944658640624368</v>
      </c>
      <c r="BR142" s="3">
        <v>1892</v>
      </c>
      <c r="BS142" s="3">
        <f>BR142/BR$154*100</f>
        <v>11.945198560515184</v>
      </c>
      <c r="BT142" s="3">
        <v>12284</v>
      </c>
      <c r="BU142" s="3">
        <f>BT142/BT$154*100</f>
        <v>8.2660422049956939</v>
      </c>
      <c r="BV142" s="3">
        <v>13183</v>
      </c>
      <c r="BW142" s="3">
        <f>BV142/BV$154*100</f>
        <v>8.7788343721698361</v>
      </c>
      <c r="BX142" s="3">
        <v>9464</v>
      </c>
      <c r="BY142" s="3">
        <f>BX142/BX$154*100</f>
        <v>13.659719415738122</v>
      </c>
      <c r="BZ142" s="3">
        <v>1133</v>
      </c>
      <c r="CA142" s="3">
        <f>BZ142/BZ$154*100</f>
        <v>16.782698859428233</v>
      </c>
      <c r="CB142" s="3">
        <v>4593</v>
      </c>
      <c r="CC142" s="3">
        <f>CB142/CB$154*100</f>
        <v>9.666217695092179</v>
      </c>
      <c r="CD142" s="3">
        <v>9853</v>
      </c>
      <c r="CE142" s="3">
        <f>CD142/CD$154*100</f>
        <v>8.3336152649029014</v>
      </c>
      <c r="CF142" s="3">
        <v>1061</v>
      </c>
      <c r="CG142" s="3">
        <f>CF142/CF$154*100</f>
        <v>11.566554017224464</v>
      </c>
      <c r="CH142" s="3">
        <v>4470</v>
      </c>
      <c r="CI142" s="3">
        <f>CH142/CH$154*100</f>
        <v>5.6654710452603965</v>
      </c>
      <c r="CJ142" s="3">
        <v>9846</v>
      </c>
      <c r="CK142" s="3">
        <f>CJ142/CJ$154*100</f>
        <v>9.0743198407431986</v>
      </c>
      <c r="CL142" s="3">
        <v>4512</v>
      </c>
      <c r="CM142" s="3">
        <f>CL142/CL$154*100</f>
        <v>3.3068026911745303</v>
      </c>
      <c r="CN142" s="3">
        <v>10215</v>
      </c>
      <c r="CO142" s="3">
        <f>CN142/CN$154*100</f>
        <v>6.2663713936925269</v>
      </c>
      <c r="CP142" s="3">
        <v>5549</v>
      </c>
      <c r="CQ142" s="3">
        <f>CP142/CP$154*100</f>
        <v>10.912058522771966</v>
      </c>
      <c r="CR142" s="3">
        <v>4486</v>
      </c>
      <c r="CS142" s="3">
        <f>CR142/CR$154*100</f>
        <v>9.9551728729306284</v>
      </c>
      <c r="CT142" s="3">
        <v>4216</v>
      </c>
      <c r="CU142" s="3">
        <f>CT142/CT$154*100</f>
        <v>15.332024147210706</v>
      </c>
      <c r="CV142" s="3">
        <v>12419</v>
      </c>
      <c r="CW142" s="3">
        <f>CV142/CV$154*100</f>
        <v>6.9358964334781685</v>
      </c>
      <c r="CX142" s="3">
        <v>9246</v>
      </c>
      <c r="CY142" s="3">
        <f>CX142/CX$154*100</f>
        <v>8.1139427127211459</v>
      </c>
      <c r="CZ142" s="3">
        <v>3687</v>
      </c>
      <c r="DA142" s="3">
        <f>CZ142/CZ$154*100</f>
        <v>10.620769119976956</v>
      </c>
      <c r="DB142" s="3">
        <v>11677</v>
      </c>
      <c r="DC142" s="3">
        <f>DB142/DB$154*100</f>
        <v>7.3044250666199604</v>
      </c>
      <c r="DD142" s="3">
        <v>19777</v>
      </c>
      <c r="DE142" s="3">
        <f>DD142/DD$154*100</f>
        <v>12.74447258362815</v>
      </c>
      <c r="DF142" s="3">
        <v>2537</v>
      </c>
      <c r="DG142" s="3">
        <f>DF142/DF$154*100</f>
        <v>14.184278206418426</v>
      </c>
      <c r="DH142" s="3">
        <v>1574</v>
      </c>
      <c r="DI142" s="3">
        <f>DH142/DH$154*100</f>
        <v>9.9356141901275095</v>
      </c>
      <c r="DJ142" s="3">
        <v>1991</v>
      </c>
      <c r="DK142" s="3">
        <f>DJ142/DJ$154*100</f>
        <v>14.679643146796431</v>
      </c>
      <c r="DL142" s="3">
        <v>5110</v>
      </c>
      <c r="DM142" s="3">
        <f>DL142/DL$154*100</f>
        <v>8.6307362305132838</v>
      </c>
      <c r="DN142" s="3">
        <v>1682</v>
      </c>
      <c r="DO142" s="3">
        <f>DN142/DN$154*100</f>
        <v>15.909950813469543</v>
      </c>
      <c r="DP142" s="3">
        <v>5502</v>
      </c>
      <c r="DQ142" s="3">
        <f>DP142/DP$154*100</f>
        <v>5.9055878754051907</v>
      </c>
      <c r="DR142" s="3">
        <v>1038</v>
      </c>
      <c r="DS142" s="3">
        <f>DR142/DR$154*100</f>
        <v>15.739196360879454</v>
      </c>
      <c r="DT142" s="3">
        <v>433</v>
      </c>
      <c r="DU142" s="3">
        <f>DT142/DT$154*100</f>
        <v>14.467089876378218</v>
      </c>
      <c r="DV142" s="3">
        <v>3743</v>
      </c>
      <c r="DW142" s="3">
        <f>DV142/DV$154*100</f>
        <v>13.443235283554214</v>
      </c>
      <c r="DX142" s="3">
        <v>2077</v>
      </c>
      <c r="DY142" s="3">
        <f>DX142/DX$154*100</f>
        <v>13.666271877878669</v>
      </c>
      <c r="DZ142" s="3">
        <v>6118</v>
      </c>
      <c r="EA142" s="3">
        <f>DZ142/DZ$154*100</f>
        <v>6.2807338130973527</v>
      </c>
      <c r="EB142" s="3">
        <v>1588</v>
      </c>
      <c r="EC142" s="3">
        <f>EB142/EB$154*100</f>
        <v>15.574735190270694</v>
      </c>
      <c r="ED142" s="3">
        <v>2954</v>
      </c>
      <c r="EE142" s="3">
        <f>ED142/ED$154*100</f>
        <v>8.5078194752455296</v>
      </c>
      <c r="EF142" s="3">
        <v>2092</v>
      </c>
      <c r="EG142" s="3">
        <f>EF142/EF$154*100</f>
        <v>11.084618237694061</v>
      </c>
      <c r="EH142" s="3">
        <v>820</v>
      </c>
      <c r="EI142" s="3">
        <f>EH142/EH$154*100</f>
        <v>14.655942806076855</v>
      </c>
      <c r="EJ142" s="3">
        <v>3600</v>
      </c>
      <c r="EK142" s="3">
        <f>EJ142/EJ$154*100</f>
        <v>13.170892327955219</v>
      </c>
      <c r="EL142" s="3">
        <v>3435</v>
      </c>
      <c r="EM142" s="3">
        <f>EL142/EL$154*100</f>
        <v>10.620864510543566</v>
      </c>
      <c r="EN142" s="3">
        <v>5276</v>
      </c>
      <c r="EO142" s="3">
        <f>EN142/EN$154*100</f>
        <v>13.015270000246687</v>
      </c>
      <c r="EP142" s="3">
        <v>538</v>
      </c>
      <c r="EQ142" s="3">
        <f>EP142/EP$154*100</f>
        <v>14.878318584070795</v>
      </c>
      <c r="ER142" s="3">
        <v>11907</v>
      </c>
      <c r="ES142" s="3">
        <f>ER142/ER$154*100</f>
        <v>7.4439220785716076</v>
      </c>
      <c r="ET142" s="3">
        <v>15825</v>
      </c>
      <c r="EU142" s="3">
        <f>ET142/ET$154*100</f>
        <v>7.4250457467273492</v>
      </c>
      <c r="EV142" s="3">
        <v>4435</v>
      </c>
      <c r="EW142" s="3">
        <f>EV142/EV$154*100</f>
        <v>11.126442548921224</v>
      </c>
      <c r="EX142" s="3">
        <v>13319</v>
      </c>
      <c r="EY142" s="3">
        <f>EX142/EX$154*100</f>
        <v>4.9488726721460106</v>
      </c>
      <c r="EZ142" s="3">
        <v>14724</v>
      </c>
      <c r="FA142" s="3">
        <f>EZ142/EZ$154*100</f>
        <v>10.130937063514454</v>
      </c>
      <c r="FB142" s="3">
        <v>4760</v>
      </c>
      <c r="FC142" s="3">
        <f>FB142/FB$154*100</f>
        <v>5.7117486830579454</v>
      </c>
      <c r="FD142" s="3">
        <v>1035</v>
      </c>
      <c r="FE142" s="3">
        <f>FD142/FD$154*100</f>
        <v>17.611026033690656</v>
      </c>
      <c r="FF142" s="3">
        <v>341703</v>
      </c>
      <c r="FG142" s="3">
        <f>FF142/FF$154*100</f>
        <v>7.4731291206279735</v>
      </c>
      <c r="FH142" s="3">
        <v>518625</v>
      </c>
      <c r="FI142" s="3">
        <f>FH142/FH$154*100</f>
        <v>8.6282522209691024</v>
      </c>
    </row>
    <row r="143" spans="2:165" x14ac:dyDescent="0.35">
      <c r="B143" s="18">
        <v>138</v>
      </c>
      <c r="C143" s="13" t="s">
        <v>126</v>
      </c>
      <c r="D143" s="3">
        <v>1009</v>
      </c>
      <c r="E143" s="3">
        <f t="shared" ref="E143:G153" si="0">D143/D$154*100</f>
        <v>8.3512663466313537</v>
      </c>
      <c r="F143" s="3">
        <v>1177</v>
      </c>
      <c r="G143" s="3">
        <f t="shared" si="0"/>
        <v>11.588067342719306</v>
      </c>
      <c r="H143" s="3">
        <v>12956</v>
      </c>
      <c r="I143" s="3">
        <f t="shared" ref="I143" si="1">H143/H$154*100</f>
        <v>12.345161413271335</v>
      </c>
      <c r="J143" s="3">
        <v>10606</v>
      </c>
      <c r="K143" s="3">
        <f t="shared" ref="K143" si="2">J143/J$154*100</f>
        <v>8.9096102150537639</v>
      </c>
      <c r="L143" s="3">
        <v>3821</v>
      </c>
      <c r="M143" s="3">
        <f t="shared" ref="M143" si="3">L143/L$154*100</f>
        <v>10.300301919344404</v>
      </c>
      <c r="N143" s="3">
        <v>5570</v>
      </c>
      <c r="O143" s="3">
        <f t="shared" ref="O143" si="4">N143/N$154*100</f>
        <v>10.551040897122615</v>
      </c>
      <c r="P143" s="3">
        <v>7585</v>
      </c>
      <c r="Q143" s="3">
        <f t="shared" ref="Q143" si="5">P143/P$154*100</f>
        <v>7.9574901121497286</v>
      </c>
      <c r="R143" s="3">
        <v>1590</v>
      </c>
      <c r="S143" s="3">
        <f t="shared" ref="S143" si="6">R143/R$154*100</f>
        <v>12.27609635577517</v>
      </c>
      <c r="T143" s="3">
        <v>12410</v>
      </c>
      <c r="U143" s="3">
        <f t="shared" ref="U143" si="7">T143/T$154*100</f>
        <v>7.792533986374055</v>
      </c>
      <c r="V143" s="3">
        <v>14138</v>
      </c>
      <c r="W143" s="3">
        <f t="shared" ref="W143" si="8">V143/V$154*100</f>
        <v>7.9604062971554699</v>
      </c>
      <c r="X143" s="3">
        <v>623</v>
      </c>
      <c r="Y143" s="3">
        <f t="shared" ref="Y143" si="9">X143/X$154*100</f>
        <v>11.345838645055546</v>
      </c>
      <c r="Z143" s="3">
        <v>3755</v>
      </c>
      <c r="AA143" s="3">
        <f t="shared" ref="AA143" si="10">Z143/Z$154*100</f>
        <v>10.731330913663513</v>
      </c>
      <c r="AB143" s="3">
        <v>11054</v>
      </c>
      <c r="AC143" s="3">
        <f t="shared" ref="AC143" si="11">AB143/AB$154*100</f>
        <v>10.145845380033226</v>
      </c>
      <c r="AD143" s="3">
        <v>27974</v>
      </c>
      <c r="AE143" s="3">
        <f t="shared" ref="AE143" si="12">AD143/AD$154*100</f>
        <v>8.2434793883546931</v>
      </c>
      <c r="AF143" s="3">
        <v>1443</v>
      </c>
      <c r="AG143" s="3">
        <f t="shared" ref="AG143" si="13">AF143/AF$154*100</f>
        <v>11.855077226421294</v>
      </c>
      <c r="AH143" s="3">
        <v>1893</v>
      </c>
      <c r="AI143" s="3">
        <f t="shared" ref="AI143" si="14">AH143/AH$154*100</f>
        <v>9.2939905734485464</v>
      </c>
      <c r="AJ143" s="3">
        <v>1528</v>
      </c>
      <c r="AK143" s="3">
        <f t="shared" ref="AK143" si="15">AJ143/AJ$154*100</f>
        <v>10.465753424657533</v>
      </c>
      <c r="AL143" s="3">
        <v>12599</v>
      </c>
      <c r="AM143" s="3">
        <f t="shared" ref="AM143" si="16">AL143/AL$154*100</f>
        <v>9.0899908371391671</v>
      </c>
      <c r="AN143" s="3">
        <v>4489</v>
      </c>
      <c r="AO143" s="3">
        <f t="shared" ref="AO143" si="17">AN143/AN$154*100</f>
        <v>10.243946966066497</v>
      </c>
      <c r="AP143" s="3">
        <v>14399</v>
      </c>
      <c r="AQ143" s="3">
        <f t="shared" ref="AQ143" si="18">AP143/AP$154*100</f>
        <v>11.219417173133865</v>
      </c>
      <c r="AR143" s="3">
        <v>1164</v>
      </c>
      <c r="AS143" s="3">
        <f t="shared" ref="AS143" si="19">AR143/AR$154*100</f>
        <v>12.154119244022137</v>
      </c>
      <c r="AT143" s="3">
        <v>10631</v>
      </c>
      <c r="AU143" s="3">
        <f t="shared" ref="AU143" si="20">AT143/AT$154*100</f>
        <v>7.5591771724368417</v>
      </c>
      <c r="AV143" s="3">
        <v>1802</v>
      </c>
      <c r="AW143" s="3">
        <f t="shared" ref="AW143" si="21">AV143/AV$154*100</f>
        <v>14.91474921370634</v>
      </c>
      <c r="AX143" s="3">
        <v>2608</v>
      </c>
      <c r="AY143" s="3">
        <f t="shared" ref="AY143" si="22">AX143/AX$154*100</f>
        <v>11.322884556940043</v>
      </c>
      <c r="AZ143" s="3">
        <v>12864</v>
      </c>
      <c r="BA143" s="3">
        <f t="shared" ref="BA143" si="23">AZ143/AZ$154*100</f>
        <v>11.575319662026581</v>
      </c>
      <c r="BB143" s="3">
        <v>10161</v>
      </c>
      <c r="BC143" s="3">
        <f t="shared" ref="BC143" si="24">BB143/BB$154*100</f>
        <v>6.9657437050544653</v>
      </c>
      <c r="BD143" s="3">
        <v>26636</v>
      </c>
      <c r="BE143" s="3">
        <f t="shared" ref="BE143" si="25">BD143/BD$154*100</f>
        <v>10.640992349639454</v>
      </c>
      <c r="BF143" s="3">
        <v>6676</v>
      </c>
      <c r="BG143" s="3">
        <f t="shared" ref="BG143" si="26">BF143/BF$154*100</f>
        <v>10.879697532674944</v>
      </c>
      <c r="BH143" s="3">
        <v>1598</v>
      </c>
      <c r="BI143" s="3">
        <f t="shared" ref="BI143" si="27">BH143/BH$154*100</f>
        <v>10.689678239347113</v>
      </c>
      <c r="BJ143" s="3">
        <v>575</v>
      </c>
      <c r="BK143" s="3">
        <f t="shared" ref="BK143" si="28">BJ143/BJ$154*100</f>
        <v>11.042826963702709</v>
      </c>
      <c r="BL143" s="3">
        <v>7473</v>
      </c>
      <c r="BM143" s="3">
        <f t="shared" ref="BM143" si="29">BL143/BL$154*100</f>
        <v>8.8230085361102262</v>
      </c>
      <c r="BN143" s="3">
        <v>1976</v>
      </c>
      <c r="BO143" s="3">
        <f t="shared" ref="BO143" si="30">BN143/BN$154*100</f>
        <v>10.505609016959966</v>
      </c>
      <c r="BP143" s="3">
        <v>18372</v>
      </c>
      <c r="BQ143" s="3">
        <f t="shared" ref="BQ143" si="31">BP143/BP$154*100</f>
        <v>8.1888809153432316</v>
      </c>
      <c r="BR143" s="3">
        <v>1699</v>
      </c>
      <c r="BS143" s="3">
        <f t="shared" ref="BS143" si="32">BR143/BR$154*100</f>
        <v>10.726687290864323</v>
      </c>
      <c r="BT143" s="3">
        <v>12754</v>
      </c>
      <c r="BU143" s="3">
        <f t="shared" ref="BU143" si="33">BT143/BT$154*100</f>
        <v>8.5823105081826014</v>
      </c>
      <c r="BV143" s="3">
        <v>14111</v>
      </c>
      <c r="BW143" s="3">
        <f t="shared" ref="BW143" si="34">BV143/BV$154*100</f>
        <v>9.3968089073570926</v>
      </c>
      <c r="BX143" s="3">
        <v>8413</v>
      </c>
      <c r="BY143" s="3">
        <f t="shared" ref="BY143" si="35">BX143/BX$154*100</f>
        <v>12.142774666589688</v>
      </c>
      <c r="BZ143" s="3">
        <v>756</v>
      </c>
      <c r="CA143" s="3">
        <f t="shared" ref="CA143" si="36">BZ143/BZ$154*100</f>
        <v>11.198340986520515</v>
      </c>
      <c r="CB143" s="3">
        <v>4565</v>
      </c>
      <c r="CC143" s="3">
        <f t="shared" ref="CC143" si="37">CB143/CB$154*100</f>
        <v>9.6072901759407365</v>
      </c>
      <c r="CD143" s="3">
        <v>7721</v>
      </c>
      <c r="CE143" s="3">
        <f t="shared" ref="CE143" si="38">CD143/CD$154*100</f>
        <v>6.5303809459368019</v>
      </c>
      <c r="CF143" s="3">
        <v>828</v>
      </c>
      <c r="CG143" s="3">
        <f t="shared" ref="CG143" si="39">CF143/CF$154*100</f>
        <v>9.026490788182711</v>
      </c>
      <c r="CH143" s="3">
        <v>7261</v>
      </c>
      <c r="CI143" s="3">
        <f t="shared" ref="CI143" si="40">CH143/CH$154*100</f>
        <v>9.2029049797842806</v>
      </c>
      <c r="CJ143" s="3">
        <v>10477</v>
      </c>
      <c r="CK143" s="3">
        <f t="shared" ref="CK143" si="41">CJ143/CJ$154*100</f>
        <v>9.6558652215586509</v>
      </c>
      <c r="CL143" s="3">
        <v>9484</v>
      </c>
      <c r="CM143" s="3">
        <f t="shared" ref="CM143" si="42">CL143/CL$154*100</f>
        <v>6.9507350893393731</v>
      </c>
      <c r="CN143" s="3">
        <v>14936</v>
      </c>
      <c r="CO143" s="3">
        <f t="shared" ref="CO143" si="43">CN143/CN$154*100</f>
        <v>9.162459435750522</v>
      </c>
      <c r="CP143" s="3">
        <v>5671</v>
      </c>
      <c r="CQ143" s="3">
        <f t="shared" ref="CQ143:CS143" si="44">CP143/CP$154*100</f>
        <v>11.15197042397546</v>
      </c>
      <c r="CR143" s="3">
        <v>4822</v>
      </c>
      <c r="CS143" s="3">
        <f t="shared" si="44"/>
        <v>10.700812214282545</v>
      </c>
      <c r="CT143" s="3">
        <v>3017</v>
      </c>
      <c r="CU143" s="3">
        <f t="shared" ref="CU143" si="45">CT143/CT$154*100</f>
        <v>10.971707033238781</v>
      </c>
      <c r="CV143" s="3">
        <v>12115</v>
      </c>
      <c r="CW143" s="3">
        <f t="shared" ref="CW143" si="46">CV143/CV$154*100</f>
        <v>6.7661152501480002</v>
      </c>
      <c r="CX143" s="3">
        <v>9674</v>
      </c>
      <c r="CY143" s="3">
        <f t="shared" ref="CY143" si="47">CX143/CX$154*100</f>
        <v>8.4895394552092114</v>
      </c>
      <c r="CZ143" s="3">
        <v>3692</v>
      </c>
      <c r="DA143" s="3">
        <f t="shared" ref="DA143" si="48">CZ143/CZ$154*100</f>
        <v>10.635172115800087</v>
      </c>
      <c r="DB143" s="3">
        <v>14708</v>
      </c>
      <c r="DC143" s="3">
        <f t="shared" ref="DC143" si="49">DB143/DB$154*100</f>
        <v>9.200435375511379</v>
      </c>
      <c r="DD143" s="3">
        <v>15098</v>
      </c>
      <c r="DE143" s="3">
        <f t="shared" ref="DE143" si="50">DD143/DD$154*100</f>
        <v>9.7292838685148304</v>
      </c>
      <c r="DF143" s="3">
        <v>1724</v>
      </c>
      <c r="DG143" s="3">
        <f t="shared" ref="DG143" si="51">DF143/DF$154*100</f>
        <v>9.6388236609638831</v>
      </c>
      <c r="DH143" s="3">
        <v>1584</v>
      </c>
      <c r="DI143" s="3">
        <f t="shared" ref="DI143" si="52">DH143/DH$154*100</f>
        <v>9.9987375331397548</v>
      </c>
      <c r="DJ143" s="3">
        <v>1457</v>
      </c>
      <c r="DK143" s="3">
        <f t="shared" ref="DK143" si="53">DJ143/DJ$154*100</f>
        <v>10.742461107424612</v>
      </c>
      <c r="DL143" s="3">
        <v>5226</v>
      </c>
      <c r="DM143" s="3">
        <f t="shared" ref="DM143" si="54">DL143/DL$154*100</f>
        <v>8.8266590099143691</v>
      </c>
      <c r="DN143" s="3">
        <v>1151</v>
      </c>
      <c r="DO143" s="3">
        <f t="shared" ref="DO143" si="55">DN143/DN$154*100</f>
        <v>10.887249337873628</v>
      </c>
      <c r="DP143" s="3">
        <v>7818</v>
      </c>
      <c r="DQ143" s="3">
        <f t="shared" ref="DQ143" si="56">DP143/DP$154*100</f>
        <v>8.3914732842453255</v>
      </c>
      <c r="DR143" s="3">
        <v>764</v>
      </c>
      <c r="DS143" s="3">
        <f t="shared" ref="DS143" si="57">DR143/DR$154*100</f>
        <v>11.584533737680061</v>
      </c>
      <c r="DT143" s="3">
        <v>248</v>
      </c>
      <c r="DU143" s="3">
        <f t="shared" ref="DU143" si="58">DT143/DT$154*100</f>
        <v>8.28600066822586</v>
      </c>
      <c r="DV143" s="3">
        <v>2739</v>
      </c>
      <c r="DW143" s="3">
        <f t="shared" ref="DW143" si="59">DV143/DV$154*100</f>
        <v>9.8373020148690866</v>
      </c>
      <c r="DX143" s="3">
        <v>1511</v>
      </c>
      <c r="DY143" s="3">
        <f t="shared" ref="DY143" si="60">DX143/DX$154*100</f>
        <v>9.942097644426898</v>
      </c>
      <c r="DZ143" s="3">
        <v>8005</v>
      </c>
      <c r="EA143" s="3">
        <f t="shared" ref="EA143" si="61">DZ143/DZ$154*100</f>
        <v>8.2179264749663794</v>
      </c>
      <c r="EB143" s="3">
        <v>1000</v>
      </c>
      <c r="EC143" s="3">
        <f t="shared" ref="EC143" si="62">EB143/EB$154*100</f>
        <v>9.8077677520596325</v>
      </c>
      <c r="ED143" s="3">
        <v>3069</v>
      </c>
      <c r="EE143" s="3">
        <f t="shared" ref="EE143" si="63">ED143/ED$154*100</f>
        <v>8.8390311338959133</v>
      </c>
      <c r="EF143" s="3">
        <v>2068</v>
      </c>
      <c r="EG143" s="3">
        <f t="shared" ref="EG143" si="64">EF143/EF$154*100</f>
        <v>10.957452445292217</v>
      </c>
      <c r="EH143" s="3">
        <v>552</v>
      </c>
      <c r="EI143" s="3">
        <f t="shared" ref="EI143" si="65">EH143/EH$154*100</f>
        <v>9.8659517426273471</v>
      </c>
      <c r="EJ143" s="3">
        <v>3299</v>
      </c>
      <c r="EK143" s="3">
        <f t="shared" ref="EK143" si="66">EJ143/EJ$154*100</f>
        <v>12.069659386090075</v>
      </c>
      <c r="EL143" s="3">
        <v>3514</v>
      </c>
      <c r="EM143" s="3">
        <f t="shared" ref="EM143" si="67">EL143/EL$154*100</f>
        <v>10.865128934512398</v>
      </c>
      <c r="EN143" s="3">
        <v>4389</v>
      </c>
      <c r="EO143" s="3">
        <f t="shared" ref="EO143" si="68">EN143/EN$154*100</f>
        <v>10.827145570713176</v>
      </c>
      <c r="EP143" s="3">
        <v>339</v>
      </c>
      <c r="EQ143" s="3">
        <f t="shared" ref="EQ143" si="69">EP143/EP$154*100</f>
        <v>9.375</v>
      </c>
      <c r="ER143" s="3">
        <v>12387</v>
      </c>
      <c r="ES143" s="3">
        <f t="shared" ref="ES143" si="70">ER143/ER$154*100</f>
        <v>7.7440046012653472</v>
      </c>
      <c r="ET143" s="3">
        <v>16666</v>
      </c>
      <c r="EU143" s="3">
        <f t="shared" ref="EU143" si="71">ET143/ET$154*100</f>
        <v>7.8196405949420535</v>
      </c>
      <c r="EV143" s="3">
        <v>4731</v>
      </c>
      <c r="EW143" s="3">
        <f t="shared" ref="EW143" si="72">EV143/EV$154*100</f>
        <v>11.869041645760161</v>
      </c>
      <c r="EX143" s="3">
        <v>19112</v>
      </c>
      <c r="EY143" s="3">
        <f t="shared" ref="EY143" si="73">EX143/EX$154*100</f>
        <v>7.1013480373942892</v>
      </c>
      <c r="EZ143" s="3">
        <v>14942</v>
      </c>
      <c r="FA143" s="3">
        <f t="shared" ref="FA143" si="74">EZ143/EZ$154*100</f>
        <v>10.280933279206259</v>
      </c>
      <c r="FB143" s="3">
        <v>8347</v>
      </c>
      <c r="FC143" s="3">
        <f t="shared" ref="FC143" si="75">FB143/FB$154*100</f>
        <v>10.015959297790896</v>
      </c>
      <c r="FD143" s="3">
        <v>779</v>
      </c>
      <c r="FE143" s="3">
        <f t="shared" ref="FE143" si="76">FD143/FD$154*100</f>
        <v>13.255062106516929</v>
      </c>
      <c r="FF143" s="3">
        <v>386353</v>
      </c>
      <c r="FG143" s="3">
        <f t="shared" ref="FG143" si="77">FF143/FF$154*100</f>
        <v>8.4496356635498646</v>
      </c>
      <c r="FH143" s="3">
        <v>543045</v>
      </c>
      <c r="FI143" s="3">
        <f t="shared" ref="FI143" si="78">FH143/FH$154*100</f>
        <v>9.0345224918508862</v>
      </c>
    </row>
    <row r="144" spans="2:165" x14ac:dyDescent="0.35">
      <c r="B144" s="18">
        <v>139</v>
      </c>
      <c r="C144" s="13" t="s">
        <v>127</v>
      </c>
      <c r="D144" s="3">
        <v>490</v>
      </c>
      <c r="E144" s="3">
        <f t="shared" si="0"/>
        <v>4.0556199304750873</v>
      </c>
      <c r="F144" s="3">
        <v>444</v>
      </c>
      <c r="G144" s="3">
        <f t="shared" si="0"/>
        <v>4.371369498867776</v>
      </c>
      <c r="H144" s="3">
        <v>3914</v>
      </c>
      <c r="I144" s="3">
        <f t="shared" ref="I144" si="79">H144/H$154*100</f>
        <v>3.7294660212676751</v>
      </c>
      <c r="J144" s="3">
        <v>3965</v>
      </c>
      <c r="K144" s="3">
        <f t="shared" ref="K144" si="80">J144/J$154*100</f>
        <v>3.330813172043011</v>
      </c>
      <c r="L144" s="3">
        <v>1842</v>
      </c>
      <c r="M144" s="3">
        <f t="shared" ref="M144" si="81">L144/L$154*100</f>
        <v>4.9654949320681476</v>
      </c>
      <c r="N144" s="3">
        <v>2065</v>
      </c>
      <c r="O144" s="3">
        <f t="shared" ref="O144" si="82">N144/N$154*100</f>
        <v>3.9116516072815446</v>
      </c>
      <c r="P144" s="3">
        <v>3839</v>
      </c>
      <c r="Q144" s="3">
        <f t="shared" ref="Q144" si="83">P144/P$154*100</f>
        <v>4.0275286144420317</v>
      </c>
      <c r="R144" s="3">
        <v>603</v>
      </c>
      <c r="S144" s="3">
        <f t="shared" ref="S144" si="84">R144/R$154*100</f>
        <v>4.6556516368128475</v>
      </c>
      <c r="T144" s="3">
        <v>5158</v>
      </c>
      <c r="U144" s="3">
        <f t="shared" ref="U144" si="85">T144/T$154*100</f>
        <v>3.2388308059401587</v>
      </c>
      <c r="V144" s="3">
        <v>4049</v>
      </c>
      <c r="W144" s="3">
        <f t="shared" ref="W144" si="86">V144/V$154*100</f>
        <v>2.2797909956982951</v>
      </c>
      <c r="X144" s="3">
        <v>280</v>
      </c>
      <c r="Y144" s="3">
        <f t="shared" ref="Y144" si="87">X144/X$154*100</f>
        <v>5.09925332362047</v>
      </c>
      <c r="Z144" s="3">
        <v>1476</v>
      </c>
      <c r="AA144" s="3">
        <f t="shared" ref="AA144" si="88">Z144/Z$154*100</f>
        <v>4.218227544225658</v>
      </c>
      <c r="AB144" s="3">
        <v>2861</v>
      </c>
      <c r="AC144" s="3">
        <f t="shared" ref="AC144" si="89">AB144/AB$154*100</f>
        <v>2.6259511156391406</v>
      </c>
      <c r="AD144" s="3">
        <v>6921</v>
      </c>
      <c r="AE144" s="3">
        <f t="shared" ref="AE144" si="90">AD144/AD$154*100</f>
        <v>2.0395052851505979</v>
      </c>
      <c r="AF144" s="3">
        <v>617</v>
      </c>
      <c r="AG144" s="3">
        <f t="shared" ref="AG144" si="91">AF144/AF$154*100</f>
        <v>5.069010844561288</v>
      </c>
      <c r="AH144" s="3">
        <v>768</v>
      </c>
      <c r="AI144" s="3">
        <f t="shared" ref="AI144" si="92">AH144/AH$154*100</f>
        <v>3.7706205813040063</v>
      </c>
      <c r="AJ144" s="3">
        <v>594</v>
      </c>
      <c r="AK144" s="3">
        <f t="shared" ref="AK144" si="93">AJ144/AJ$154*100</f>
        <v>4.0684931506849313</v>
      </c>
      <c r="AL144" s="3">
        <v>3449</v>
      </c>
      <c r="AM144" s="3">
        <f t="shared" ref="AM144" si="94">AL144/AL$154*100</f>
        <v>2.4884021269380896</v>
      </c>
      <c r="AN144" s="3">
        <v>2177</v>
      </c>
      <c r="AO144" s="3">
        <f t="shared" ref="AO144" si="95">AN144/AN$154*100</f>
        <v>4.9679377467424297</v>
      </c>
      <c r="AP144" s="3">
        <v>4369</v>
      </c>
      <c r="AQ144" s="3">
        <f t="shared" ref="AQ144" si="96">AP144/AP$154*100</f>
        <v>3.4042387408446313</v>
      </c>
      <c r="AR144" s="3">
        <v>480</v>
      </c>
      <c r="AS144" s="3">
        <f t="shared" ref="AS144" si="97">AR144/AR$154*100</f>
        <v>5.0120079356792315</v>
      </c>
      <c r="AT144" s="3">
        <v>4006</v>
      </c>
      <c r="AU144" s="3">
        <f t="shared" ref="AU144" si="98">AT144/AT$154*100</f>
        <v>2.8484680418382076</v>
      </c>
      <c r="AV144" s="3">
        <v>792</v>
      </c>
      <c r="AW144" s="3">
        <f t="shared" ref="AW144" si="99">AV144/AV$154*100</f>
        <v>6.5552060917066708</v>
      </c>
      <c r="AX144" s="3">
        <v>717</v>
      </c>
      <c r="AY144" s="3">
        <f t="shared" ref="AY144" si="100">AX144/AX$154*100</f>
        <v>3.1129249337906484</v>
      </c>
      <c r="AZ144" s="3">
        <v>4261</v>
      </c>
      <c r="BA144" s="3">
        <f t="shared" ref="BA144" si="101">AZ144/AZ$154*100</f>
        <v>3.8341446734993205</v>
      </c>
      <c r="BB144" s="3">
        <v>3002</v>
      </c>
      <c r="BC144" s="3">
        <f t="shared" ref="BC144" si="102">BB144/BB$154*100</f>
        <v>2.0579827381727691</v>
      </c>
      <c r="BD144" s="3">
        <v>8704</v>
      </c>
      <c r="BE144" s="3">
        <f t="shared" ref="BE144" si="103">BD144/BD$154*100</f>
        <v>3.4772187044324152</v>
      </c>
      <c r="BF144" s="3">
        <v>2230</v>
      </c>
      <c r="BG144" s="3">
        <f t="shared" ref="BG144" si="104">BF144/BF$154*100</f>
        <v>3.6341709853003485</v>
      </c>
      <c r="BH144" s="3">
        <v>710</v>
      </c>
      <c r="BI144" s="3">
        <f t="shared" ref="BI144" si="105">BH144/BH$154*100</f>
        <v>4.7494815706736233</v>
      </c>
      <c r="BJ144" s="3">
        <v>238</v>
      </c>
      <c r="BK144" s="3">
        <f t="shared" ref="BK144" si="106">BJ144/BJ$154*100</f>
        <v>4.5707701171499897</v>
      </c>
      <c r="BL144" s="3">
        <v>2370</v>
      </c>
      <c r="BM144" s="3">
        <f t="shared" ref="BM144" si="107">BL144/BL$154*100</f>
        <v>2.798144015867956</v>
      </c>
      <c r="BN144" s="3">
        <v>759</v>
      </c>
      <c r="BO144" s="3">
        <f t="shared" ref="BO144" si="108">BN144/BN$154*100</f>
        <v>4.0353022489233874</v>
      </c>
      <c r="BP144" s="3">
        <v>4525</v>
      </c>
      <c r="BQ144" s="3">
        <f t="shared" ref="BQ144" si="109">BP144/BP$154*100</f>
        <v>2.0169108503117856</v>
      </c>
      <c r="BR144" s="3">
        <v>651</v>
      </c>
      <c r="BS144" s="3">
        <f t="shared" ref="BS144" si="110">BR144/BR$154*100</f>
        <v>4.110107961361197</v>
      </c>
      <c r="BT144" s="3">
        <v>4844</v>
      </c>
      <c r="BU144" s="3">
        <f t="shared" ref="BU144" si="111">BT144/BT$154*100</f>
        <v>3.2595822566752801</v>
      </c>
      <c r="BV144" s="3">
        <v>4660</v>
      </c>
      <c r="BW144" s="3">
        <f t="shared" ref="BW144" si="112">BV144/BV$154*100</f>
        <v>3.1031910926429065</v>
      </c>
      <c r="BX144" s="3">
        <v>2608</v>
      </c>
      <c r="BY144" s="3">
        <f t="shared" ref="BY144" si="113">BX144/BX$154*100</f>
        <v>3.7642168466023902</v>
      </c>
      <c r="BZ144" s="3">
        <v>321</v>
      </c>
      <c r="CA144" s="3">
        <f t="shared" ref="CA144" si="114">BZ144/BZ$154*100</f>
        <v>4.7548511331654568</v>
      </c>
      <c r="CB144" s="3">
        <v>1735</v>
      </c>
      <c r="CC144" s="3">
        <f t="shared" ref="CC144" si="115">CB144/CB$154*100</f>
        <v>3.6514016331341019</v>
      </c>
      <c r="CD144" s="3">
        <v>3957</v>
      </c>
      <c r="CE144" s="3">
        <f t="shared" ref="CE144" si="116">CD144/CD$154*100</f>
        <v>3.3468096623587527</v>
      </c>
      <c r="CF144" s="3">
        <v>415</v>
      </c>
      <c r="CG144" s="3">
        <f t="shared" ref="CG144" si="117">CF144/CF$154*100</f>
        <v>4.5241469530142808</v>
      </c>
      <c r="CH144" s="3">
        <v>1570</v>
      </c>
      <c r="CI144" s="3">
        <f t="shared" ref="CI144" si="118">CH144/CH$154*100</f>
        <v>1.989885803368864</v>
      </c>
      <c r="CJ144" s="3">
        <v>3578</v>
      </c>
      <c r="CK144" s="3">
        <f t="shared" ref="CK144" si="119">CJ144/CJ$154*100</f>
        <v>3.2975742829757433</v>
      </c>
      <c r="CL144" s="3">
        <v>2182</v>
      </c>
      <c r="CM144" s="3">
        <f t="shared" ref="CM144" si="120">CL144/CL$154*100</f>
        <v>1.5991674362018673</v>
      </c>
      <c r="CN144" s="3">
        <v>3062</v>
      </c>
      <c r="CO144" s="3">
        <f t="shared" ref="CO144" si="121">CN144/CN$154*100</f>
        <v>1.8783777980897229</v>
      </c>
      <c r="CP144" s="3">
        <v>1755</v>
      </c>
      <c r="CQ144" s="3">
        <f t="shared" ref="CQ144:CS144" si="122">CP144/CP$154*100</f>
        <v>3.4511916935420439</v>
      </c>
      <c r="CR144" s="3">
        <v>1381</v>
      </c>
      <c r="CS144" s="3">
        <f t="shared" si="122"/>
        <v>3.0646664595446271</v>
      </c>
      <c r="CT144" s="3">
        <v>1268</v>
      </c>
      <c r="CU144" s="3">
        <f t="shared" ref="CU144" si="123">CT144/CT$154*100</f>
        <v>4.6112444541421196</v>
      </c>
      <c r="CV144" s="3">
        <v>4833</v>
      </c>
      <c r="CW144" s="3">
        <f t="shared" ref="CW144" si="124">CV144/CV$154*100</f>
        <v>2.6991857205088969</v>
      </c>
      <c r="CX144" s="3">
        <v>3455</v>
      </c>
      <c r="CY144" s="3">
        <f t="shared" ref="CY144" si="125">CX144/CX$154*100</f>
        <v>3.0319783768604327</v>
      </c>
      <c r="CZ144" s="3">
        <v>1161</v>
      </c>
      <c r="DA144" s="3">
        <f t="shared" ref="DA144" si="126">CZ144/CZ$154*100</f>
        <v>3.3443756301310676</v>
      </c>
      <c r="DB144" s="3">
        <v>3891</v>
      </c>
      <c r="DC144" s="3">
        <f t="shared" ref="DC144" si="127">DB144/DB$154*100</f>
        <v>2.4339743028361962</v>
      </c>
      <c r="DD144" s="3">
        <v>7867</v>
      </c>
      <c r="DE144" s="3">
        <f t="shared" ref="DE144" si="128">DD144/DD$154*100</f>
        <v>5.0695639285737304</v>
      </c>
      <c r="DF144" s="3">
        <v>923</v>
      </c>
      <c r="DG144" s="3">
        <f t="shared" ref="DG144" si="129">DF144/DF$154*100</f>
        <v>5.1604606955160461</v>
      </c>
      <c r="DH144" s="3">
        <v>561</v>
      </c>
      <c r="DI144" s="3">
        <f t="shared" ref="DI144" si="130">DH144/DH$154*100</f>
        <v>3.5412195429869966</v>
      </c>
      <c r="DJ144" s="3">
        <v>640</v>
      </c>
      <c r="DK144" s="3">
        <f t="shared" ref="DK144" si="131">DJ144/DJ$154*100</f>
        <v>4.7187200471872002</v>
      </c>
      <c r="DL144" s="3">
        <v>1951</v>
      </c>
      <c r="DM144" s="3">
        <f t="shared" ref="DM144" si="132">DL144/DL$154*100</f>
        <v>3.2952184707889272</v>
      </c>
      <c r="DN144" s="3">
        <v>518</v>
      </c>
      <c r="DO144" s="3">
        <f t="shared" ref="DO144" si="133">DN144/DN$154*100</f>
        <v>4.8997351494513817</v>
      </c>
      <c r="DP144" s="3">
        <v>2601</v>
      </c>
      <c r="DQ144" s="3">
        <f t="shared" ref="DQ144" si="134">DP144/DP$154*100</f>
        <v>2.7917909967155397</v>
      </c>
      <c r="DR144" s="3">
        <v>328</v>
      </c>
      <c r="DS144" s="3">
        <f t="shared" ref="DS144" si="135">DR144/DR$154*100</f>
        <v>4.9734647460197117</v>
      </c>
      <c r="DT144" s="3">
        <v>189</v>
      </c>
      <c r="DU144" s="3">
        <f t="shared" ref="DU144" si="136">DT144/DT$154*100</f>
        <v>6.3147343802205143</v>
      </c>
      <c r="DV144" s="3">
        <v>1230</v>
      </c>
      <c r="DW144" s="3">
        <f t="shared" ref="DW144" si="137">DV144/DV$154*100</f>
        <v>4.4176274108393487</v>
      </c>
      <c r="DX144" s="3">
        <v>628</v>
      </c>
      <c r="DY144" s="3">
        <f t="shared" ref="DY144" si="138">DX144/DX$154*100</f>
        <v>4.1321226477168054</v>
      </c>
      <c r="DZ144" s="3">
        <v>3072</v>
      </c>
      <c r="EA144" s="3">
        <f t="shared" ref="EA144" si="139">DZ144/DZ$154*100</f>
        <v>3.1537126959521196</v>
      </c>
      <c r="EB144" s="3">
        <v>558</v>
      </c>
      <c r="EC144" s="3">
        <f t="shared" ref="EC144" si="140">EB144/EB$154*100</f>
        <v>5.4727344056492742</v>
      </c>
      <c r="ED144" s="3">
        <v>1287</v>
      </c>
      <c r="EE144" s="3">
        <f t="shared" ref="EE144" si="141">ED144/ED$154*100</f>
        <v>3.7066904755047378</v>
      </c>
      <c r="EF144" s="3">
        <v>600</v>
      </c>
      <c r="EG144" s="3">
        <f t="shared" ref="EG144" si="142">EF144/EF$154*100</f>
        <v>3.1791448100460973</v>
      </c>
      <c r="EH144" s="3">
        <v>264</v>
      </c>
      <c r="EI144" s="3">
        <f t="shared" ref="EI144" si="143">EH144/EH$154*100</f>
        <v>4.7184986595174259</v>
      </c>
      <c r="EJ144" s="3">
        <v>1120</v>
      </c>
      <c r="EK144" s="3">
        <f t="shared" ref="EK144" si="144">EJ144/EJ$154*100</f>
        <v>4.0976109464749566</v>
      </c>
      <c r="EL144" s="3">
        <v>1229</v>
      </c>
      <c r="EM144" s="3">
        <f t="shared" ref="EM144" si="145">EL144/EL$154*100</f>
        <v>3.800012367818935</v>
      </c>
      <c r="EN144" s="3">
        <v>1586</v>
      </c>
      <c r="EO144" s="3">
        <f t="shared" ref="EO144" si="146">EN144/EN$154*100</f>
        <v>3.9124750228186596</v>
      </c>
      <c r="EP144" s="3">
        <v>132</v>
      </c>
      <c r="EQ144" s="3">
        <f t="shared" ref="EQ144" si="147">EP144/EP$154*100</f>
        <v>3.6504424778761062</v>
      </c>
      <c r="ER144" s="3">
        <v>4768</v>
      </c>
      <c r="ES144" s="3">
        <f t="shared" ref="ES144" si="148">ER144/ER$154*100</f>
        <v>2.9808197254244919</v>
      </c>
      <c r="ET144" s="3">
        <v>4487</v>
      </c>
      <c r="EU144" s="3">
        <f t="shared" ref="EU144" si="149">ET144/ET$154*100</f>
        <v>2.1052878524843992</v>
      </c>
      <c r="EV144" s="3">
        <v>1450</v>
      </c>
      <c r="EW144" s="3">
        <f t="shared" ref="EW144" si="150">EV144/EV$154*100</f>
        <v>3.6377320622177618</v>
      </c>
      <c r="EX144" s="3">
        <v>3915</v>
      </c>
      <c r="EY144" s="3">
        <f t="shared" ref="EY144" si="151">EX144/EX$154*100</f>
        <v>1.4546765156131565</v>
      </c>
      <c r="EZ144" s="3">
        <v>4931</v>
      </c>
      <c r="FA144" s="3">
        <f t="shared" ref="FA144" si="152">EZ144/EZ$154*100</f>
        <v>3.3928043099830054</v>
      </c>
      <c r="FB144" s="3">
        <v>2095</v>
      </c>
      <c r="FC144" s="3">
        <f t="shared" ref="FC144" si="153">FB144/FB$154*100</f>
        <v>2.5138893888668896</v>
      </c>
      <c r="FD144" s="3">
        <v>257</v>
      </c>
      <c r="FE144" s="3">
        <f t="shared" ref="FE144" si="154">FD144/FD$154*100</f>
        <v>4.3729794112642502</v>
      </c>
      <c r="FF144" s="3">
        <v>122582</v>
      </c>
      <c r="FG144" s="3">
        <f t="shared" ref="FG144" si="155">FF144/FF$154*100</f>
        <v>2.6808986572105549</v>
      </c>
      <c r="FH144" s="3">
        <v>179331</v>
      </c>
      <c r="FI144" s="3">
        <f t="shared" ref="FI144" si="156">FH144/FH$154*100</f>
        <v>2.9834911526413306</v>
      </c>
    </row>
    <row r="145" spans="2:165" x14ac:dyDescent="0.35">
      <c r="B145" s="18">
        <v>140</v>
      </c>
      <c r="C145" s="13" t="s">
        <v>128</v>
      </c>
      <c r="D145" s="3">
        <v>115</v>
      </c>
      <c r="E145" s="3">
        <f t="shared" si="0"/>
        <v>0.95182916735639789</v>
      </c>
      <c r="F145" s="3">
        <v>124</v>
      </c>
      <c r="G145" s="3">
        <f t="shared" si="0"/>
        <v>1.2208329231072168</v>
      </c>
      <c r="H145" s="3">
        <v>861</v>
      </c>
      <c r="I145" s="3">
        <f t="shared" ref="I145" si="157">H145/H$154*100</f>
        <v>0.82040629645157603</v>
      </c>
      <c r="J145" s="3">
        <v>1121</v>
      </c>
      <c r="K145" s="3">
        <f t="shared" ref="K145" si="158">J145/J$154*100</f>
        <v>0.94170026881720426</v>
      </c>
      <c r="L145" s="3">
        <v>357</v>
      </c>
      <c r="M145" s="3">
        <f t="shared" ref="M145" si="159">L145/L$154*100</f>
        <v>0.96236791028682345</v>
      </c>
      <c r="N145" s="3">
        <v>473</v>
      </c>
      <c r="O145" s="3">
        <f t="shared" ref="O145" si="160">N145/N$154*100</f>
        <v>0.89598605822962252</v>
      </c>
      <c r="P145" s="3">
        <v>1012</v>
      </c>
      <c r="Q145" s="3">
        <f t="shared" ref="Q145" si="161">P145/P$154*100</f>
        <v>1.0616980874746904</v>
      </c>
      <c r="R145" s="3">
        <v>168</v>
      </c>
      <c r="S145" s="3">
        <f t="shared" ref="S145" si="162">R145/R$154*100</f>
        <v>1.2970969734403952</v>
      </c>
      <c r="T145" s="3">
        <v>1548</v>
      </c>
      <c r="U145" s="3">
        <f t="shared" ref="U145" si="163">T145/T$154*100</f>
        <v>0.97202599604408013</v>
      </c>
      <c r="V145" s="3">
        <v>1462</v>
      </c>
      <c r="W145" s="3">
        <f t="shared" ref="W145" si="164">V145/V$154*100</f>
        <v>0.82317965811580818</v>
      </c>
      <c r="X145" s="3">
        <v>68</v>
      </c>
      <c r="Y145" s="3">
        <f t="shared" ref="Y145" si="165">X145/X$154*100</f>
        <v>1.2383900928792571</v>
      </c>
      <c r="Z145" s="3">
        <v>341</v>
      </c>
      <c r="AA145" s="3">
        <f t="shared" ref="AA145" si="166">Z145/Z$154*100</f>
        <v>0.97453630933668667</v>
      </c>
      <c r="AB145" s="3">
        <v>560</v>
      </c>
      <c r="AC145" s="3">
        <f t="shared" ref="AC145" si="167">AB145/AB$154*100</f>
        <v>0.51399252875145707</v>
      </c>
      <c r="AD145" s="3">
        <v>1713</v>
      </c>
      <c r="AE145" s="3">
        <f t="shared" ref="AE145" si="168">AD145/AD$154*100</f>
        <v>0.50479302896445222</v>
      </c>
      <c r="AF145" s="3">
        <v>160</v>
      </c>
      <c r="AG145" s="3">
        <f t="shared" ref="AG145" si="169">AF145/AF$154*100</f>
        <v>1.3144922773578704</v>
      </c>
      <c r="AH145" s="3">
        <v>191</v>
      </c>
      <c r="AI145" s="3">
        <f t="shared" ref="AI145" si="170">AH145/AH$154*100</f>
        <v>0.93774548311076211</v>
      </c>
      <c r="AJ145" s="3">
        <v>114</v>
      </c>
      <c r="AK145" s="3">
        <f t="shared" ref="AK145" si="171">AJ145/AJ$154*100</f>
        <v>0.78082191780821919</v>
      </c>
      <c r="AL145" s="3">
        <v>1158</v>
      </c>
      <c r="AM145" s="3">
        <f t="shared" ref="AM145" si="172">AL145/AL$154*100</f>
        <v>0.83547975152052989</v>
      </c>
      <c r="AN145" s="3">
        <v>330</v>
      </c>
      <c r="AO145" s="3">
        <f t="shared" ref="AO145" si="173">AN145/AN$154*100</f>
        <v>0.75306359964400627</v>
      </c>
      <c r="AP145" s="3">
        <v>1086</v>
      </c>
      <c r="AQ145" s="3">
        <f t="shared" ref="AQ145" si="174">AP145/AP$154*100</f>
        <v>0.8461898083216457</v>
      </c>
      <c r="AR145" s="3">
        <v>131</v>
      </c>
      <c r="AS145" s="3">
        <f t="shared" ref="AS145" si="175">AR145/AR$154*100</f>
        <v>1.367860499112457</v>
      </c>
      <c r="AT145" s="3">
        <v>1086</v>
      </c>
      <c r="AU145" s="3">
        <f t="shared" ref="AU145" si="176">AT145/AT$154*100</f>
        <v>0.77220077220077221</v>
      </c>
      <c r="AV145" s="3">
        <v>204</v>
      </c>
      <c r="AW145" s="3">
        <f t="shared" ref="AW145" si="177">AV145/AV$154*100</f>
        <v>1.6884621751365667</v>
      </c>
      <c r="AX145" s="3">
        <v>140</v>
      </c>
      <c r="AY145" s="3">
        <f t="shared" ref="AY145" si="178">AX145/AX$154*100</f>
        <v>0.60782355750445016</v>
      </c>
      <c r="AZ145" s="3">
        <v>943</v>
      </c>
      <c r="BA145" s="3">
        <f t="shared" ref="BA145" si="179">AZ145/AZ$154*100</f>
        <v>0.84853283903071097</v>
      </c>
      <c r="BB145" s="3">
        <v>1327</v>
      </c>
      <c r="BC145" s="3">
        <f t="shared" ref="BC145" si="180">BB145/BB$154*100</f>
        <v>0.90970789259002816</v>
      </c>
      <c r="BD145" s="3">
        <v>2474</v>
      </c>
      <c r="BE145" s="3">
        <f t="shared" ref="BE145" si="181">BD145/BD$154*100</f>
        <v>0.98835467311187908</v>
      </c>
      <c r="BF145" s="3">
        <v>568</v>
      </c>
      <c r="BG145" s="3">
        <f t="shared" ref="BG145" si="182">BF145/BF$154*100</f>
        <v>0.92565431374466278</v>
      </c>
      <c r="BH145" s="3">
        <v>162</v>
      </c>
      <c r="BI145" s="3">
        <f t="shared" ref="BI145" si="183">BH145/BH$154*100</f>
        <v>1.0836845273931366</v>
      </c>
      <c r="BJ145" s="3">
        <v>59</v>
      </c>
      <c r="BK145" s="3">
        <f t="shared" ref="BK145" si="184">BJ145/BJ$154*100</f>
        <v>1.1330900710581908</v>
      </c>
      <c r="BL145" s="3">
        <v>690</v>
      </c>
      <c r="BM145" s="3">
        <f t="shared" ref="BM145" si="185">BL145/BL$154*100</f>
        <v>0.81464952360712628</v>
      </c>
      <c r="BN145" s="3">
        <v>133</v>
      </c>
      <c r="BO145" s="3">
        <f t="shared" ref="BO145" si="186">BN145/BN$154*100</f>
        <v>0.7071082992184593</v>
      </c>
      <c r="BP145" s="3">
        <v>1192</v>
      </c>
      <c r="BQ145" s="3">
        <f t="shared" ref="BQ145" si="187">BP145/BP$154*100</f>
        <v>0.53130557647992227</v>
      </c>
      <c r="BR145" s="3">
        <v>146</v>
      </c>
      <c r="BS145" s="3">
        <f t="shared" ref="BS145" si="188">BR145/BR$154*100</f>
        <v>0.92177536460635134</v>
      </c>
      <c r="BT145" s="3">
        <v>1271</v>
      </c>
      <c r="BU145" s="3">
        <f t="shared" ref="BU145" si="189">BT145/BT$154*100</f>
        <v>0.85527024117140404</v>
      </c>
      <c r="BV145" s="3">
        <v>1199</v>
      </c>
      <c r="BW145" s="3">
        <f t="shared" ref="BW145" si="190">BV145/BV$154*100</f>
        <v>0.79843908156198395</v>
      </c>
      <c r="BX145" s="3">
        <v>566</v>
      </c>
      <c r="BY145" s="3">
        <f t="shared" ref="BY145" si="191">BX145/BX$154*100</f>
        <v>0.81692742913226712</v>
      </c>
      <c r="BZ145" s="3">
        <v>58</v>
      </c>
      <c r="CA145" s="3">
        <f t="shared" ref="CA145" si="192">BZ145/BZ$154*100</f>
        <v>0.85913198044734118</v>
      </c>
      <c r="CB145" s="3">
        <v>410</v>
      </c>
      <c r="CC145" s="3">
        <f t="shared" ref="CC145" si="193">CB145/CB$154*100</f>
        <v>0.8628672447175687</v>
      </c>
      <c r="CD145" s="3">
        <v>1427</v>
      </c>
      <c r="CE145" s="3">
        <f t="shared" ref="CE145" si="194">CD145/CD$154*100</f>
        <v>1.2069490493267474</v>
      </c>
      <c r="CF145" s="3">
        <v>65</v>
      </c>
      <c r="CG145" s="3">
        <f t="shared" ref="CG145" si="195">CF145/CF$154*100</f>
        <v>0.70860132999018854</v>
      </c>
      <c r="CH145" s="3">
        <v>532</v>
      </c>
      <c r="CI145" s="3">
        <f t="shared" ref="CI145" si="196">CH145/CH$154*100</f>
        <v>0.67427977540906725</v>
      </c>
      <c r="CJ145" s="3">
        <v>912</v>
      </c>
      <c r="CK145" s="3">
        <f t="shared" ref="CK145" si="197">CJ145/CJ$154*100</f>
        <v>0.84052200840522007</v>
      </c>
      <c r="CL145" s="3">
        <v>453</v>
      </c>
      <c r="CM145" s="3">
        <f t="shared" ref="CM145" si="198">CL145/CL$154*100</f>
        <v>0.33199947231871946</v>
      </c>
      <c r="CN145" s="3">
        <v>570</v>
      </c>
      <c r="CO145" s="3">
        <f t="shared" ref="CO145" si="199">CN145/CN$154*100</f>
        <v>0.34966536411206467</v>
      </c>
      <c r="CP145" s="3">
        <v>420</v>
      </c>
      <c r="CQ145" s="3">
        <f t="shared" ref="CQ145" si="200">CP145/CP$154*100</f>
        <v>0.82592621725792492</v>
      </c>
      <c r="CR145" s="3">
        <v>245</v>
      </c>
      <c r="CS145" s="3">
        <f>CR145/CR$154*100</f>
        <v>0.54369535306910477</v>
      </c>
      <c r="CT145" s="3">
        <v>322</v>
      </c>
      <c r="CU145" s="3">
        <f>CT145/CT$154*100</f>
        <v>1.1709942541275729</v>
      </c>
      <c r="CV145" s="3">
        <v>1894</v>
      </c>
      <c r="CW145" s="3">
        <f>CV145/CV$154*100</f>
        <v>1.0577814514057211</v>
      </c>
      <c r="CX145" s="3">
        <v>1083</v>
      </c>
      <c r="CY145" s="3">
        <f>CX145/CX$154*100</f>
        <v>0.9504001684919966</v>
      </c>
      <c r="CZ145" s="3">
        <v>256</v>
      </c>
      <c r="DA145" s="3">
        <f>CZ145/CZ$154*100</f>
        <v>0.73743338614431797</v>
      </c>
      <c r="DB145" s="3">
        <v>1407</v>
      </c>
      <c r="DC145" s="3">
        <f>DB145/DB$154*100</f>
        <v>0.88013411567476951</v>
      </c>
      <c r="DD145" s="3">
        <v>1843</v>
      </c>
      <c r="DE145" s="3">
        <f>DD145/DD$154*100</f>
        <v>1.1876453947326024</v>
      </c>
      <c r="DF145" s="3">
        <v>127</v>
      </c>
      <c r="DG145" s="3">
        <f>DF145/DF$154*100</f>
        <v>0.71005255507100529</v>
      </c>
      <c r="DH145" s="3">
        <v>76</v>
      </c>
      <c r="DI145" s="3">
        <f>DH145/DH$154*100</f>
        <v>0.47973740689306904</v>
      </c>
      <c r="DJ145" s="3">
        <v>96</v>
      </c>
      <c r="DK145" s="3">
        <f>DJ145/DJ$154*100</f>
        <v>0.70780800707808011</v>
      </c>
      <c r="DL145" s="3">
        <v>391</v>
      </c>
      <c r="DM145" s="3">
        <f>DL145/DL$154*100</f>
        <v>0.66039488573986183</v>
      </c>
      <c r="DN145" s="3">
        <v>65</v>
      </c>
      <c r="DO145" s="3">
        <f>DN145/DN$154*100</f>
        <v>0.61483163072266367</v>
      </c>
      <c r="DP145" s="3">
        <v>372</v>
      </c>
      <c r="DQ145" s="3">
        <f>DP145/DP$154*100</f>
        <v>0.39928729364789733</v>
      </c>
      <c r="DR145" s="3">
        <v>38</v>
      </c>
      <c r="DS145" s="3">
        <f>DR145/DR$154*100</f>
        <v>0.57619408642911296</v>
      </c>
      <c r="DT145" s="3">
        <v>23</v>
      </c>
      <c r="DU145" s="3">
        <f>DT145/DT$154*100</f>
        <v>0.76845973939191448</v>
      </c>
      <c r="DV145" s="3">
        <v>222</v>
      </c>
      <c r="DW145" s="3">
        <f>DV145/DV$154*100</f>
        <v>0.79732787415149231</v>
      </c>
      <c r="DX145" s="3">
        <v>139</v>
      </c>
      <c r="DY145" s="3">
        <f>DX145/DX$154*100</f>
        <v>0.91459402552967495</v>
      </c>
      <c r="DZ145" s="3">
        <v>672</v>
      </c>
      <c r="EA145" s="3">
        <f>DZ145/DZ$154*100</f>
        <v>0.68987465223952615</v>
      </c>
      <c r="EB145" s="3">
        <v>125</v>
      </c>
      <c r="EC145" s="3">
        <f>EB145/EB$154*100</f>
        <v>1.2259709690074541</v>
      </c>
      <c r="ED145" s="3">
        <v>302</v>
      </c>
      <c r="EE145" s="3">
        <f>ED145/ED$154*100</f>
        <v>0.86979061662970547</v>
      </c>
      <c r="EF145" s="3">
        <v>149</v>
      </c>
      <c r="EG145" s="3">
        <f>EF145/EF$154*100</f>
        <v>0.7894876278281141</v>
      </c>
      <c r="EH145" s="3">
        <v>59</v>
      </c>
      <c r="EI145" s="3">
        <f>EH145/EH$154*100</f>
        <v>1.0545129579982127</v>
      </c>
      <c r="EJ145" s="3">
        <v>249</v>
      </c>
      <c r="EK145" s="3">
        <f>EJ145/EJ$154*100</f>
        <v>0.91098671935023612</v>
      </c>
      <c r="EL145" s="3">
        <v>263</v>
      </c>
      <c r="EM145" s="3">
        <f>EL145/EL$154*100</f>
        <v>0.81318409498484945</v>
      </c>
      <c r="EN145" s="3">
        <v>303</v>
      </c>
      <c r="EO145" s="3">
        <f>EN145/EN$154*100</f>
        <v>0.74746527863433398</v>
      </c>
      <c r="EP145" s="3">
        <v>30</v>
      </c>
      <c r="EQ145" s="3">
        <f>EP145/EP$154*100</f>
        <v>0.82964601769911517</v>
      </c>
      <c r="ER145" s="3">
        <v>1261</v>
      </c>
      <c r="ES145" s="3">
        <f>ER145/ER$154*100</f>
        <v>0.78834179399334814</v>
      </c>
      <c r="ET145" s="3">
        <v>1231</v>
      </c>
      <c r="EU145" s="3">
        <f>ET145/ET$154*100</f>
        <v>0.57758175761272468</v>
      </c>
      <c r="EV145" s="3">
        <v>307</v>
      </c>
      <c r="EW145" s="3">
        <f>EV145/EV$154*100</f>
        <v>0.77019568489713996</v>
      </c>
      <c r="EX145" s="3">
        <v>812</v>
      </c>
      <c r="EY145" s="3">
        <f>EX145/EX$154*100</f>
        <v>0.30171068471976581</v>
      </c>
      <c r="EZ145" s="3">
        <v>880</v>
      </c>
      <c r="FA145" s="3">
        <f>EZ145/EZ$154*100</f>
        <v>0.60548931104949189</v>
      </c>
      <c r="FB145" s="3">
        <v>436</v>
      </c>
      <c r="FC145" s="3">
        <f>FB145/FB$154*100</f>
        <v>0.52317698021287062</v>
      </c>
      <c r="FD145" s="3">
        <v>62</v>
      </c>
      <c r="FE145" s="3">
        <f>FD145/FD$154*100</f>
        <v>1.0549600136123873</v>
      </c>
      <c r="FF145" s="3">
        <v>33094</v>
      </c>
      <c r="FG145" s="3">
        <f>FF145/FF$154*100</f>
        <v>0.72377396487025913</v>
      </c>
      <c r="FH145" s="3">
        <v>45943</v>
      </c>
      <c r="FI145" s="3">
        <f>FH145/FH$154*100</f>
        <v>0.76434377785101659</v>
      </c>
    </row>
    <row r="146" spans="2:165" x14ac:dyDescent="0.35">
      <c r="B146" s="18">
        <v>141</v>
      </c>
      <c r="C146" s="13" t="s">
        <v>129</v>
      </c>
      <c r="D146" s="3">
        <v>559</v>
      </c>
      <c r="E146" s="3">
        <f t="shared" si="0"/>
        <v>4.6267174308889256</v>
      </c>
      <c r="F146" s="3">
        <v>661</v>
      </c>
      <c r="G146" s="3">
        <f t="shared" si="0"/>
        <v>6.5078271143054049</v>
      </c>
      <c r="H146" s="3">
        <v>5876</v>
      </c>
      <c r="I146" s="3">
        <f t="shared" ref="I146" si="201">H146/H$154*100</f>
        <v>5.5989632961085496</v>
      </c>
      <c r="J146" s="3">
        <v>5334</v>
      </c>
      <c r="K146" s="3">
        <f t="shared" ref="K146" si="202">J146/J$154*100</f>
        <v>4.480846774193548</v>
      </c>
      <c r="L146" s="3">
        <v>2430</v>
      </c>
      <c r="M146" s="3">
        <f t="shared" ref="M146" si="203">L146/L$154*100</f>
        <v>6.5505714901876217</v>
      </c>
      <c r="N146" s="3">
        <v>2976</v>
      </c>
      <c r="O146" s="3">
        <f t="shared" ref="O146" si="204">N146/N$154*100</f>
        <v>5.637324543956356</v>
      </c>
      <c r="P146" s="3">
        <v>3087</v>
      </c>
      <c r="Q146" s="3">
        <f t="shared" ref="Q146" si="205">P146/P$154*100</f>
        <v>3.2385988103106409</v>
      </c>
      <c r="R146" s="3">
        <v>968</v>
      </c>
      <c r="S146" s="3">
        <f t="shared" ref="S146" si="206">R146/R$154*100</f>
        <v>7.4737492279184679</v>
      </c>
      <c r="T146" s="3">
        <v>5122</v>
      </c>
      <c r="U146" s="3">
        <f t="shared" ref="U146" si="207">T146/T$154*100</f>
        <v>3.2162255502182031</v>
      </c>
      <c r="V146" s="3">
        <v>12534</v>
      </c>
      <c r="W146" s="3">
        <f t="shared" ref="W146" si="208">V146/V$154*100</f>
        <v>7.0572734848314225</v>
      </c>
      <c r="X146" s="3">
        <v>443</v>
      </c>
      <c r="Y146" s="3">
        <f t="shared" ref="Y146" si="209">X146/X$154*100</f>
        <v>8.0677472227280997</v>
      </c>
      <c r="Z146" s="3">
        <v>2259</v>
      </c>
      <c r="AA146" s="3">
        <f t="shared" ref="AA146" si="210">Z146/Z$154*100</f>
        <v>6.4559458146380493</v>
      </c>
      <c r="AB146" s="3">
        <v>5182</v>
      </c>
      <c r="AC146" s="3">
        <f t="shared" ref="AC146" si="211">AB146/AB$154*100</f>
        <v>4.756266578553662</v>
      </c>
      <c r="AD146" s="3">
        <v>18991</v>
      </c>
      <c r="AE146" s="3">
        <f t="shared" ref="AE146" si="212">AD146/AD$154*100</f>
        <v>5.5963364933239426</v>
      </c>
      <c r="AF146" s="3">
        <v>1018</v>
      </c>
      <c r="AG146" s="3">
        <f t="shared" ref="AG146" si="213">AF146/AF$154*100</f>
        <v>8.3634571146894512</v>
      </c>
      <c r="AH146" s="3">
        <v>1110</v>
      </c>
      <c r="AI146" s="3">
        <f t="shared" ref="AI146" si="214">AH146/AH$154*100</f>
        <v>5.4497250589159467</v>
      </c>
      <c r="AJ146" s="3">
        <v>924</v>
      </c>
      <c r="AK146" s="3">
        <f t="shared" ref="AK146" si="215">AJ146/AJ$154*100</f>
        <v>6.3287671232876708</v>
      </c>
      <c r="AL146" s="3">
        <v>6331</v>
      </c>
      <c r="AM146" s="3">
        <f t="shared" ref="AM146" si="216">AL146/AL$154*100</f>
        <v>4.5677221993751935</v>
      </c>
      <c r="AN146" s="3">
        <v>2764</v>
      </c>
      <c r="AO146" s="3">
        <f t="shared" ref="AO146" si="217">AN146/AN$154*100</f>
        <v>6.3074781497455561</v>
      </c>
      <c r="AP146" s="3">
        <v>7140</v>
      </c>
      <c r="AQ146" s="3">
        <f t="shared" ref="AQ146" si="218">AP146/AP$154*100</f>
        <v>5.5633473585787758</v>
      </c>
      <c r="AR146" s="3">
        <v>757</v>
      </c>
      <c r="AS146" s="3">
        <f t="shared" ref="AS146" si="219">AR146/AR$154*100</f>
        <v>7.9043541818941216</v>
      </c>
      <c r="AT146" s="3">
        <v>5619</v>
      </c>
      <c r="AU146" s="3">
        <f t="shared" ref="AU146" si="220">AT146/AT$154*100</f>
        <v>3.9953923931824482</v>
      </c>
      <c r="AV146" s="3">
        <v>1255</v>
      </c>
      <c r="AW146" s="3">
        <f t="shared" ref="AW146" si="221">AV146/AV$154*100</f>
        <v>10.387353087237212</v>
      </c>
      <c r="AX146" s="3">
        <v>1050</v>
      </c>
      <c r="AY146" s="3">
        <f t="shared" ref="AY146" si="222">AX146/AX$154*100</f>
        <v>4.5586766812833757</v>
      </c>
      <c r="AZ146" s="3">
        <v>6046</v>
      </c>
      <c r="BA146" s="3">
        <f t="shared" ref="BA146" si="223">AZ146/AZ$154*100</f>
        <v>5.4403282553336991</v>
      </c>
      <c r="BB146" s="3">
        <v>9655</v>
      </c>
      <c r="BC146" s="3">
        <f t="shared" ref="BC146" si="224">BB146/BB$154*100</f>
        <v>6.6188618711052918</v>
      </c>
      <c r="BD146" s="3">
        <v>13173</v>
      </c>
      <c r="BE146" s="3">
        <f t="shared" ref="BE146" si="225">BD146/BD$154*100</f>
        <v>5.2625691628548026</v>
      </c>
      <c r="BF146" s="3">
        <v>3738</v>
      </c>
      <c r="BG146" s="3">
        <f t="shared" ref="BG146" si="226">BF146/BF$154*100</f>
        <v>6.0917180013689256</v>
      </c>
      <c r="BH146" s="3">
        <v>857</v>
      </c>
      <c r="BI146" s="3">
        <f t="shared" ref="BI146" si="227">BH146/BH$154*100</f>
        <v>5.7328249381229508</v>
      </c>
      <c r="BJ146" s="3">
        <v>410</v>
      </c>
      <c r="BK146" s="3">
        <f t="shared" ref="BK146" si="228">BJ146/BJ$154*100</f>
        <v>7.8740157480314963</v>
      </c>
      <c r="BL146" s="3">
        <v>4359</v>
      </c>
      <c r="BM146" s="3">
        <f t="shared" ref="BM146" si="229">BL146/BL$154*100</f>
        <v>5.1464598165267592</v>
      </c>
      <c r="BN146" s="3">
        <v>1071</v>
      </c>
      <c r="BO146" s="3">
        <f t="shared" ref="BO146" si="230">BN146/BN$154*100</f>
        <v>5.6940826200223293</v>
      </c>
      <c r="BP146" s="3">
        <v>13295</v>
      </c>
      <c r="BQ146" s="3">
        <f t="shared" ref="BQ146" si="231">BP146/BP$154*100</f>
        <v>5.9259292276011459</v>
      </c>
      <c r="BR146" s="3">
        <v>785</v>
      </c>
      <c r="BS146" s="3">
        <f t="shared" ref="BS146" si="232">BR146/BR$154*100</f>
        <v>4.9561209672327795</v>
      </c>
      <c r="BT146" s="3">
        <v>7241</v>
      </c>
      <c r="BU146" s="3">
        <f t="shared" ref="BU146" si="233">BT146/BT$154*100</f>
        <v>4.8725506029285093</v>
      </c>
      <c r="BV146" s="3">
        <v>8537</v>
      </c>
      <c r="BW146" s="3">
        <f t="shared" ref="BW146" si="234">BV146/BV$154*100</f>
        <v>5.6849661712215651</v>
      </c>
      <c r="BX146" s="3">
        <v>4998</v>
      </c>
      <c r="BY146" s="3">
        <f t="shared" ref="BY146" si="235">BX146/BX$154*100</f>
        <v>7.213786732867618</v>
      </c>
      <c r="BZ146" s="3">
        <v>487</v>
      </c>
      <c r="CA146" s="3">
        <f t="shared" ref="CA146" si="236">BZ146/BZ$154*100</f>
        <v>7.2137461116871568</v>
      </c>
      <c r="CB146" s="3">
        <v>2060</v>
      </c>
      <c r="CC146" s="3">
        <f t="shared" ref="CC146" si="237">CB146/CB$154*100</f>
        <v>4.3353817661419312</v>
      </c>
      <c r="CD146" s="3">
        <v>5781</v>
      </c>
      <c r="CE146" s="3">
        <f t="shared" ref="CE146" si="238">CD146/CD$154*100</f>
        <v>4.8895392110426954</v>
      </c>
      <c r="CF146" s="3">
        <v>463</v>
      </c>
      <c r="CG146" s="3">
        <f t="shared" ref="CG146" si="239">CF146/CF$154*100</f>
        <v>5.0474217813147284</v>
      </c>
      <c r="CH146" s="3">
        <v>3381</v>
      </c>
      <c r="CI146" s="3">
        <f t="shared" ref="CI146" si="240">CH146/CH$154*100</f>
        <v>4.2852254147707836</v>
      </c>
      <c r="CJ146" s="3">
        <v>5047</v>
      </c>
      <c r="CK146" s="3">
        <f t="shared" ref="CK146" si="241">CJ146/CJ$154*100</f>
        <v>4.6514414215144146</v>
      </c>
      <c r="CL146" s="3">
        <v>2776</v>
      </c>
      <c r="CM146" s="3">
        <f t="shared" ref="CM146" si="242">CL146/CL$154*100</f>
        <v>2.0345044926197908</v>
      </c>
      <c r="CN146" s="3">
        <v>8773</v>
      </c>
      <c r="CO146" s="3">
        <f t="shared" ref="CO146" si="243">CN146/CN$154*100</f>
        <v>5.3817793672897256</v>
      </c>
      <c r="CP146" s="3">
        <v>3121</v>
      </c>
      <c r="CQ146" s="3">
        <f t="shared" ref="CQ146:CS146" si="244">CP146/CP$154*100</f>
        <v>6.1374183906237709</v>
      </c>
      <c r="CR146" s="3">
        <v>2587</v>
      </c>
      <c r="CS146" s="3">
        <f t="shared" si="244"/>
        <v>5.7409790954684663</v>
      </c>
      <c r="CT146" s="3">
        <v>1908</v>
      </c>
      <c r="CU146" s="3">
        <f t="shared" ref="CU146" si="245">CT146/CT$154*100</f>
        <v>6.9386864499236314</v>
      </c>
      <c r="CV146" s="3">
        <v>9082</v>
      </c>
      <c r="CW146" s="3">
        <f t="shared" ref="CW146" si="246">CV146/CV$154*100</f>
        <v>5.0722128519887857</v>
      </c>
      <c r="CX146" s="3">
        <v>5229</v>
      </c>
      <c r="CY146" s="3">
        <f t="shared" ref="CY146" si="247">CX146/CX$154*100</f>
        <v>4.588774220724515</v>
      </c>
      <c r="CZ146" s="3">
        <v>1859</v>
      </c>
      <c r="DA146" s="3">
        <f t="shared" ref="DA146" si="248">CZ146/CZ$154*100</f>
        <v>5.3550338470401844</v>
      </c>
      <c r="DB146" s="3">
        <v>7381</v>
      </c>
      <c r="DC146" s="3">
        <f t="shared" ref="DC146" si="249">DB146/DB$154*100</f>
        <v>4.6171072550074435</v>
      </c>
      <c r="DD146" s="3">
        <v>7725</v>
      </c>
      <c r="DE146" s="3">
        <f t="shared" ref="DE146" si="250">DD146/DD$154*100</f>
        <v>4.9780578807972624</v>
      </c>
      <c r="DF146" s="3">
        <v>855</v>
      </c>
      <c r="DG146" s="3">
        <f t="shared" ref="DG146" si="251">DF146/DF$154*100</f>
        <v>4.7802750754780279</v>
      </c>
      <c r="DH146" s="3">
        <v>715</v>
      </c>
      <c r="DI146" s="3">
        <f t="shared" ref="DI146" si="252">DH146/DH$154*100</f>
        <v>4.5133190253755835</v>
      </c>
      <c r="DJ146" s="3">
        <v>831</v>
      </c>
      <c r="DK146" s="3">
        <f t="shared" ref="DK146" si="253">DJ146/DJ$154*100</f>
        <v>6.1269630612696311</v>
      </c>
      <c r="DL146" s="3">
        <v>1991</v>
      </c>
      <c r="DM146" s="3">
        <f t="shared" ref="DM146" si="254">DL146/DL$154*100</f>
        <v>3.3627780498927491</v>
      </c>
      <c r="DN146" s="3">
        <v>762</v>
      </c>
      <c r="DO146" s="3">
        <f t="shared" ref="DO146" si="255">DN146/DN$154*100</f>
        <v>7.2077185017026109</v>
      </c>
      <c r="DP146" s="3">
        <v>2572</v>
      </c>
      <c r="DQ146" s="3">
        <f t="shared" ref="DQ146" si="256">DP146/DP$154*100</f>
        <v>2.7606637614580429</v>
      </c>
      <c r="DR146" s="3">
        <v>465</v>
      </c>
      <c r="DS146" s="3">
        <f t="shared" ref="DS146" si="257">DR146/DR$154*100</f>
        <v>7.0507960576194089</v>
      </c>
      <c r="DT146" s="3">
        <v>140</v>
      </c>
      <c r="DU146" s="3">
        <f t="shared" ref="DU146" si="258">DT146/DT$154*100</f>
        <v>4.6775810223855663</v>
      </c>
      <c r="DV146" s="3">
        <v>1692</v>
      </c>
      <c r="DW146" s="3">
        <f t="shared" ref="DW146" si="259">DV146/DV$154*100</f>
        <v>6.0769313651546168</v>
      </c>
      <c r="DX146" s="3">
        <v>942</v>
      </c>
      <c r="DY146" s="3">
        <f t="shared" ref="DY146" si="260">DX146/DX$154*100</f>
        <v>6.1981839715752072</v>
      </c>
      <c r="DZ146" s="3">
        <v>2808</v>
      </c>
      <c r="EA146" s="3">
        <f t="shared" ref="EA146" si="261">DZ146/DZ$154*100</f>
        <v>2.8826905111437342</v>
      </c>
      <c r="EB146" s="3">
        <v>632</v>
      </c>
      <c r="EC146" s="3">
        <f t="shared" ref="EC146" si="262">EB146/EB$154*100</f>
        <v>6.1985092193016875</v>
      </c>
      <c r="ED146" s="3">
        <v>1105</v>
      </c>
      <c r="EE146" s="3">
        <f t="shared" ref="EE146" si="263">ED146/ED$154*100</f>
        <v>3.1825120244232599</v>
      </c>
      <c r="EF146" s="3">
        <v>1073</v>
      </c>
      <c r="EG146" s="3">
        <f t="shared" ref="EG146" si="264">EF146/EF$154*100</f>
        <v>5.6853706352991047</v>
      </c>
      <c r="EH146" s="3">
        <v>337</v>
      </c>
      <c r="EI146" s="3">
        <f t="shared" ref="EI146" si="265">EH146/EH$154*100</f>
        <v>6.0232350312779266</v>
      </c>
      <c r="EJ146" s="3">
        <v>1527</v>
      </c>
      <c r="EK146" s="3">
        <f t="shared" ref="EK146" si="266">EJ146/EJ$154*100</f>
        <v>5.586653495774339</v>
      </c>
      <c r="EL146" s="3">
        <v>1756</v>
      </c>
      <c r="EM146" s="3">
        <f t="shared" ref="EM146" si="267">EL146/EL$154*100</f>
        <v>5.429472512522417</v>
      </c>
      <c r="EN146" s="3">
        <v>2546</v>
      </c>
      <c r="EO146" s="3">
        <f t="shared" ref="EO146" si="268">EN146/EN$154*100</f>
        <v>6.2806818462145699</v>
      </c>
      <c r="EP146" s="3">
        <v>231</v>
      </c>
      <c r="EQ146" s="3">
        <f t="shared" ref="EQ146" si="269">EP146/EP$154*100</f>
        <v>6.3882743362831853</v>
      </c>
      <c r="ER146" s="3">
        <v>7147</v>
      </c>
      <c r="ES146" s="3">
        <f t="shared" ref="ES146" si="270">ER146/ER$154*100</f>
        <v>4.4681037285253442</v>
      </c>
      <c r="ET146" s="3">
        <v>12216</v>
      </c>
      <c r="EU146" s="3">
        <f t="shared" ref="EU146" si="271">ET146/ET$154*100</f>
        <v>5.7317130389902875</v>
      </c>
      <c r="EV146" s="3">
        <v>2228</v>
      </c>
      <c r="EW146" s="3">
        <f t="shared" ref="EW146" si="272">EV146/EV$154*100</f>
        <v>5.589563472152534</v>
      </c>
      <c r="EX146" s="3">
        <v>12824</v>
      </c>
      <c r="EY146" s="3">
        <f t="shared" ref="EY146" si="273">EX146/EX$154*100</f>
        <v>4.7649480552294046</v>
      </c>
      <c r="EZ146" s="3">
        <v>6703</v>
      </c>
      <c r="FA146" s="3">
        <f t="shared" ref="FA146" si="274">EZ146/EZ$154*100</f>
        <v>4.6120396045053909</v>
      </c>
      <c r="FB146" s="3">
        <v>2388</v>
      </c>
      <c r="FC146" s="3">
        <f t="shared" ref="FC146" si="275">FB146/FB$154*100</f>
        <v>2.8654739191475573</v>
      </c>
      <c r="FD146" s="3">
        <v>465</v>
      </c>
      <c r="FE146" s="3">
        <f t="shared" ref="FE146" si="276">FD146/FD$154*100</f>
        <v>7.9122001020929051</v>
      </c>
      <c r="FF146" s="3">
        <v>219910</v>
      </c>
      <c r="FG146" s="3">
        <f t="shared" ref="FG146" si="277">FF146/FF$154*100</f>
        <v>4.8094860885543804</v>
      </c>
      <c r="FH146" s="3">
        <v>303368</v>
      </c>
      <c r="FI146" s="3">
        <f t="shared" ref="FI146" si="278">FH146/FH$154*100</f>
        <v>5.0470679581025877</v>
      </c>
    </row>
    <row r="147" spans="2:165" x14ac:dyDescent="0.35">
      <c r="B147" s="18">
        <v>142</v>
      </c>
      <c r="C147" s="13" t="s">
        <v>130</v>
      </c>
      <c r="D147" s="3">
        <v>687</v>
      </c>
      <c r="E147" s="3">
        <f t="shared" si="0"/>
        <v>5.6861446780334379</v>
      </c>
      <c r="F147" s="3">
        <v>639</v>
      </c>
      <c r="G147" s="3">
        <f t="shared" si="0"/>
        <v>6.2912277247218666</v>
      </c>
      <c r="H147" s="3">
        <v>5293</v>
      </c>
      <c r="I147" s="3">
        <f t="shared" ref="I147" si="279">H147/H$154*100</f>
        <v>5.0434500895681671</v>
      </c>
      <c r="J147" s="3">
        <v>4943</v>
      </c>
      <c r="K147" s="3">
        <f t="shared" ref="K147" si="280">J147/J$154*100</f>
        <v>4.152385752688172</v>
      </c>
      <c r="L147" s="3">
        <v>2597</v>
      </c>
      <c r="M147" s="3">
        <f t="shared" ref="M147" si="281">L147/L$154*100</f>
        <v>7.0007547983610099</v>
      </c>
      <c r="N147" s="3">
        <v>2868</v>
      </c>
      <c r="O147" s="3">
        <f t="shared" ref="O147" si="282">N147/N$154*100</f>
        <v>5.4327442177643919</v>
      </c>
      <c r="P147" s="3">
        <v>4183</v>
      </c>
      <c r="Q147" s="3">
        <f t="shared" ref="Q147" si="283">P147/P$154*100</f>
        <v>4.3884220354808585</v>
      </c>
      <c r="R147" s="3">
        <v>951</v>
      </c>
      <c r="S147" s="3">
        <f t="shared" ref="S147" si="284">R147/R$154*100</f>
        <v>7.3424953675108098</v>
      </c>
      <c r="T147" s="3">
        <v>5915</v>
      </c>
      <c r="U147" s="3">
        <f t="shared" ref="U147" si="285">T147/T$154*100</f>
        <v>3.7141690998712757</v>
      </c>
      <c r="V147" s="3">
        <v>6612</v>
      </c>
      <c r="W147" s="3">
        <f t="shared" ref="W147" si="286">V147/V$154*100</f>
        <v>3.7228891241188262</v>
      </c>
      <c r="X147" s="3">
        <v>375</v>
      </c>
      <c r="Y147" s="3">
        <f t="shared" ref="Y147" si="287">X147/X$154*100</f>
        <v>6.8293571298488436</v>
      </c>
      <c r="Z147" s="3">
        <v>2075</v>
      </c>
      <c r="AA147" s="3">
        <f t="shared" ref="AA147" si="288">Z147/Z$154*100</f>
        <v>5.9300963104798381</v>
      </c>
      <c r="AB147" s="3">
        <v>3814</v>
      </c>
      <c r="AC147" s="3">
        <f t="shared" ref="AC147" si="289">AB147/AB$154*100</f>
        <v>3.5006562583179592</v>
      </c>
      <c r="AD147" s="3">
        <v>10841</v>
      </c>
      <c r="AE147" s="3">
        <f t="shared" ref="AE147" si="290">AD147/AD$154*100</f>
        <v>3.1946650478713527</v>
      </c>
      <c r="AF147" s="3">
        <v>949</v>
      </c>
      <c r="AG147" s="3">
        <f t="shared" ref="AG147" si="291">AF147/AF$154*100</f>
        <v>7.7965823200788691</v>
      </c>
      <c r="AH147" s="3">
        <v>1044</v>
      </c>
      <c r="AI147" s="3">
        <f t="shared" ref="AI147" si="292">AH147/AH$154*100</f>
        <v>5.1256873527101332</v>
      </c>
      <c r="AJ147" s="3">
        <v>859</v>
      </c>
      <c r="AK147" s="3">
        <f t="shared" ref="AK147" si="293">AJ147/AJ$154*100</f>
        <v>5.8835616438356162</v>
      </c>
      <c r="AL147" s="3">
        <v>4668</v>
      </c>
      <c r="AM147" s="3">
        <f t="shared" ref="AM147" si="294">AL147/AL$154*100</f>
        <v>3.3678924698599602</v>
      </c>
      <c r="AN147" s="3">
        <v>3104</v>
      </c>
      <c r="AO147" s="3">
        <f t="shared" ref="AO147" si="295">AN147/AN$154*100</f>
        <v>7.0833618584696829</v>
      </c>
      <c r="AP147" s="3">
        <v>5851</v>
      </c>
      <c r="AQ147" s="3">
        <f t="shared" ref="AQ147" si="296">AP147/AP$154*100</f>
        <v>4.5589839488857722</v>
      </c>
      <c r="AR147" s="3">
        <v>646</v>
      </c>
      <c r="AS147" s="3">
        <f t="shared" ref="AS147" si="297">AR147/AR$154*100</f>
        <v>6.7453273467682981</v>
      </c>
      <c r="AT147" s="3">
        <v>5046</v>
      </c>
      <c r="AU147" s="3">
        <f t="shared" ref="AU147" si="298">AT147/AT$154*100</f>
        <v>3.5879604940378425</v>
      </c>
      <c r="AV147" s="3">
        <v>1042</v>
      </c>
      <c r="AW147" s="3">
        <f t="shared" ref="AW147" si="299">AV147/AV$154*100</f>
        <v>8.6243999337857957</v>
      </c>
      <c r="AX147" s="3">
        <v>926</v>
      </c>
      <c r="AY147" s="3">
        <f t="shared" ref="AY147" si="300">AX147/AX$154*100</f>
        <v>4.0203186732080054</v>
      </c>
      <c r="AZ147" s="3">
        <v>5672</v>
      </c>
      <c r="BA147" s="3">
        <f t="shared" ref="BA147" si="301">AZ147/AZ$154*100</f>
        <v>5.1037945524731629</v>
      </c>
      <c r="BB147" s="3">
        <v>5097</v>
      </c>
      <c r="BC147" s="3">
        <f t="shared" ref="BC147" si="302">BB147/BB$154*100</f>
        <v>3.4941832166777496</v>
      </c>
      <c r="BD147" s="3">
        <v>11842</v>
      </c>
      <c r="BE147" s="3">
        <f t="shared" ref="BE147" si="303">BD147/BD$154*100</f>
        <v>4.7308391426802228</v>
      </c>
      <c r="BF147" s="3">
        <v>3293</v>
      </c>
      <c r="BG147" s="3">
        <f t="shared" ref="BG147" si="304">BF147/BF$154*100</f>
        <v>5.3665134773964338</v>
      </c>
      <c r="BH147" s="3">
        <v>968</v>
      </c>
      <c r="BI147" s="3">
        <f t="shared" ref="BI147" si="305">BH147/BH$154*100</f>
        <v>6.4753495217071384</v>
      </c>
      <c r="BJ147" s="3">
        <v>330</v>
      </c>
      <c r="BK147" s="3">
        <f t="shared" ref="BK147" si="306">BJ147/BJ$154*100</f>
        <v>6.3376224313424236</v>
      </c>
      <c r="BL147" s="3">
        <v>3266</v>
      </c>
      <c r="BM147" s="3">
        <f t="shared" ref="BM147" si="307">BL147/BL$154*100</f>
        <v>3.8560077450737316</v>
      </c>
      <c r="BN147" s="3">
        <v>1048</v>
      </c>
      <c r="BO147" s="3">
        <f t="shared" ref="BO147" si="308">BN147/BN$154*100</f>
        <v>5.571800733691318</v>
      </c>
      <c r="BP147" s="3">
        <v>7463</v>
      </c>
      <c r="BQ147" s="3">
        <f t="shared" ref="BQ147" si="309">BP147/BP$154*100</f>
        <v>3.3264542930114596</v>
      </c>
      <c r="BR147" s="3">
        <v>877</v>
      </c>
      <c r="BS147" s="3">
        <f t="shared" ref="BS147" si="310">BR147/BR$154*100</f>
        <v>5.5369657175326727</v>
      </c>
      <c r="BT147" s="3">
        <v>6327</v>
      </c>
      <c r="BU147" s="3">
        <f t="shared" ref="BU147" si="311">BT147/BT$154*100</f>
        <v>4.2575096899224807</v>
      </c>
      <c r="BV147" s="3">
        <v>6323</v>
      </c>
      <c r="BW147" s="3">
        <f t="shared" ref="BW147" si="312">BV147/BV$154*100</f>
        <v>4.2106174417985187</v>
      </c>
      <c r="BX147" s="3">
        <v>4262</v>
      </c>
      <c r="BY147" s="3">
        <f t="shared" ref="BY147" si="313">BX147/BX$154*100</f>
        <v>6.151492408059581</v>
      </c>
      <c r="BZ147" s="3">
        <v>496</v>
      </c>
      <c r="CA147" s="3">
        <f t="shared" ref="CA147" si="314">BZ147/BZ$154*100</f>
        <v>7.3470596948600209</v>
      </c>
      <c r="CB147" s="3">
        <v>2061</v>
      </c>
      <c r="CC147" s="3">
        <f t="shared" ref="CC147" si="315">CB147/CB$154*100</f>
        <v>4.3374863203973399</v>
      </c>
      <c r="CD147" s="3">
        <v>5072</v>
      </c>
      <c r="CE147" s="3">
        <f t="shared" ref="CE147" si="316">CD147/CD$154*100</f>
        <v>4.2898707625685093</v>
      </c>
      <c r="CF147" s="3">
        <v>525</v>
      </c>
      <c r="CG147" s="3">
        <f t="shared" ref="CG147" si="317">CF147/CF$154*100</f>
        <v>5.7233184345361385</v>
      </c>
      <c r="CH147" s="3">
        <v>1984</v>
      </c>
      <c r="CI147" s="3">
        <f t="shared" ref="CI147" si="318">CH147/CH$154*100</f>
        <v>2.5146072827285515</v>
      </c>
      <c r="CJ147" s="3">
        <v>4343</v>
      </c>
      <c r="CK147" s="3">
        <f t="shared" ref="CK147" si="319">CJ147/CJ$154*100</f>
        <v>4.0026174150261742</v>
      </c>
      <c r="CL147" s="3">
        <v>2358</v>
      </c>
      <c r="CM147" s="3">
        <f t="shared" ref="CM147" si="320">CL147/CL$154*100</f>
        <v>1.7281561936590299</v>
      </c>
      <c r="CN147" s="3">
        <v>4517</v>
      </c>
      <c r="CO147" s="3">
        <f t="shared" ref="CO147" si="321">CN147/CN$154*100</f>
        <v>2.7709446485863092</v>
      </c>
      <c r="CP147" s="3">
        <v>2724</v>
      </c>
      <c r="CQ147" s="3">
        <f t="shared" ref="CQ147:CS147" si="322">CP147/CP$154*100</f>
        <v>5.3567214662156841</v>
      </c>
      <c r="CR147" s="3">
        <v>1956</v>
      </c>
      <c r="CS147" s="3">
        <f t="shared" si="322"/>
        <v>4.3406861657272202</v>
      </c>
      <c r="CT147" s="3">
        <v>1825</v>
      </c>
      <c r="CU147" s="3">
        <f t="shared" ref="CU147" si="323">CT147/CT$154*100</f>
        <v>6.636846316095717</v>
      </c>
      <c r="CV147" s="3">
        <v>7126</v>
      </c>
      <c r="CW147" s="3">
        <f t="shared" ref="CW147" si="324">CV147/CV$154*100</f>
        <v>3.979804975035464</v>
      </c>
      <c r="CX147" s="3">
        <v>4527</v>
      </c>
      <c r="CY147" s="3">
        <f t="shared" ref="CY147" si="325">CX147/CX$154*100</f>
        <v>3.9727253580454933</v>
      </c>
      <c r="CZ147" s="3">
        <v>1536</v>
      </c>
      <c r="DA147" s="3">
        <f t="shared" ref="DA147" si="326">CZ147/CZ$154*100</f>
        <v>4.4246003168659076</v>
      </c>
      <c r="DB147" s="3">
        <v>5288</v>
      </c>
      <c r="DC147" s="3">
        <f t="shared" ref="DC147" si="327">DB147/DB$154*100</f>
        <v>3.3078530232325383</v>
      </c>
      <c r="DD147" s="3">
        <v>9435</v>
      </c>
      <c r="DE147" s="3">
        <f t="shared" ref="DE147" si="328">DD147/DD$154*100</f>
        <v>6.0799969068378212</v>
      </c>
      <c r="DF147" s="3">
        <v>1070</v>
      </c>
      <c r="DG147" s="3">
        <f t="shared" ref="DG147" si="329">DF147/DF$154*100</f>
        <v>5.9823325505982332</v>
      </c>
      <c r="DH147" s="3">
        <v>757</v>
      </c>
      <c r="DI147" s="3">
        <f t="shared" ref="DI147" si="330">DH147/DH$154*100</f>
        <v>4.7784370660270161</v>
      </c>
      <c r="DJ147" s="3">
        <v>799</v>
      </c>
      <c r="DK147" s="3">
        <f t="shared" ref="DK147" si="331">DJ147/DJ$154*100</f>
        <v>5.8910270589102707</v>
      </c>
      <c r="DL147" s="3">
        <v>2130</v>
      </c>
      <c r="DM147" s="3">
        <f t="shared" ref="DM147" si="332">DL147/DL$154*100</f>
        <v>3.5975475872785307</v>
      </c>
      <c r="DN147" s="3">
        <v>655</v>
      </c>
      <c r="DO147" s="3">
        <f t="shared" ref="DO147" si="333">DN147/DN$154*100</f>
        <v>6.1956110480514566</v>
      </c>
      <c r="DP147" s="3">
        <v>2704</v>
      </c>
      <c r="DQ147" s="3">
        <f t="shared" ref="DQ147" si="334">DP147/DP$154*100</f>
        <v>2.9023463495266513</v>
      </c>
      <c r="DR147" s="3">
        <v>457</v>
      </c>
      <c r="DS147" s="3">
        <f t="shared" ref="DS147" si="335">DR147/DR$154*100</f>
        <v>6.9294920394238053</v>
      </c>
      <c r="DT147" s="3">
        <v>248</v>
      </c>
      <c r="DU147" s="3">
        <f t="shared" ref="DU147" si="336">DT147/DT$154*100</f>
        <v>8.28600066822586</v>
      </c>
      <c r="DV147" s="3">
        <v>1773</v>
      </c>
      <c r="DW147" s="3">
        <f t="shared" ref="DW147" si="337">DV147/DV$154*100</f>
        <v>6.3678482922098905</v>
      </c>
      <c r="DX147" s="3">
        <v>812</v>
      </c>
      <c r="DY147" s="3">
        <f t="shared" ref="DY147" si="338">DX147/DX$154*100</f>
        <v>5.3428082642452956</v>
      </c>
      <c r="DZ147" s="3">
        <v>3219</v>
      </c>
      <c r="EA147" s="3">
        <f t="shared" ref="EA147" si="339">DZ147/DZ$154*100</f>
        <v>3.3046227761295155</v>
      </c>
      <c r="EB147" s="3">
        <v>754</v>
      </c>
      <c r="EC147" s="3">
        <f t="shared" ref="EC147" si="340">EB147/EB$154*100</f>
        <v>7.395056885052961</v>
      </c>
      <c r="ED147" s="3">
        <v>1395</v>
      </c>
      <c r="EE147" s="3">
        <f t="shared" ref="EE147" si="341">ED147/ED$154*100</f>
        <v>4.0177414244981424</v>
      </c>
      <c r="EF147" s="3">
        <v>948</v>
      </c>
      <c r="EG147" s="3">
        <f t="shared" ref="EG147" si="342">EF147/EF$154*100</f>
        <v>5.0230487998728339</v>
      </c>
      <c r="EH147" s="3">
        <v>342</v>
      </c>
      <c r="EI147" s="3">
        <f t="shared" ref="EI147" si="343">EH147/EH$154*100</f>
        <v>6.1126005361930291</v>
      </c>
      <c r="EJ147" s="3">
        <v>1620</v>
      </c>
      <c r="EK147" s="3">
        <f t="shared" ref="EK147" si="344">EJ147/EJ$154*100</f>
        <v>5.9269015475798481</v>
      </c>
      <c r="EL147" s="3">
        <v>1744</v>
      </c>
      <c r="EM147" s="3">
        <f t="shared" ref="EM147" si="345">EL147/EL$154*100</f>
        <v>5.3923690557170243</v>
      </c>
      <c r="EN147" s="3">
        <v>2486</v>
      </c>
      <c r="EO147" s="3">
        <f t="shared" ref="EO147" si="346">EN147/EN$154*100</f>
        <v>6.1326689197523248</v>
      </c>
      <c r="EP147" s="3">
        <v>215</v>
      </c>
      <c r="EQ147" s="3">
        <f t="shared" ref="EQ147" si="347">EP147/EP$154*100</f>
        <v>5.9457964601769913</v>
      </c>
      <c r="ER147" s="3">
        <v>6151</v>
      </c>
      <c r="ES147" s="3">
        <f t="shared" ref="ES147" si="348">ER147/ER$154*100</f>
        <v>3.8454324939358324</v>
      </c>
      <c r="ET147" s="3">
        <v>7127</v>
      </c>
      <c r="EU147" s="3">
        <f t="shared" ref="EU147" si="349">ET147/ET$154*100</f>
        <v>3.3439684699479195</v>
      </c>
      <c r="EV147" s="3">
        <v>2035</v>
      </c>
      <c r="EW147" s="3">
        <f t="shared" ref="EW147" si="350">EV147/EV$154*100</f>
        <v>5.1053687907676872</v>
      </c>
      <c r="EX147" s="3">
        <v>6278</v>
      </c>
      <c r="EY147" s="3">
        <f t="shared" ref="EY147" si="351">EX147/EX$154*100</f>
        <v>2.3326843333382876</v>
      </c>
      <c r="EZ147" s="3">
        <v>6152</v>
      </c>
      <c r="FA147" s="3">
        <f t="shared" ref="FA147" si="352">EZ147/EZ$154*100</f>
        <v>4.2329207290641744</v>
      </c>
      <c r="FB147" s="3">
        <v>2089</v>
      </c>
      <c r="FC147" s="3">
        <f t="shared" ref="FC147" si="353">FB147/FB$154*100</f>
        <v>2.5066897056529513</v>
      </c>
      <c r="FD147" s="3">
        <v>414</v>
      </c>
      <c r="FE147" s="3">
        <f t="shared" ref="FE147" si="354">FD147/FD$154*100</f>
        <v>7.044410413476264</v>
      </c>
      <c r="FF147" s="3">
        <v>163835</v>
      </c>
      <c r="FG147" s="3">
        <f t="shared" ref="FG147" si="355">FF147/FF$154*100</f>
        <v>3.583111969980024</v>
      </c>
      <c r="FH147" s="3">
        <v>243111</v>
      </c>
      <c r="FI147" s="3">
        <f t="shared" ref="FI147" si="356">FH147/FH$154*100</f>
        <v>4.0445852507920357</v>
      </c>
    </row>
    <row r="148" spans="2:165" x14ac:dyDescent="0.35">
      <c r="B148" s="18">
        <v>143</v>
      </c>
      <c r="C148" s="13" t="s">
        <v>131</v>
      </c>
      <c r="D148" s="3">
        <v>169</v>
      </c>
      <c r="E148" s="3">
        <f t="shared" si="0"/>
        <v>1.3987750372454892</v>
      </c>
      <c r="F148" s="3">
        <v>108</v>
      </c>
      <c r="G148" s="3">
        <f t="shared" si="0"/>
        <v>1.0633060943191888</v>
      </c>
      <c r="H148" s="3">
        <v>1031</v>
      </c>
      <c r="I148" s="3">
        <f t="shared" ref="I148" si="357">H148/H$154*100</f>
        <v>0.98239127949079541</v>
      </c>
      <c r="J148" s="3">
        <v>1176</v>
      </c>
      <c r="K148" s="3">
        <f t="shared" ref="K148" si="358">J148/J$154*100</f>
        <v>0.98790322580645151</v>
      </c>
      <c r="L148" s="3">
        <v>460</v>
      </c>
      <c r="M148" s="3">
        <f t="shared" ref="M148" si="359">L148/L$154*100</f>
        <v>1.2400258788009488</v>
      </c>
      <c r="N148" s="3">
        <v>615</v>
      </c>
      <c r="O148" s="3">
        <f t="shared" ref="O148" si="360">N148/N$154*100</f>
        <v>1.1649713019264647</v>
      </c>
      <c r="P148" s="3">
        <v>785</v>
      </c>
      <c r="Q148" s="3">
        <f t="shared" ref="Q148" si="361">P148/P$154*100</f>
        <v>0.82355039394034768</v>
      </c>
      <c r="R148" s="3">
        <v>241</v>
      </c>
      <c r="S148" s="3">
        <f t="shared" ref="S148" si="362">R148/R$154*100</f>
        <v>1.8607164916615195</v>
      </c>
      <c r="T148" s="3">
        <v>1167</v>
      </c>
      <c r="U148" s="3">
        <f t="shared" ref="U148" si="363">T148/T$154*100</f>
        <v>0.7327870396533861</v>
      </c>
      <c r="V148" s="3">
        <v>2037</v>
      </c>
      <c r="W148" s="3">
        <f t="shared" ref="W148" si="364">V148/V$154*100</f>
        <v>1.1469336276209996</v>
      </c>
      <c r="X148" s="3">
        <v>85</v>
      </c>
      <c r="Y148" s="3">
        <f t="shared" ref="Y148" si="365">X148/X$154*100</f>
        <v>1.5479876160990713</v>
      </c>
      <c r="Z148" s="3">
        <v>543</v>
      </c>
      <c r="AA148" s="3">
        <f t="shared" ref="AA148" si="366">Z148/Z$154*100</f>
        <v>1.5518276128147239</v>
      </c>
      <c r="AB148" s="3">
        <v>929</v>
      </c>
      <c r="AC148" s="3">
        <f t="shared" ref="AC148" si="367">AB148/AB$154*100</f>
        <v>0.85267689144661352</v>
      </c>
      <c r="AD148" s="3">
        <v>2844</v>
      </c>
      <c r="AE148" s="3">
        <f t="shared" ref="AE148" si="368">AD148/AD$154*100</f>
        <v>0.83808019519842525</v>
      </c>
      <c r="AF148" s="3">
        <v>148</v>
      </c>
      <c r="AG148" s="3">
        <f t="shared" ref="AG148" si="369">AF148/AF$154*100</f>
        <v>1.2159053565560303</v>
      </c>
      <c r="AH148" s="3">
        <v>250</v>
      </c>
      <c r="AI148" s="3">
        <f t="shared" ref="AI148" si="370">AH148/AH$154*100</f>
        <v>1.2274155538098979</v>
      </c>
      <c r="AJ148" s="3">
        <v>176</v>
      </c>
      <c r="AK148" s="3">
        <f t="shared" ref="AK148" si="371">AJ148/AJ$154*100</f>
        <v>1.2054794520547945</v>
      </c>
      <c r="AL148" s="3">
        <v>1201</v>
      </c>
      <c r="AM148" s="3">
        <f t="shared" ref="AM148" si="372">AL148/AL$154*100</f>
        <v>0.86650361103295015</v>
      </c>
      <c r="AN148" s="3">
        <v>559</v>
      </c>
      <c r="AO148" s="3">
        <f t="shared" ref="AO148" si="373">AN148/AN$154*100</f>
        <v>1.2756440975787864</v>
      </c>
      <c r="AP148" s="3">
        <v>1502</v>
      </c>
      <c r="AQ148" s="3">
        <f t="shared" ref="AQ148" si="374">AP148/AP$154*100</f>
        <v>1.1703288140875798</v>
      </c>
      <c r="AR148" s="3">
        <v>124</v>
      </c>
      <c r="AS148" s="3">
        <f t="shared" ref="AS148" si="375">AR148/AR$154*100</f>
        <v>1.2947687167171347</v>
      </c>
      <c r="AT148" s="3">
        <v>1171</v>
      </c>
      <c r="AU148" s="3">
        <f t="shared" ref="AU148" si="376">AT148/AT$154*100</f>
        <v>0.83264005915939621</v>
      </c>
      <c r="AV148" s="3">
        <v>250</v>
      </c>
      <c r="AW148" s="3">
        <f t="shared" ref="AW148" si="377">AV148/AV$154*100</f>
        <v>2.0691938420791258</v>
      </c>
      <c r="AX148" s="3">
        <v>227</v>
      </c>
      <c r="AY148" s="3">
        <f t="shared" ref="AY148" si="378">AX148/AX$154*100</f>
        <v>0.98554248252507271</v>
      </c>
      <c r="AZ148" s="3">
        <v>1345</v>
      </c>
      <c r="BA148" s="3">
        <f t="shared" ref="BA148" si="379">AZ148/AZ$154*100</f>
        <v>1.2102615784690416</v>
      </c>
      <c r="BB148" s="3">
        <v>1495</v>
      </c>
      <c r="BC148" s="3">
        <f t="shared" ref="BC148" si="380">BB148/BB$154*100</f>
        <v>1.024878145758924</v>
      </c>
      <c r="BD148" s="3">
        <v>2697</v>
      </c>
      <c r="BE148" s="3">
        <f t="shared" ref="BE148" si="381">BD148/BD$154*100</f>
        <v>1.07744242254759</v>
      </c>
      <c r="BF148" s="3">
        <v>830</v>
      </c>
      <c r="BG148" s="3">
        <f t="shared" ref="BG148" si="382">BF148/BF$154*100</f>
        <v>1.3526286626902644</v>
      </c>
      <c r="BH148" s="3">
        <v>166</v>
      </c>
      <c r="BI148" s="3">
        <f t="shared" ref="BI148" si="383">BH148/BH$154*100</f>
        <v>1.110442170044819</v>
      </c>
      <c r="BJ148" s="3">
        <v>55</v>
      </c>
      <c r="BK148" s="3">
        <f t="shared" ref="BK148" si="384">BJ148/BJ$154*100</f>
        <v>1.0562704052237373</v>
      </c>
      <c r="BL148" s="3">
        <v>872</v>
      </c>
      <c r="BM148" s="3">
        <f t="shared" ref="BM148" si="385">BL148/BL$154*100</f>
        <v>1.0295280936020497</v>
      </c>
      <c r="BN148" s="3">
        <v>214</v>
      </c>
      <c r="BO148" s="3">
        <f t="shared" ref="BO148" si="386">BN148/BN$154*100</f>
        <v>1.1377532032537614</v>
      </c>
      <c r="BP148" s="3">
        <v>2197</v>
      </c>
      <c r="BQ148" s="3">
        <f t="shared" ref="BQ148" si="387">BP148/BP$154*100</f>
        <v>0.97926036201878286</v>
      </c>
      <c r="BR148" s="3">
        <v>168</v>
      </c>
      <c r="BS148" s="3">
        <f t="shared" ref="BS148" si="388">BR148/BR$154*100</f>
        <v>1.0606730222867604</v>
      </c>
      <c r="BT148" s="3">
        <v>1409</v>
      </c>
      <c r="BU148" s="3">
        <f t="shared" ref="BU148" si="389">BT148/BT$154*100</f>
        <v>0.94813199827734707</v>
      </c>
      <c r="BV148" s="3">
        <v>1356</v>
      </c>
      <c r="BW148" s="3">
        <f t="shared" ref="BW148" si="390">BV148/BV$154*100</f>
        <v>0.90298865270896589</v>
      </c>
      <c r="BX148" s="3">
        <v>1051</v>
      </c>
      <c r="BY148" s="3">
        <f t="shared" ref="BY148" si="391">BX148/BX$154*100</f>
        <v>1.5169447491484325</v>
      </c>
      <c r="BZ148" s="3">
        <v>88</v>
      </c>
      <c r="CA148" s="3">
        <f t="shared" ref="CA148" si="392">BZ148/BZ$154*100</f>
        <v>1.303510591023552</v>
      </c>
      <c r="CB148" s="3">
        <v>483</v>
      </c>
      <c r="CC148" s="3">
        <f t="shared" ref="CC148" si="393">CB148/CB$154*100</f>
        <v>1.0164997053624043</v>
      </c>
      <c r="CD148" s="3">
        <v>1112</v>
      </c>
      <c r="CE148" s="3">
        <f t="shared" ref="CE148" si="394">CD148/CD$154*100</f>
        <v>0.94052371608363217</v>
      </c>
      <c r="CF148" s="3">
        <v>111</v>
      </c>
      <c r="CG148" s="3">
        <f t="shared" ref="CG148" si="395">CF148/CF$154*100</f>
        <v>1.2100730404447837</v>
      </c>
      <c r="CH148" s="3">
        <v>621</v>
      </c>
      <c r="CI148" s="3">
        <f t="shared" ref="CI148" si="396">CH148/CH$154*100</f>
        <v>0.78708221903953157</v>
      </c>
      <c r="CJ148" s="3">
        <v>968</v>
      </c>
      <c r="CK148" s="3">
        <f t="shared" ref="CK148" si="397">CJ148/CJ$154*100</f>
        <v>0.89213300892133018</v>
      </c>
      <c r="CL148" s="3">
        <v>625</v>
      </c>
      <c r="CM148" s="3">
        <f t="shared" ref="CM148" si="398">CL148/CL$154*100</f>
        <v>0.45805666710640103</v>
      </c>
      <c r="CN148" s="3">
        <v>1392</v>
      </c>
      <c r="CO148" s="3">
        <f t="shared" ref="CO148" si="399">CN148/CN$154*100</f>
        <v>0.8539196260420947</v>
      </c>
      <c r="CP148" s="3">
        <v>712</v>
      </c>
      <c r="CQ148" s="3">
        <f t="shared" ref="CQ148:CS148" si="400">CP148/CP$154*100</f>
        <v>1.4001415873515299</v>
      </c>
      <c r="CR148" s="3">
        <v>492</v>
      </c>
      <c r="CS148" s="3">
        <f t="shared" si="400"/>
        <v>1.0918290355510185</v>
      </c>
      <c r="CT148" s="3">
        <v>423</v>
      </c>
      <c r="CU148" s="3">
        <f t="shared" ref="CU148" si="401">CT148/CT$154*100</f>
        <v>1.5382936940868426</v>
      </c>
      <c r="CV148" s="3">
        <v>1571</v>
      </c>
      <c r="CW148" s="3">
        <f t="shared" ref="CW148" si="402">CV148/CV$154*100</f>
        <v>0.87738894411741697</v>
      </c>
      <c r="CX148" s="3">
        <v>1065</v>
      </c>
      <c r="CY148" s="3">
        <f t="shared" ref="CY148" si="403">CX148/CX$154*100</f>
        <v>0.93460404380791906</v>
      </c>
      <c r="CZ148" s="3">
        <v>315</v>
      </c>
      <c r="DA148" s="3">
        <f t="shared" ref="DA148" si="404">CZ148/CZ$154*100</f>
        <v>0.90738873685726629</v>
      </c>
      <c r="DB148" s="3">
        <v>1385</v>
      </c>
      <c r="DC148" s="3">
        <f t="shared" ref="DC148" si="405">DB148/DB$154*100</f>
        <v>0.86637224606222873</v>
      </c>
      <c r="DD148" s="3">
        <v>1814</v>
      </c>
      <c r="DE148" s="3">
        <f t="shared" ref="DE148" si="406">DD148/DD$154*100</f>
        <v>1.1689575399050141</v>
      </c>
      <c r="DF148" s="3">
        <v>228</v>
      </c>
      <c r="DG148" s="3">
        <f t="shared" ref="DG148" si="407">DF148/DF$154*100</f>
        <v>1.2747400201274741</v>
      </c>
      <c r="DH148" s="3">
        <v>148</v>
      </c>
      <c r="DI148" s="3">
        <f t="shared" ref="DI148" si="408">DH148/DH$154*100</f>
        <v>0.93422547658123978</v>
      </c>
      <c r="DJ148" s="3">
        <v>194</v>
      </c>
      <c r="DK148" s="3">
        <f t="shared" ref="DK148" si="409">DJ148/DJ$154*100</f>
        <v>1.4303620143036202</v>
      </c>
      <c r="DL148" s="3">
        <v>485</v>
      </c>
      <c r="DM148" s="3">
        <f t="shared" ref="DM148" si="410">DL148/DL$154*100</f>
        <v>0.81915989663384392</v>
      </c>
      <c r="DN148" s="3">
        <v>122</v>
      </c>
      <c r="DO148" s="3">
        <f t="shared" ref="DO148" si="411">DN148/DN$154*100</f>
        <v>1.1539916761256148</v>
      </c>
      <c r="DP148" s="3">
        <v>644</v>
      </c>
      <c r="DQ148" s="3">
        <f t="shared" ref="DQ148" si="412">DP148/DP$154*100</f>
        <v>0.69123929330442435</v>
      </c>
      <c r="DR148" s="3">
        <v>71</v>
      </c>
      <c r="DS148" s="3">
        <f t="shared" ref="DS148" si="413">DR148/DR$154*100</f>
        <v>1.0765731614859742</v>
      </c>
      <c r="DT148" s="3">
        <v>24</v>
      </c>
      <c r="DU148" s="3">
        <f t="shared" ref="DU148" si="414">DT148/DT$154*100</f>
        <v>0.80187103240895419</v>
      </c>
      <c r="DV148" s="3">
        <v>328</v>
      </c>
      <c r="DW148" s="3">
        <f t="shared" ref="DW148" si="415">DV148/DV$154*100</f>
        <v>1.1780339762238266</v>
      </c>
      <c r="DX148" s="3">
        <v>180</v>
      </c>
      <c r="DY148" s="3">
        <f t="shared" ref="DY148" si="416">DX148/DX$154*100</f>
        <v>1.1843663639952624</v>
      </c>
      <c r="DZ148" s="3">
        <v>671</v>
      </c>
      <c r="EA148" s="3">
        <f t="shared" ref="EA148" si="417">DZ148/DZ$154*100</f>
        <v>0.68884805305464591</v>
      </c>
      <c r="EB148" s="3">
        <v>166</v>
      </c>
      <c r="EC148" s="3">
        <f t="shared" ref="EC148" si="418">EB148/EB$154*100</f>
        <v>1.6280894468418987</v>
      </c>
      <c r="ED148" s="3">
        <v>275</v>
      </c>
      <c r="EE148" s="3">
        <f t="shared" ref="EE148" si="419">ED148/ED$154*100</f>
        <v>0.79202787938135422</v>
      </c>
      <c r="EF148" s="3">
        <v>234</v>
      </c>
      <c r="EG148" s="3">
        <f t="shared" ref="EG148" si="420">EF148/EF$154*100</f>
        <v>1.2398664759179781</v>
      </c>
      <c r="EH148" s="3">
        <v>71</v>
      </c>
      <c r="EI148" s="3">
        <f t="shared" ref="EI148" si="421">EH148/EH$154*100</f>
        <v>1.2689901697944592</v>
      </c>
      <c r="EJ148" s="3">
        <v>334</v>
      </c>
      <c r="EK148" s="3">
        <f t="shared" ref="EK148" si="422">EJ148/EJ$154*100</f>
        <v>1.2219661215380675</v>
      </c>
      <c r="EL148" s="3">
        <v>361</v>
      </c>
      <c r="EM148" s="3">
        <f t="shared" ref="EM148" si="423">EL148/EL$154*100</f>
        <v>1.1161956588955537</v>
      </c>
      <c r="EN148" s="3">
        <v>525</v>
      </c>
      <c r="EO148" s="3">
        <f t="shared" ref="EO148" si="424">EN148/EN$154*100</f>
        <v>1.2951131065446382</v>
      </c>
      <c r="EP148" s="3">
        <v>31</v>
      </c>
      <c r="EQ148" s="3">
        <f t="shared" ref="EQ148" si="425">EP148/EP$154*100</f>
        <v>0.85730088495575218</v>
      </c>
      <c r="ER148" s="3">
        <v>1355</v>
      </c>
      <c r="ES148" s="3">
        <f t="shared" ref="ES148" si="426">ER148/ER$154*100</f>
        <v>0.84710795468753897</v>
      </c>
      <c r="ET148" s="3">
        <v>1956</v>
      </c>
      <c r="EU148" s="3">
        <f t="shared" ref="EU148" si="427">ET148/ET$154*100</f>
        <v>0.91774973021160799</v>
      </c>
      <c r="EV148" s="3">
        <v>515</v>
      </c>
      <c r="EW148" s="3">
        <f t="shared" ref="EW148" si="428">EV148/EV$154*100</f>
        <v>1.2920220772704467</v>
      </c>
      <c r="EX148" s="3">
        <v>1629</v>
      </c>
      <c r="EY148" s="3">
        <f t="shared" ref="EY148" si="429">EX148/EX$154*100</f>
        <v>0.60527919385283058</v>
      </c>
      <c r="EZ148" s="3">
        <v>1297</v>
      </c>
      <c r="FA148" s="3">
        <f t="shared" ref="FA148" si="430">EZ148/EZ$154*100</f>
        <v>0.89240867776271704</v>
      </c>
      <c r="FB148" s="3">
        <v>556</v>
      </c>
      <c r="FC148" s="3">
        <f t="shared" ref="FC148" si="431">FB148/FB$154*100</f>
        <v>0.66717064449164232</v>
      </c>
      <c r="FD148" s="3">
        <v>75</v>
      </c>
      <c r="FE148" s="3">
        <f t="shared" ref="FE148" si="432">FD148/FD$154*100</f>
        <v>1.2761613067891782</v>
      </c>
      <c r="FF148" s="3">
        <v>40039</v>
      </c>
      <c r="FG148" s="3">
        <f t="shared" ref="FG148" si="433">FF148/FF$154*100</f>
        <v>0.87566283252070787</v>
      </c>
      <c r="FH148" s="3">
        <v>57450</v>
      </c>
      <c r="FI148" s="3">
        <f t="shared" ref="FI148" si="434">FH148/FH$154*100</f>
        <v>0.95578325397864539</v>
      </c>
    </row>
    <row r="149" spans="2:165" x14ac:dyDescent="0.35">
      <c r="B149" s="18">
        <v>144</v>
      </c>
      <c r="C149" s="13" t="s">
        <v>132</v>
      </c>
      <c r="D149" s="3">
        <v>270</v>
      </c>
      <c r="E149" s="3">
        <f t="shared" si="0"/>
        <v>2.2347293494454563</v>
      </c>
      <c r="F149" s="3">
        <v>318</v>
      </c>
      <c r="G149" s="3">
        <f t="shared" si="0"/>
        <v>3.1308457221620558</v>
      </c>
      <c r="H149" s="3">
        <v>2764</v>
      </c>
      <c r="I149" s="3">
        <f t="shared" ref="I149" si="435">H149/H$154*100</f>
        <v>2.6336852536494262</v>
      </c>
      <c r="J149" s="3">
        <v>1812</v>
      </c>
      <c r="K149" s="3">
        <f t="shared" ref="K149" si="436">J149/J$154*100</f>
        <v>1.5221774193548387</v>
      </c>
      <c r="L149" s="3">
        <v>1227</v>
      </c>
      <c r="M149" s="3">
        <f t="shared" ref="M149" si="437">L149/L$154*100</f>
        <v>3.3076342462799224</v>
      </c>
      <c r="N149" s="3">
        <v>1432</v>
      </c>
      <c r="O149" s="3">
        <f t="shared" ref="O149" si="438">N149/N$154*100</f>
        <v>2.7125835843230854</v>
      </c>
      <c r="P149" s="3">
        <v>1308</v>
      </c>
      <c r="Q149" s="3">
        <f t="shared" ref="Q149" si="439">P149/P$154*100</f>
        <v>1.3722342869732163</v>
      </c>
      <c r="R149" s="3">
        <v>526</v>
      </c>
      <c r="S149" s="3">
        <f t="shared" ref="S149" si="440">R149/R$154*100</f>
        <v>4.0611488573193331</v>
      </c>
      <c r="T149" s="3">
        <v>1540</v>
      </c>
      <c r="U149" s="3">
        <f t="shared" ref="U149" si="441">T149/T$154*100</f>
        <v>0.96700260588364562</v>
      </c>
      <c r="V149" s="3">
        <v>2235</v>
      </c>
      <c r="W149" s="3">
        <f t="shared" ref="W149" si="442">V149/V$154*100</f>
        <v>1.258417603207135</v>
      </c>
      <c r="X149" s="3">
        <v>185</v>
      </c>
      <c r="Y149" s="3">
        <f t="shared" ref="Y149" si="443">X149/X$154*100</f>
        <v>3.3691495173920964</v>
      </c>
      <c r="Z149" s="3">
        <v>955</v>
      </c>
      <c r="AA149" s="3">
        <f t="shared" ref="AA149" si="444">Z149/Z$154*100</f>
        <v>2.7292732416907204</v>
      </c>
      <c r="AB149" s="3">
        <v>1735</v>
      </c>
      <c r="AC149" s="3">
        <f t="shared" ref="AC149" si="445">AB149/AB$154*100</f>
        <v>1.5924589953281751</v>
      </c>
      <c r="AD149" s="3">
        <v>4052</v>
      </c>
      <c r="AE149" s="3">
        <f t="shared" ref="AE149" si="446">AD149/AD$154*100</f>
        <v>1.1940579996286986</v>
      </c>
      <c r="AF149" s="3">
        <v>626</v>
      </c>
      <c r="AG149" s="3">
        <f t="shared" ref="AG149" si="447">AF149/AF$154*100</f>
        <v>5.1429510351626684</v>
      </c>
      <c r="AH149" s="3">
        <v>497</v>
      </c>
      <c r="AI149" s="3">
        <f t="shared" ref="AI149" si="448">AH149/AH$154*100</f>
        <v>2.440102120974077</v>
      </c>
      <c r="AJ149" s="3">
        <v>426</v>
      </c>
      <c r="AK149" s="3">
        <f t="shared" ref="AK149" si="449">AJ149/AJ$154*100</f>
        <v>2.9178082191780823</v>
      </c>
      <c r="AL149" s="3">
        <v>1702</v>
      </c>
      <c r="AM149" s="3">
        <f t="shared" ref="AM149" si="450">AL149/AL$154*100</f>
        <v>1.2279676486078945</v>
      </c>
      <c r="AN149" s="3">
        <v>1702</v>
      </c>
      <c r="AO149" s="3">
        <f t="shared" ref="AO149" si="451">AN149/AN$154*100</f>
        <v>3.8839825654366624</v>
      </c>
      <c r="AP149" s="3">
        <v>2881</v>
      </c>
      <c r="AQ149" s="3">
        <f t="shared" ref="AQ149" si="452">AP149/AP$154*100</f>
        <v>2.244818450989559</v>
      </c>
      <c r="AR149" s="3">
        <v>308</v>
      </c>
      <c r="AS149" s="3">
        <f t="shared" ref="AS149" si="453">AR149/AR$154*100</f>
        <v>3.2160384253941734</v>
      </c>
      <c r="AT149" s="3">
        <v>1453</v>
      </c>
      <c r="AU149" s="3">
        <f t="shared" ref="AU149" si="454">AT149/AT$154*100</f>
        <v>1.0331562817750664</v>
      </c>
      <c r="AV149" s="3">
        <v>570</v>
      </c>
      <c r="AW149" s="3">
        <f t="shared" ref="AW149" si="455">AV149/AV$154*100</f>
        <v>4.7177619599404075</v>
      </c>
      <c r="AX149" s="3">
        <v>439</v>
      </c>
      <c r="AY149" s="3">
        <f t="shared" ref="AY149" si="456">AX149/AX$154*100</f>
        <v>1.9059610124603827</v>
      </c>
      <c r="AZ149" s="3">
        <v>2574</v>
      </c>
      <c r="BA149" s="3">
        <f t="shared" ref="BA149" si="457">AZ149/AZ$154*100</f>
        <v>2.3161437196872217</v>
      </c>
      <c r="BB149" s="3">
        <v>1807</v>
      </c>
      <c r="BC149" s="3">
        <f t="shared" ref="BC149" si="458">BB149/BB$154*100</f>
        <v>1.2387657587868732</v>
      </c>
      <c r="BD149" s="3">
        <v>5183</v>
      </c>
      <c r="BE149" s="3">
        <f t="shared" ref="BE149" si="459">BD149/BD$154*100</f>
        <v>2.0705910552703592</v>
      </c>
      <c r="BF149" s="3">
        <v>1449</v>
      </c>
      <c r="BG149" s="3">
        <f t="shared" ref="BG149" si="460">BF149/BF$154*100</f>
        <v>2.3613963039014374</v>
      </c>
      <c r="BH149" s="3">
        <v>531</v>
      </c>
      <c r="BI149" s="3">
        <f t="shared" ref="BI149" si="461">BH149/BH$154*100</f>
        <v>3.5520770620108366</v>
      </c>
      <c r="BJ149" s="3">
        <v>155</v>
      </c>
      <c r="BK149" s="3">
        <f t="shared" ref="BK149" si="462">BJ149/BJ$154*100</f>
        <v>2.9767620510850779</v>
      </c>
      <c r="BL149" s="3">
        <v>1184</v>
      </c>
      <c r="BM149" s="3">
        <f t="shared" ref="BM149" si="463">BL149/BL$154*100</f>
        <v>1.3978913564504893</v>
      </c>
      <c r="BN149" s="3">
        <v>479</v>
      </c>
      <c r="BO149" s="3">
        <f t="shared" ref="BO149" si="464">BN149/BN$154*100</f>
        <v>2.5466531979371578</v>
      </c>
      <c r="BP149" s="3">
        <v>2839</v>
      </c>
      <c r="BQ149" s="3">
        <f t="shared" ref="BQ149" si="465">BP149/BP$154*100</f>
        <v>1.2654165533779356</v>
      </c>
      <c r="BR149" s="3">
        <v>406</v>
      </c>
      <c r="BS149" s="3">
        <f t="shared" ref="BS149" si="466">BR149/BR$154*100</f>
        <v>2.5632931371930048</v>
      </c>
      <c r="BT149" s="3">
        <v>2252</v>
      </c>
      <c r="BU149" s="3">
        <f t="shared" ref="BU149" si="467">BT149/BT$154*100</f>
        <v>1.515396210163652</v>
      </c>
      <c r="BV149" s="3">
        <v>2330</v>
      </c>
      <c r="BW149" s="3">
        <f t="shared" ref="BW149" si="468">BV149/BV$154*100</f>
        <v>1.5515955463214532</v>
      </c>
      <c r="BX149" s="3">
        <v>2384</v>
      </c>
      <c r="BY149" s="3">
        <f t="shared" ref="BY149" si="469">BX149/BX$154*100</f>
        <v>3.4409098781825529</v>
      </c>
      <c r="BZ149" s="3">
        <v>288</v>
      </c>
      <c r="CA149" s="3">
        <f t="shared" ref="CA149" si="470">BZ149/BZ$154*100</f>
        <v>4.2660346615316254</v>
      </c>
      <c r="CB149" s="3">
        <v>969</v>
      </c>
      <c r="CC149" s="3">
        <f t="shared" ref="CC149" si="471">CB149/CB$154*100</f>
        <v>2.0393130734910345</v>
      </c>
      <c r="CD149" s="3">
        <v>1341</v>
      </c>
      <c r="CE149" s="3">
        <f t="shared" ref="CE149" si="472">CD149/CD$154*100</f>
        <v>1.1342107043778333</v>
      </c>
      <c r="CF149" s="3">
        <v>225</v>
      </c>
      <c r="CG149" s="3">
        <f t="shared" ref="CG149" si="473">CF149/CF$154*100</f>
        <v>2.4528507576583451</v>
      </c>
      <c r="CH149" s="3">
        <v>755</v>
      </c>
      <c r="CI149" s="3">
        <f t="shared" ref="CI149" si="474">CH149/CH$154*100</f>
        <v>0.95691960607865756</v>
      </c>
      <c r="CJ149" s="3">
        <v>1741</v>
      </c>
      <c r="CK149" s="3">
        <f t="shared" ref="CK149" si="475">CJ149/CJ$154*100</f>
        <v>1.6045491410454915</v>
      </c>
      <c r="CL149" s="3">
        <v>761</v>
      </c>
      <c r="CM149" s="3">
        <f t="shared" ref="CM149" si="476">CL149/CL$154*100</f>
        <v>0.55772979786875387</v>
      </c>
      <c r="CN149" s="3">
        <v>2073</v>
      </c>
      <c r="CO149" s="3">
        <f t="shared" ref="CO149" si="477">CN149/CN$154*100</f>
        <v>1.27167771895493</v>
      </c>
      <c r="CP149" s="3">
        <v>1236</v>
      </c>
      <c r="CQ149" s="3">
        <f t="shared" ref="CQ149:CS149" si="478">CP149/CP$154*100</f>
        <v>2.4305828679304651</v>
      </c>
      <c r="CR149" s="3">
        <v>991</v>
      </c>
      <c r="CS149" s="3">
        <f t="shared" si="478"/>
        <v>2.1991922240468686</v>
      </c>
      <c r="CT149" s="3">
        <v>1034</v>
      </c>
      <c r="CU149" s="3">
        <f t="shared" ref="CU149" si="479">CT149/CT$154*100</f>
        <v>3.7602734744345043</v>
      </c>
      <c r="CV149" s="3">
        <v>1969</v>
      </c>
      <c r="CW149" s="3">
        <f t="shared" ref="CW149" si="480">CV149/CV$154*100</f>
        <v>1.0996682565036247</v>
      </c>
      <c r="CX149" s="3">
        <v>1435</v>
      </c>
      <c r="CY149" s="3">
        <f t="shared" ref="CY149" si="481">CX149/CX$154*100</f>
        <v>1.2593021623139566</v>
      </c>
      <c r="CZ149" s="3">
        <v>898</v>
      </c>
      <c r="DA149" s="3">
        <f t="shared" ref="DA149" si="482">CZ149/CZ$154*100</f>
        <v>2.5867780498343653</v>
      </c>
      <c r="DB149" s="3">
        <v>1768</v>
      </c>
      <c r="DC149" s="3">
        <f t="shared" ref="DC149" si="483">DB149/DB$154*100</f>
        <v>1.1059538852260073</v>
      </c>
      <c r="DD149" s="3">
        <v>3652</v>
      </c>
      <c r="DE149" s="3">
        <f t="shared" ref="DE149" si="484">DD149/DD$154*100</f>
        <v>2.3533808907018257</v>
      </c>
      <c r="DF149" s="3">
        <v>457</v>
      </c>
      <c r="DG149" s="3">
        <f t="shared" ref="DG149" si="485">DF149/DF$154*100</f>
        <v>2.555071005255507</v>
      </c>
      <c r="DH149" s="3">
        <v>354</v>
      </c>
      <c r="DI149" s="3">
        <f t="shared" ref="DI149" si="486">DH149/DH$154*100</f>
        <v>2.2345663426335061</v>
      </c>
      <c r="DJ149" s="3">
        <v>408</v>
      </c>
      <c r="DK149" s="3">
        <f t="shared" ref="DK149" si="487">DJ149/DJ$154*100</f>
        <v>3.0081840300818405</v>
      </c>
      <c r="DL149" s="3">
        <v>715</v>
      </c>
      <c r="DM149" s="3">
        <f t="shared" ref="DM149" si="488">DL149/DL$154*100</f>
        <v>1.2076274764808215</v>
      </c>
      <c r="DN149" s="3">
        <v>363</v>
      </c>
      <c r="DO149" s="3">
        <f t="shared" ref="DO149" si="489">DN149/DN$154*100</f>
        <v>3.4335981838819523</v>
      </c>
      <c r="DP149" s="3">
        <v>1048</v>
      </c>
      <c r="DQ149" s="3">
        <f t="shared" ref="DQ149" si="490">DP149/DP$154*100</f>
        <v>1.12487388102956</v>
      </c>
      <c r="DR149" s="3">
        <v>269</v>
      </c>
      <c r="DS149" s="3">
        <f t="shared" ref="DS149" si="491">DR149/DR$154*100</f>
        <v>4.0788476118271415</v>
      </c>
      <c r="DT149" s="3">
        <v>66</v>
      </c>
      <c r="DU149" s="3">
        <f t="shared" ref="DU149" si="492">DT149/DT$154*100</f>
        <v>2.2051453391246243</v>
      </c>
      <c r="DV149" s="3">
        <v>757</v>
      </c>
      <c r="DW149" s="3">
        <f t="shared" ref="DW149" si="493">DV149/DV$154*100</f>
        <v>2.718816219516575</v>
      </c>
      <c r="DX149" s="3">
        <v>378</v>
      </c>
      <c r="DY149" s="3">
        <f t="shared" ref="DY149" si="494">DX149/DX$154*100</f>
        <v>2.4871693643900512</v>
      </c>
      <c r="DZ149" s="3">
        <v>932</v>
      </c>
      <c r="EA149" s="3">
        <f t="shared" ref="EA149" si="495">DZ149/DZ$154*100</f>
        <v>0.95679044030839033</v>
      </c>
      <c r="EB149" s="3">
        <v>325</v>
      </c>
      <c r="EC149" s="3">
        <f t="shared" ref="EC149" si="496">EB149/EB$154*100</f>
        <v>3.1875245194193802</v>
      </c>
      <c r="ED149" s="3">
        <v>448</v>
      </c>
      <c r="EE149" s="3">
        <f t="shared" ref="EE149" si="497">ED149/ED$154*100</f>
        <v>1.2902854180467151</v>
      </c>
      <c r="EF149" s="3">
        <v>437</v>
      </c>
      <c r="EG149" s="3">
        <f t="shared" ref="EG149" si="498">EF149/EF$154*100</f>
        <v>2.3154771366502409</v>
      </c>
      <c r="EH149" s="3">
        <v>161</v>
      </c>
      <c r="EI149" s="3">
        <f t="shared" ref="EI149" si="499">EH149/EH$154*100</f>
        <v>2.8775692582663095</v>
      </c>
      <c r="EJ149" s="3">
        <v>752</v>
      </c>
      <c r="EK149" s="3">
        <f t="shared" ref="EK149" si="500">EJ149/EJ$154*100</f>
        <v>2.751253064061757</v>
      </c>
      <c r="EL149" s="3">
        <v>720</v>
      </c>
      <c r="EM149" s="3">
        <f t="shared" ref="EM149" si="501">EL149/EL$154*100</f>
        <v>2.2262074083235421</v>
      </c>
      <c r="EN149" s="3">
        <v>1385</v>
      </c>
      <c r="EO149" s="3">
        <f t="shared" ref="EO149" si="502">EN149/EN$154*100</f>
        <v>3.4166317191701405</v>
      </c>
      <c r="EP149" s="3">
        <v>100</v>
      </c>
      <c r="EQ149" s="3">
        <f t="shared" ref="EQ149" si="503">EP149/EP$154*100</f>
        <v>2.7654867256637168</v>
      </c>
      <c r="ER149" s="3">
        <v>1827</v>
      </c>
      <c r="ES149" s="3">
        <f t="shared" ref="ES149" si="504">ER149/ER$154*100</f>
        <v>1.1421891020030508</v>
      </c>
      <c r="ET149" s="3">
        <v>2383</v>
      </c>
      <c r="EU149" s="3">
        <f t="shared" ref="EU149" si="505">ET149/ET$154*100</f>
        <v>1.1180969361422606</v>
      </c>
      <c r="EV149" s="3">
        <v>1001</v>
      </c>
      <c r="EW149" s="3">
        <f t="shared" ref="EW149" si="506">EV149/EV$154*100</f>
        <v>2.5112895132965378</v>
      </c>
      <c r="EX149" s="3">
        <v>2454</v>
      </c>
      <c r="EY149" s="3">
        <f t="shared" ref="EY149" si="507">EX149/EX$154*100</f>
        <v>0.91182022204717383</v>
      </c>
      <c r="EZ149" s="3">
        <v>2629</v>
      </c>
      <c r="FA149" s="3">
        <f t="shared" ref="FA149" si="508">EZ149/EZ$154*100</f>
        <v>1.8088993167603571</v>
      </c>
      <c r="FB149" s="3">
        <v>742</v>
      </c>
      <c r="FC149" s="3">
        <f t="shared" ref="FC149" si="509">FB149/FB$154*100</f>
        <v>0.89036082412373863</v>
      </c>
      <c r="FD149" s="3">
        <v>211</v>
      </c>
      <c r="FE149" s="3">
        <f t="shared" ref="FE149" si="510">FD149/FD$154*100</f>
        <v>3.5902671431002209</v>
      </c>
      <c r="FF149" s="3">
        <v>58910</v>
      </c>
      <c r="FG149" s="3">
        <f t="shared" ref="FG149" si="511">FF149/FF$154*100</f>
        <v>1.2883762697318839</v>
      </c>
      <c r="FH149" s="3">
        <v>97278</v>
      </c>
      <c r="FI149" s="3">
        <f t="shared" ref="FI149" si="512">FH149/FH$154*100</f>
        <v>1.6183930962669217</v>
      </c>
    </row>
    <row r="150" spans="2:165" x14ac:dyDescent="0.35">
      <c r="B150" s="18">
        <v>145</v>
      </c>
      <c r="C150" s="13" t="s">
        <v>133</v>
      </c>
      <c r="D150" s="3">
        <v>1160</v>
      </c>
      <c r="E150" s="3">
        <f t="shared" si="0"/>
        <v>9.6010594272471437</v>
      </c>
      <c r="F150" s="3">
        <v>1280</v>
      </c>
      <c r="G150" s="3">
        <f t="shared" si="0"/>
        <v>12.602146303042236</v>
      </c>
      <c r="H150" s="3">
        <v>14901</v>
      </c>
      <c r="I150" s="3">
        <f t="shared" ref="I150" si="513">H150/H$154*100</f>
        <v>14.198460189808287</v>
      </c>
      <c r="J150" s="3">
        <v>11643</v>
      </c>
      <c r="K150" s="3">
        <f t="shared" ref="K150" si="514">J150/J$154*100</f>
        <v>9.7807459677419359</v>
      </c>
      <c r="L150" s="3">
        <v>4382</v>
      </c>
      <c r="M150" s="3">
        <f t="shared" ref="M150" si="515">L150/L$154*100</f>
        <v>11.812594349795127</v>
      </c>
      <c r="N150" s="3">
        <v>6400</v>
      </c>
      <c r="O150" s="3">
        <f t="shared" ref="O150" si="516">N150/N$154*100</f>
        <v>12.123278589153454</v>
      </c>
      <c r="P150" s="3">
        <v>7067</v>
      </c>
      <c r="Q150" s="3">
        <f t="shared" ref="Q150" si="517">P150/P$154*100</f>
        <v>7.4140517630273086</v>
      </c>
      <c r="R150" s="3">
        <v>1644</v>
      </c>
      <c r="S150" s="3">
        <f t="shared" ref="S150" si="518">R150/R$154*100</f>
        <v>12.693020382952438</v>
      </c>
      <c r="T150" s="3">
        <v>11894</v>
      </c>
      <c r="U150" s="3">
        <f t="shared" ref="U150" si="519">T150/T$154*100</f>
        <v>7.4685253210260276</v>
      </c>
      <c r="V150" s="3">
        <v>12172</v>
      </c>
      <c r="W150" s="3">
        <f t="shared" ref="W150" si="520">V150/V$154*100</f>
        <v>6.853449246638589</v>
      </c>
      <c r="X150" s="3">
        <v>585</v>
      </c>
      <c r="Y150" s="3">
        <f t="shared" ref="Y150" si="521">X150/X$154*100</f>
        <v>10.653797122564196</v>
      </c>
      <c r="Z150" s="3">
        <v>3926</v>
      </c>
      <c r="AA150" s="3">
        <f t="shared" ref="AA150" si="522">Z150/Z$154*100</f>
        <v>11.220028007201851</v>
      </c>
      <c r="AB150" s="3">
        <v>11026</v>
      </c>
      <c r="AC150" s="3">
        <f t="shared" ref="AC150" si="523">AB150/AB$154*100</f>
        <v>10.120145753595654</v>
      </c>
      <c r="AD150" s="3">
        <v>25718</v>
      </c>
      <c r="AE150" s="3">
        <f t="shared" ref="AE150" si="524">AD150/AD$154*100</f>
        <v>7.5786731575643804</v>
      </c>
      <c r="AF150" s="3">
        <v>1876</v>
      </c>
      <c r="AG150" s="3">
        <f t="shared" ref="AG150" si="525">AF150/AF$154*100</f>
        <v>15.412421952021033</v>
      </c>
      <c r="AH150" s="3">
        <v>2044</v>
      </c>
      <c r="AI150" s="3">
        <f t="shared" ref="AI150" si="526">AH150/AH$154*100</f>
        <v>10.035349567949725</v>
      </c>
      <c r="AJ150" s="3">
        <v>1544</v>
      </c>
      <c r="AK150" s="3">
        <f t="shared" ref="AK150" si="527">AJ150/AJ$154*100</f>
        <v>10.575342465753424</v>
      </c>
      <c r="AL150" s="3">
        <v>16408</v>
      </c>
      <c r="AM150" s="3">
        <f t="shared" ref="AM150" si="528">AL150/AL$154*100</f>
        <v>11.838127601855659</v>
      </c>
      <c r="AN150" s="3">
        <v>5111</v>
      </c>
      <c r="AO150" s="3">
        <f t="shared" ref="AO150" si="529">AN150/AN$154*100</f>
        <v>11.66335775085005</v>
      </c>
      <c r="AP150" s="3">
        <v>16149</v>
      </c>
      <c r="AQ150" s="3">
        <f t="shared" ref="AQ150" si="530">AP150/AP$154*100</f>
        <v>12.582982702197288</v>
      </c>
      <c r="AR150" s="3">
        <v>1007</v>
      </c>
      <c r="AS150" s="3">
        <f t="shared" ref="AS150" si="531">AR150/AR$154*100</f>
        <v>10.514774981727054</v>
      </c>
      <c r="AT150" s="3">
        <v>11633</v>
      </c>
      <c r="AU150" s="3">
        <f t="shared" ref="AU150" si="532">AT150/AT$154*100</f>
        <v>8.271649708113797</v>
      </c>
      <c r="AV150" s="3">
        <v>2105</v>
      </c>
      <c r="AW150" s="3">
        <f t="shared" ref="AW150" si="533">AV150/AV$154*100</f>
        <v>17.422612150306239</v>
      </c>
      <c r="AX150" s="3">
        <v>2451</v>
      </c>
      <c r="AY150" s="3">
        <f t="shared" ref="AY150" si="534">AX150/AX$154*100</f>
        <v>10.641253853167195</v>
      </c>
      <c r="AZ150" s="3">
        <v>15284</v>
      </c>
      <c r="BA150" s="3">
        <f t="shared" ref="BA150" si="535">AZ150/AZ$154*100</f>
        <v>13.752890680535934</v>
      </c>
      <c r="BB150" s="3">
        <v>9503</v>
      </c>
      <c r="BC150" s="3">
        <f t="shared" ref="BC150" si="536">BB150/BB$154*100</f>
        <v>6.514660213476291</v>
      </c>
      <c r="BD150" s="3">
        <v>30199</v>
      </c>
      <c r="BE150" s="3">
        <f t="shared" ref="BE150" si="537">BD150/BD$154*100</f>
        <v>12.064398857439626</v>
      </c>
      <c r="BF150" s="3">
        <v>6902</v>
      </c>
      <c r="BG150" s="3">
        <f t="shared" ref="BG150" si="538">BF150/BF$154*100</f>
        <v>11.248003650467716</v>
      </c>
      <c r="BH150" s="3">
        <v>1843</v>
      </c>
      <c r="BI150" s="3">
        <f t="shared" ref="BI150" si="539">BH150/BH$154*100</f>
        <v>12.32858385176266</v>
      </c>
      <c r="BJ150" s="3">
        <v>591</v>
      </c>
      <c r="BK150" s="3">
        <f t="shared" ref="BK150" si="540">BJ150/BJ$154*100</f>
        <v>11.350105627040524</v>
      </c>
      <c r="BL150" s="3">
        <v>7650</v>
      </c>
      <c r="BM150" s="3">
        <f t="shared" ref="BM150" si="541">BL150/BL$154*100</f>
        <v>9.0319838486877053</v>
      </c>
      <c r="BN150" s="3">
        <v>2061</v>
      </c>
      <c r="BO150" s="3">
        <f t="shared" ref="BO150" si="542">BN150/BN$154*100</f>
        <v>10.957520336009358</v>
      </c>
      <c r="BP150" s="3">
        <v>16943</v>
      </c>
      <c r="BQ150" s="3">
        <f t="shared" ref="BQ150" si="543">BP150/BP$154*100</f>
        <v>7.5519382401839961</v>
      </c>
      <c r="BR150" s="3">
        <v>1599</v>
      </c>
      <c r="BS150" s="3">
        <f t="shared" ref="BS150" si="544">BR150/BR$154*100</f>
        <v>10.095334301407917</v>
      </c>
      <c r="BT150" s="3">
        <v>12791</v>
      </c>
      <c r="BU150" s="3">
        <f t="shared" ref="BU150" si="545">BT150/BT$154*100</f>
        <v>8.6072082256675291</v>
      </c>
      <c r="BV150" s="3">
        <v>13779</v>
      </c>
      <c r="BW150" s="3">
        <f t="shared" ref="BW150" si="546">BV150/BV$154*100</f>
        <v>9.1757231900271705</v>
      </c>
      <c r="BX150" s="3">
        <v>9397</v>
      </c>
      <c r="BY150" s="3">
        <f t="shared" ref="BY150" si="547">BX150/BX$154*100</f>
        <v>13.563015992148259</v>
      </c>
      <c r="BZ150" s="3">
        <v>830</v>
      </c>
      <c r="CA150" s="3">
        <f t="shared" ref="CA150" si="548">BZ150/BZ$154*100</f>
        <v>12.294474892608502</v>
      </c>
      <c r="CB150" s="3">
        <v>4686</v>
      </c>
      <c r="CC150" s="3">
        <f t="shared" ref="CC150" si="549">CB150/CB$154*100</f>
        <v>9.861941240845189</v>
      </c>
      <c r="CD150" s="3">
        <v>7279</v>
      </c>
      <c r="CE150" s="3">
        <f t="shared" ref="CE150" si="550">CD150/CD$154*100</f>
        <v>6.1565396846877327</v>
      </c>
      <c r="CF150" s="3">
        <v>833</v>
      </c>
      <c r="CG150" s="3">
        <f t="shared" ref="CG150" si="551">CF150/CF$154*100</f>
        <v>9.0809985827973385</v>
      </c>
      <c r="CH150" s="3">
        <v>8449</v>
      </c>
      <c r="CI150" s="3">
        <f t="shared" ref="CI150" si="552">CH150/CH$154*100</f>
        <v>10.708627485772951</v>
      </c>
      <c r="CJ150" s="3">
        <v>11231</v>
      </c>
      <c r="CK150" s="3">
        <f t="shared" ref="CK150" si="553">CJ150/CJ$154*100</f>
        <v>10.350770478507705</v>
      </c>
      <c r="CL150" s="3">
        <v>12161</v>
      </c>
      <c r="CM150" s="3">
        <f t="shared" ref="CM150" si="554">CL150/CL$154*100</f>
        <v>8.9126834058895099</v>
      </c>
      <c r="CN150" s="3">
        <v>12828</v>
      </c>
      <c r="CO150" s="3">
        <f t="shared" ref="CO150" si="555">CN150/CN$154*100</f>
        <v>7.8693110365430972</v>
      </c>
      <c r="CP150" s="3">
        <v>5659</v>
      </c>
      <c r="CQ150" s="3">
        <f t="shared" ref="CQ150:CS150" si="556">CP150/CP$154*100</f>
        <v>11.128372532053803</v>
      </c>
      <c r="CR150" s="3">
        <v>4940</v>
      </c>
      <c r="CS150" s="3">
        <f t="shared" si="556"/>
        <v>10.962673649638276</v>
      </c>
      <c r="CT150" s="3">
        <v>3321</v>
      </c>
      <c r="CU150" s="3">
        <f t="shared" ref="CU150" si="557">CT150/CT$154*100</f>
        <v>12.077241981234998</v>
      </c>
      <c r="CV150" s="3">
        <v>11797</v>
      </c>
      <c r="CW150" s="3">
        <f t="shared" ref="CW150" si="558">CV150/CV$154*100</f>
        <v>6.5885151965328888</v>
      </c>
      <c r="CX150" s="3">
        <v>10253</v>
      </c>
      <c r="CY150" s="3">
        <f t="shared" ref="CY150" si="559">CX150/CX$154*100</f>
        <v>8.9976481325470363</v>
      </c>
      <c r="CZ150" s="3">
        <v>3858</v>
      </c>
      <c r="DA150" s="3">
        <f t="shared" ref="DA150" si="560">CZ150/CZ$154*100</f>
        <v>11.113351577128043</v>
      </c>
      <c r="DB150" s="3">
        <v>18909</v>
      </c>
      <c r="DC150" s="3">
        <f t="shared" ref="DC150" si="561">DB150/DB$154*100</f>
        <v>11.828326931978832</v>
      </c>
      <c r="DD150" s="3">
        <v>16511</v>
      </c>
      <c r="DE150" s="3">
        <f t="shared" ref="DE150" si="562">DD150/DD$154*100</f>
        <v>10.639833484769397</v>
      </c>
      <c r="DF150" s="3">
        <v>2271</v>
      </c>
      <c r="DG150" s="3">
        <f t="shared" ref="DG150" si="563">DF150/DF$154*100</f>
        <v>12.697081516269709</v>
      </c>
      <c r="DH150" s="3">
        <v>1421</v>
      </c>
      <c r="DI150" s="3">
        <f t="shared" ref="DI150" si="564">DH150/DH$154*100</f>
        <v>8.969827042040146</v>
      </c>
      <c r="DJ150" s="3">
        <v>1540</v>
      </c>
      <c r="DK150" s="3">
        <f t="shared" ref="DK150" si="565">DJ150/DJ$154*100</f>
        <v>11.354420113544201</v>
      </c>
      <c r="DL150" s="3">
        <v>5226</v>
      </c>
      <c r="DM150" s="3">
        <f t="shared" ref="DM150" si="566">DL150/DL$154*100</f>
        <v>8.8266590099143691</v>
      </c>
      <c r="DN150" s="3">
        <v>1285</v>
      </c>
      <c r="DO150" s="3">
        <f t="shared" ref="DO150" si="567">DN150/DN$154*100</f>
        <v>12.154748391978812</v>
      </c>
      <c r="DP150" s="3">
        <v>10013</v>
      </c>
      <c r="DQ150" s="3">
        <f t="shared" ref="DQ150" si="568">DP150/DP$154*100</f>
        <v>10.747482987355902</v>
      </c>
      <c r="DR150" s="3">
        <v>901</v>
      </c>
      <c r="DS150" s="3">
        <f t="shared" ref="DS150" si="569">DR150/DR$154*100</f>
        <v>13.661865049279756</v>
      </c>
      <c r="DT150" s="3">
        <v>247</v>
      </c>
      <c r="DU150" s="3">
        <f t="shared" ref="DU150" si="570">DT150/DT$154*100</f>
        <v>8.2525893752088209</v>
      </c>
      <c r="DV150" s="3">
        <v>2956</v>
      </c>
      <c r="DW150" s="3">
        <f t="shared" ref="DW150" si="571">DV150/DV$154*100</f>
        <v>10.616672054017167</v>
      </c>
      <c r="DX150" s="3">
        <v>1617</v>
      </c>
      <c r="DY150" s="3">
        <f t="shared" ref="DY150" si="572">DX150/DX$154*100</f>
        <v>10.639557836557442</v>
      </c>
      <c r="DZ150" s="3">
        <v>8895</v>
      </c>
      <c r="EA150" s="3">
        <f t="shared" ref="EA150" si="573">DZ150/DZ$154*100</f>
        <v>9.1315997495097978</v>
      </c>
      <c r="EB150" s="3">
        <v>1114</v>
      </c>
      <c r="EC150" s="3">
        <f t="shared" ref="EC150" si="574">EB150/EB$154*100</f>
        <v>10.925853275794429</v>
      </c>
      <c r="ED150" s="3">
        <v>2831</v>
      </c>
      <c r="EE150" s="3">
        <f t="shared" ref="EE150" si="575">ED150/ED$154*100</f>
        <v>8.153567005558596</v>
      </c>
      <c r="EF150" s="3">
        <v>1611</v>
      </c>
      <c r="EG150" s="3">
        <f t="shared" ref="EG150" si="576">EF150/EF$154*100</f>
        <v>8.5360038149737729</v>
      </c>
      <c r="EH150" s="3">
        <v>632</v>
      </c>
      <c r="EI150" s="3">
        <f t="shared" ref="EI150" si="577">EH150/EH$154*100</f>
        <v>11.295799821268989</v>
      </c>
      <c r="EJ150" s="3">
        <v>3176</v>
      </c>
      <c r="EK150" s="3">
        <f t="shared" ref="EK150" si="578">EJ150/EJ$154*100</f>
        <v>11.619653898218271</v>
      </c>
      <c r="EL150" s="3">
        <v>3676</v>
      </c>
      <c r="EM150" s="3">
        <f t="shared" ref="EM150" si="579">EL150/EL$154*100</f>
        <v>11.366025601385196</v>
      </c>
      <c r="EN150" s="3">
        <v>4726</v>
      </c>
      <c r="EO150" s="3">
        <f t="shared" ref="EO150" si="580">EN150/EN$154*100</f>
        <v>11.658484841009448</v>
      </c>
      <c r="EP150" s="3">
        <v>365</v>
      </c>
      <c r="EQ150" s="3">
        <f t="shared" ref="EQ150" si="581">EP150/EP$154*100</f>
        <v>10.094026548672566</v>
      </c>
      <c r="ER150" s="3">
        <v>12483</v>
      </c>
      <c r="ES150" s="3">
        <f t="shared" ref="ES150" si="582">ER150/ER$154*100</f>
        <v>7.8040211058040958</v>
      </c>
      <c r="ET150" s="3">
        <v>16693</v>
      </c>
      <c r="EU150" s="3">
        <f t="shared" ref="EU150" si="583">ET150/ET$154*100</f>
        <v>7.8323089194388409</v>
      </c>
      <c r="EV150" s="3">
        <v>5530</v>
      </c>
      <c r="EW150" s="3">
        <f t="shared" ref="EW150" si="584">EV150/EV$154*100</f>
        <v>13.873557451078774</v>
      </c>
      <c r="EX150" s="3">
        <v>16630</v>
      </c>
      <c r="EY150" s="3">
        <f t="shared" ref="EY150" si="585">EX150/EX$154*100</f>
        <v>6.1791239986326412</v>
      </c>
      <c r="EZ150" s="3">
        <v>16043</v>
      </c>
      <c r="FA150" s="3">
        <f t="shared" ref="FA150" si="586">EZ150/EZ$154*100</f>
        <v>11.038482974053407</v>
      </c>
      <c r="FB150" s="3">
        <v>10678</v>
      </c>
      <c r="FC150" s="3">
        <f t="shared" ref="FC150" si="587">FB150/FB$154*100</f>
        <v>12.813036226406037</v>
      </c>
      <c r="FD150" s="3">
        <v>772</v>
      </c>
      <c r="FE150" s="3">
        <f t="shared" ref="FE150" si="588">FD150/FD$154*100</f>
        <v>13.135953717883272</v>
      </c>
      <c r="FF150" s="3">
        <v>398278</v>
      </c>
      <c r="FG150" s="3">
        <f t="shared" ref="FG150" si="589">FF150/FF$154*100</f>
        <v>8.7104383628632718</v>
      </c>
      <c r="FH150" s="3">
        <v>571149</v>
      </c>
      <c r="FI150" s="3">
        <f t="shared" ref="FI150" si="590">FH150/FH$154*100</f>
        <v>9.5020826758337567</v>
      </c>
    </row>
    <row r="151" spans="2:165" x14ac:dyDescent="0.35">
      <c r="B151" s="18">
        <v>146</v>
      </c>
      <c r="C151" s="13" t="s">
        <v>134</v>
      </c>
      <c r="D151" s="3">
        <v>155</v>
      </c>
      <c r="E151" s="3">
        <f t="shared" si="0"/>
        <v>1.282900182089058</v>
      </c>
      <c r="F151" s="3">
        <v>137</v>
      </c>
      <c r="G151" s="3">
        <f t="shared" si="0"/>
        <v>1.3488234714974894</v>
      </c>
      <c r="H151" s="3">
        <v>1336</v>
      </c>
      <c r="I151" s="3">
        <f t="shared" ref="I151" si="591">H151/H$154*100</f>
        <v>1.2730113961199834</v>
      </c>
      <c r="J151" s="3">
        <v>1213</v>
      </c>
      <c r="K151" s="3">
        <f t="shared" ref="K151" si="592">J151/J$154*100</f>
        <v>1.0189852150537633</v>
      </c>
      <c r="L151" s="3">
        <v>634</v>
      </c>
      <c r="M151" s="3">
        <f t="shared" ref="M151" si="593">L151/L$154*100</f>
        <v>1.7090791459995689</v>
      </c>
      <c r="N151" s="3">
        <v>693</v>
      </c>
      <c r="O151" s="3">
        <f t="shared" ref="O151" si="594">N151/N$154*100</f>
        <v>1.3127237597317725</v>
      </c>
      <c r="P151" s="3">
        <v>860</v>
      </c>
      <c r="Q151" s="3">
        <f t="shared" ref="Q151" si="595">P151/P$154*100</f>
        <v>0.90223355259706883</v>
      </c>
      <c r="R151" s="3">
        <v>247</v>
      </c>
      <c r="S151" s="3">
        <f t="shared" ref="S151" si="596">R151/R$154*100</f>
        <v>1.9070413835701052</v>
      </c>
      <c r="T151" s="3">
        <v>1211</v>
      </c>
      <c r="U151" s="3">
        <f t="shared" ref="U151" si="597">T151/T$154*100</f>
        <v>0.76041568553577599</v>
      </c>
      <c r="V151" s="3">
        <v>1916</v>
      </c>
      <c r="W151" s="3">
        <f t="shared" ref="W151" si="598">V151/V$154*100</f>
        <v>1.0788045314294723</v>
      </c>
      <c r="X151" s="3">
        <v>84</v>
      </c>
      <c r="Y151" s="3">
        <f t="shared" ref="Y151" si="599">X151/X$154*100</f>
        <v>1.5297759970861409</v>
      </c>
      <c r="Z151" s="3">
        <v>514</v>
      </c>
      <c r="AA151" s="3">
        <f t="shared" ref="AA151" si="600">Z151/Z$154*100</f>
        <v>1.4689491583550056</v>
      </c>
      <c r="AB151" s="3">
        <v>970</v>
      </c>
      <c r="AC151" s="3">
        <f t="shared" ref="AC151" si="601">AB151/AB$154*100</f>
        <v>0.89030848730163104</v>
      </c>
      <c r="AD151" s="3">
        <v>2691</v>
      </c>
      <c r="AE151" s="3">
        <f t="shared" ref="AE151" si="602">AD151/AD$154*100</f>
        <v>0.79299360241876315</v>
      </c>
      <c r="AF151" s="3">
        <v>249</v>
      </c>
      <c r="AG151" s="3">
        <f t="shared" ref="AG151" si="603">AF151/AF$154*100</f>
        <v>2.045678606638186</v>
      </c>
      <c r="AH151" s="3">
        <v>286</v>
      </c>
      <c r="AI151" s="3">
        <f t="shared" ref="AI151" si="604">AH151/AH$154*100</f>
        <v>1.4041633935585232</v>
      </c>
      <c r="AJ151" s="3">
        <v>206</v>
      </c>
      <c r="AK151" s="3">
        <f t="shared" ref="AK151" si="605">AJ151/AJ$154*100</f>
        <v>1.4109589041095891</v>
      </c>
      <c r="AL151" s="3">
        <v>1228</v>
      </c>
      <c r="AM151" s="3">
        <f t="shared" ref="AM151" si="606">AL151/AL$154*100</f>
        <v>0.88598370886633049</v>
      </c>
      <c r="AN151" s="3">
        <v>753</v>
      </c>
      <c r="AO151" s="3">
        <f t="shared" ref="AO151" si="607">AN151/AN$154*100</f>
        <v>1.7183542137331416</v>
      </c>
      <c r="AP151" s="3">
        <v>1583</v>
      </c>
      <c r="AQ151" s="3">
        <f t="shared" ref="AQ151" si="608">AP151/AP$154*100</f>
        <v>1.2334424185756583</v>
      </c>
      <c r="AR151" s="3">
        <v>159</v>
      </c>
      <c r="AS151" s="3">
        <f t="shared" ref="AS151" si="609">AR151/AR$154*100</f>
        <v>1.6602276286937456</v>
      </c>
      <c r="AT151" s="3">
        <v>1048</v>
      </c>
      <c r="AU151" s="3">
        <f t="shared" ref="AU151" si="610">AT151/AT$154*100</f>
        <v>0.74518085567809333</v>
      </c>
      <c r="AV151" s="3">
        <v>305</v>
      </c>
      <c r="AW151" s="3">
        <f t="shared" ref="AW151" si="611">AV151/AV$154*100</f>
        <v>2.5244164873365338</v>
      </c>
      <c r="AX151" s="3">
        <v>186</v>
      </c>
      <c r="AY151" s="3">
        <f t="shared" ref="AY151" si="612">AX151/AX$154*100</f>
        <v>0.80753701211305517</v>
      </c>
      <c r="AZ151" s="3">
        <v>1382</v>
      </c>
      <c r="BA151" s="3">
        <f t="shared" ref="BA151" si="613">AZ151/AZ$154*100</f>
        <v>1.2435550196611267</v>
      </c>
      <c r="BB151" s="3">
        <v>1511</v>
      </c>
      <c r="BC151" s="3">
        <f t="shared" ref="BC151" si="614">BB151/BB$154*100</f>
        <v>1.0358467412988188</v>
      </c>
      <c r="BD151" s="3">
        <v>3027</v>
      </c>
      <c r="BE151" s="3">
        <f t="shared" ref="BE151" si="615">BD151/BD$154*100</f>
        <v>1.2092763118470728</v>
      </c>
      <c r="BF151" s="3">
        <v>778</v>
      </c>
      <c r="BG151" s="3">
        <f t="shared" ref="BG151" si="616">BF151/BF$154*100</f>
        <v>1.2678856621361754</v>
      </c>
      <c r="BH151" s="3">
        <v>228</v>
      </c>
      <c r="BI151" s="3">
        <f t="shared" ref="BI151" si="617">BH151/BH$154*100</f>
        <v>1.525185631145896</v>
      </c>
      <c r="BJ151" s="3">
        <v>80</v>
      </c>
      <c r="BK151" s="3">
        <f t="shared" ref="BK151" si="618">BJ151/BJ$154*100</f>
        <v>1.5363933166890724</v>
      </c>
      <c r="BL151" s="3">
        <v>842</v>
      </c>
      <c r="BM151" s="3">
        <f t="shared" ref="BM151" si="619">BL151/BL$154*100</f>
        <v>0.99410854909739199</v>
      </c>
      <c r="BN151" s="3">
        <v>293</v>
      </c>
      <c r="BO151" s="3">
        <f t="shared" ref="BO151" si="620">BN151/BN$154*100</f>
        <v>1.5577648997820193</v>
      </c>
      <c r="BP151" s="3">
        <v>1790</v>
      </c>
      <c r="BQ151" s="3">
        <f t="shared" ref="BQ151" si="621">BP151/BP$154*100</f>
        <v>0.79784981702941349</v>
      </c>
      <c r="BR151" s="3">
        <v>184</v>
      </c>
      <c r="BS151" s="3">
        <f t="shared" ref="BS151" si="622">BR151/BR$154*100</f>
        <v>1.1616895005997854</v>
      </c>
      <c r="BT151" s="3">
        <v>1549</v>
      </c>
      <c r="BU151" s="3">
        <f t="shared" ref="BU151" si="623">BT151/BT$154*100</f>
        <v>1.0423395779500431</v>
      </c>
      <c r="BV151" s="3">
        <v>1516</v>
      </c>
      <c r="BW151" s="3">
        <f t="shared" ref="BW151" si="624">BV151/BV$154*100</f>
        <v>1.0095359863619413</v>
      </c>
      <c r="BX151" s="3">
        <v>1038</v>
      </c>
      <c r="BY151" s="3">
        <f t="shared" ref="BY151" si="625">BX151/BX$154*100</f>
        <v>1.4981813983026384</v>
      </c>
      <c r="BZ151" s="3">
        <v>97</v>
      </c>
      <c r="CA151" s="3">
        <f t="shared" ref="CA151" si="626">BZ151/BZ$154*100</f>
        <v>1.4368241741964154</v>
      </c>
      <c r="CB151" s="3">
        <v>458</v>
      </c>
      <c r="CC151" s="3">
        <f t="shared" ref="CC151" si="627">CB151/CB$154*100</f>
        <v>0.96388584897718654</v>
      </c>
      <c r="CD151" s="3">
        <v>1296</v>
      </c>
      <c r="CE151" s="3">
        <f t="shared" ref="CE151" si="628">CD151/CD$154*100</f>
        <v>1.0961499424859598</v>
      </c>
      <c r="CF151" s="3">
        <v>137</v>
      </c>
      <c r="CG151" s="3">
        <f t="shared" ref="CG151" si="629">CF151/CF$154*100</f>
        <v>1.493513572440859</v>
      </c>
      <c r="CH151" s="3">
        <v>579</v>
      </c>
      <c r="CI151" s="3">
        <f t="shared" ref="CI151" si="630">CH151/CH$154*100</f>
        <v>0.73384960519144726</v>
      </c>
      <c r="CJ151" s="3">
        <v>1140</v>
      </c>
      <c r="CK151" s="3">
        <f t="shared" ref="CK151" si="631">CJ151/CJ$154*100</f>
        <v>1.050652510506525</v>
      </c>
      <c r="CL151" s="3">
        <v>610</v>
      </c>
      <c r="CM151" s="3">
        <f t="shared" ref="CM151" si="632">CL151/CL$154*100</f>
        <v>0.44706330709584741</v>
      </c>
      <c r="CN151" s="3">
        <v>1209</v>
      </c>
      <c r="CO151" s="3">
        <f t="shared" ref="CO151" si="633">CN151/CN$154*100</f>
        <v>0.74165864072190568</v>
      </c>
      <c r="CP151" s="3">
        <v>624</v>
      </c>
      <c r="CQ151" s="3">
        <f t="shared" ref="CQ151:CS151" si="634">CP151/CP$154*100</f>
        <v>1.22709037992606</v>
      </c>
      <c r="CR151" s="3">
        <v>454</v>
      </c>
      <c r="CS151" s="3">
        <f t="shared" si="634"/>
        <v>1.0075007767076471</v>
      </c>
      <c r="CT151" s="3">
        <v>448</v>
      </c>
      <c r="CU151" s="3">
        <f t="shared" ref="CU151" si="635">CT151/CT$154*100</f>
        <v>1.629209397047058</v>
      </c>
      <c r="CV151" s="3">
        <v>1654</v>
      </c>
      <c r="CW151" s="3">
        <f t="shared" ref="CW151" si="636">CV151/CV$154*100</f>
        <v>0.92374367509243016</v>
      </c>
      <c r="CX151" s="3">
        <v>1074</v>
      </c>
      <c r="CY151" s="3">
        <f t="shared" ref="CY151" si="637">CX151/CX$154*100</f>
        <v>0.94250210614995789</v>
      </c>
      <c r="CZ151" s="3">
        <v>420</v>
      </c>
      <c r="DA151" s="3">
        <f t="shared" ref="DA151" si="638">CZ151/CZ$154*100</f>
        <v>1.2098516491430218</v>
      </c>
      <c r="DB151" s="3">
        <v>1400</v>
      </c>
      <c r="DC151" s="3">
        <f t="shared" ref="DC151" si="639">DB151/DB$154*100</f>
        <v>0.87575533897987012</v>
      </c>
      <c r="DD151" s="3">
        <v>2264</v>
      </c>
      <c r="DE151" s="3">
        <f t="shared" ref="DE151" si="640">DD151/DD$154*100</f>
        <v>1.458941494126214</v>
      </c>
      <c r="DF151" s="3">
        <v>247</v>
      </c>
      <c r="DG151" s="3">
        <f t="shared" ref="DG151" si="641">DF151/DF$154*100</f>
        <v>1.3809683551380969</v>
      </c>
      <c r="DH151" s="3">
        <v>196</v>
      </c>
      <c r="DI151" s="3">
        <f t="shared" ref="DI151" si="642">DH151/DH$154*100</f>
        <v>1.2372175230400202</v>
      </c>
      <c r="DJ151" s="3">
        <v>209</v>
      </c>
      <c r="DK151" s="3">
        <f t="shared" ref="DK151" si="643">DJ151/DJ$154*100</f>
        <v>1.5409570154095702</v>
      </c>
      <c r="DL151" s="3">
        <v>478</v>
      </c>
      <c r="DM151" s="3">
        <f t="shared" ref="DM151" si="644">DL151/DL$154*100</f>
        <v>0.80733697029067508</v>
      </c>
      <c r="DN151" s="3">
        <v>153</v>
      </c>
      <c r="DO151" s="3">
        <f t="shared" ref="DO151" si="645">DN151/DN$154*100</f>
        <v>1.4472190692395006</v>
      </c>
      <c r="DP151" s="3">
        <v>651</v>
      </c>
      <c r="DQ151" s="3">
        <f t="shared" ref="DQ151" si="646">DP151/DP$154*100</f>
        <v>0.69875276388382035</v>
      </c>
      <c r="DR151" s="3">
        <v>124</v>
      </c>
      <c r="DS151" s="3">
        <f t="shared" ref="DS151" si="647">DR151/DR$154*100</f>
        <v>1.8802122820318421</v>
      </c>
      <c r="DT151" s="3">
        <v>49</v>
      </c>
      <c r="DU151" s="3">
        <f t="shared" ref="DU151" si="648">DT151/DT$154*100</f>
        <v>1.6371533578349484</v>
      </c>
      <c r="DV151" s="3">
        <v>414</v>
      </c>
      <c r="DW151" s="3">
        <f t="shared" ref="DW151" si="649">DV151/DV$154*100</f>
        <v>1.4869087382825128</v>
      </c>
      <c r="DX151" s="3">
        <v>198</v>
      </c>
      <c r="DY151" s="3">
        <f t="shared" ref="DY151" si="650">DX151/DX$154*100</f>
        <v>1.3028030003947888</v>
      </c>
      <c r="DZ151" s="3">
        <v>702</v>
      </c>
      <c r="EA151" s="3">
        <f t="shared" ref="EA151" si="651">DZ151/DZ$154*100</f>
        <v>0.72067262778593355</v>
      </c>
      <c r="EB151" s="3">
        <v>168</v>
      </c>
      <c r="EC151" s="3">
        <f t="shared" ref="EC151" si="652">EB151/EB$154*100</f>
        <v>1.6477049823460179</v>
      </c>
      <c r="ED151" s="3">
        <v>321</v>
      </c>
      <c r="EE151" s="3">
        <f t="shared" ref="EE151" si="653">ED151/ED$154*100</f>
        <v>0.92451254284150808</v>
      </c>
      <c r="EF151" s="3">
        <v>208</v>
      </c>
      <c r="EG151" s="3">
        <f t="shared" ref="EG151" si="654">EF151/EF$154*100</f>
        <v>1.1021035341493137</v>
      </c>
      <c r="EH151" s="3">
        <v>78</v>
      </c>
      <c r="EI151" s="3">
        <f t="shared" ref="EI151" si="655">EH151/EH$154*100</f>
        <v>1.394101876675603</v>
      </c>
      <c r="EJ151" s="3">
        <v>409</v>
      </c>
      <c r="EK151" s="3">
        <f t="shared" ref="EK151" si="656">EJ151/EJ$154*100</f>
        <v>1.4963597117038012</v>
      </c>
      <c r="EL151" s="3">
        <v>442</v>
      </c>
      <c r="EM151" s="3">
        <f t="shared" ref="EM151" si="657">EL151/EL$154*100</f>
        <v>1.3666439923319522</v>
      </c>
      <c r="EN151" s="3">
        <v>636</v>
      </c>
      <c r="EO151" s="3">
        <f t="shared" ref="EO151" si="658">EN151/EN$154*100</f>
        <v>1.5689370204997901</v>
      </c>
      <c r="EP151" s="3">
        <v>49</v>
      </c>
      <c r="EQ151" s="3">
        <f t="shared" ref="EQ151" si="659">EP151/EP$154*100</f>
        <v>1.3550884955752212</v>
      </c>
      <c r="ER151" s="3">
        <v>1442</v>
      </c>
      <c r="ES151" s="3">
        <f t="shared" ref="ES151" si="660">ER151/ER$154*100</f>
        <v>0.90149791192577955</v>
      </c>
      <c r="ET151" s="3">
        <v>1774</v>
      </c>
      <c r="EU151" s="3">
        <f t="shared" ref="EU151" si="661">ET151/ET$154*100</f>
        <v>0.83235583915919864</v>
      </c>
      <c r="EV151" s="3">
        <v>474</v>
      </c>
      <c r="EW151" s="3">
        <f t="shared" ref="EW151" si="662">EV151/EV$154*100</f>
        <v>1.1891620672353236</v>
      </c>
      <c r="EX151" s="3">
        <v>1482</v>
      </c>
      <c r="EY151" s="3">
        <f t="shared" ref="EY151" si="663">EX151/EX$154*100</f>
        <v>0.55065915610183858</v>
      </c>
      <c r="EZ151" s="3">
        <v>1473</v>
      </c>
      <c r="FA151" s="3">
        <f t="shared" ref="FA151" si="664">EZ151/EZ$154*100</f>
        <v>1.0135065399726153</v>
      </c>
      <c r="FB151" s="3">
        <v>521</v>
      </c>
      <c r="FC151" s="3">
        <f t="shared" ref="FC151" si="665">FB151/FB$154*100</f>
        <v>0.6251724924103339</v>
      </c>
      <c r="FD151" s="3">
        <v>107</v>
      </c>
      <c r="FE151" s="3">
        <f t="shared" ref="FE151" si="666">FD151/FD$154*100</f>
        <v>1.8206567976858941</v>
      </c>
      <c r="FF151" s="3">
        <v>40398</v>
      </c>
      <c r="FG151" s="3">
        <f t="shared" ref="FG151" si="667">FF151/FF$154*100</f>
        <v>0.88351425130926231</v>
      </c>
      <c r="FH151" s="3">
        <v>59855</v>
      </c>
      <c r="FI151" s="3">
        <f t="shared" ref="FI151" si="668">FH151/FH$154*100</f>
        <v>0.9957947200503362</v>
      </c>
    </row>
    <row r="152" spans="2:165" x14ac:dyDescent="0.35">
      <c r="B152" s="18">
        <v>147</v>
      </c>
      <c r="C152" s="13" t="s">
        <v>135</v>
      </c>
      <c r="D152" s="3">
        <v>1000</v>
      </c>
      <c r="E152" s="3">
        <f t="shared" si="0"/>
        <v>8.2767753683165033</v>
      </c>
      <c r="F152" s="3">
        <v>997</v>
      </c>
      <c r="G152" s="3">
        <f t="shared" si="0"/>
        <v>9.8158905188539922</v>
      </c>
      <c r="H152" s="3">
        <v>10964</v>
      </c>
      <c r="I152" s="3">
        <f t="shared" ref="I152" si="669">H152/H$154*100</f>
        <v>10.447078553188245</v>
      </c>
      <c r="J152" s="3">
        <v>11367</v>
      </c>
      <c r="K152" s="3">
        <f t="shared" ref="K152" si="670">J152/J$154*100</f>
        <v>9.548891129032258</v>
      </c>
      <c r="L152" s="3">
        <v>3694</v>
      </c>
      <c r="M152" s="3">
        <f t="shared" ref="M152" si="671">L152/L$154*100</f>
        <v>9.9579469484580549</v>
      </c>
      <c r="N152" s="3">
        <v>5231</v>
      </c>
      <c r="O152" s="3">
        <f t="shared" ref="O152" si="672">N152/N$154*100</f>
        <v>9.9088859843533932</v>
      </c>
      <c r="P152" s="3">
        <v>7842</v>
      </c>
      <c r="Q152" s="3">
        <f t="shared" ref="Q152" si="673">P152/P$154*100</f>
        <v>8.2271110691467602</v>
      </c>
      <c r="R152" s="3">
        <v>1272</v>
      </c>
      <c r="S152" s="3">
        <f t="shared" ref="S152" si="674">R152/R$154*100</f>
        <v>9.8208770846201361</v>
      </c>
      <c r="T152" s="3">
        <v>13193</v>
      </c>
      <c r="U152" s="3">
        <f t="shared" ref="U152" si="675">T152/T$154*100</f>
        <v>8.2841982983265829</v>
      </c>
      <c r="V152" s="3">
        <v>14775</v>
      </c>
      <c r="W152" s="3">
        <f t="shared" ref="W152" si="676">V152/V$154*100</f>
        <v>8.3190693903290462</v>
      </c>
      <c r="X152" s="3">
        <v>488</v>
      </c>
      <c r="Y152" s="3">
        <f t="shared" ref="Y152" si="677">X152/X$154*100</f>
        <v>8.8872700783099603</v>
      </c>
      <c r="Z152" s="3">
        <v>3181</v>
      </c>
      <c r="AA152" s="3">
        <f t="shared" ref="AA152" si="678">Z152/Z$154*100</f>
        <v>9.0909090909090917</v>
      </c>
      <c r="AB152" s="3">
        <v>8895</v>
      </c>
      <c r="AC152" s="3">
        <f t="shared" ref="AC152" si="679">AB152/AB$154*100</f>
        <v>8.1642206129360915</v>
      </c>
      <c r="AD152" s="3">
        <v>25497</v>
      </c>
      <c r="AE152" s="3">
        <f t="shared" ref="AE152" si="680">AD152/AD$154*100</f>
        <v>7.5135480791048685</v>
      </c>
      <c r="AF152" s="3">
        <v>1385</v>
      </c>
      <c r="AG152" s="3">
        <f t="shared" ref="AG152" si="681">AF152/AF$154*100</f>
        <v>11.378573775879067</v>
      </c>
      <c r="AH152" s="3">
        <v>1692</v>
      </c>
      <c r="AI152" s="3">
        <f t="shared" ref="AI152" si="682">AH152/AH$154*100</f>
        <v>8.3071484681853889</v>
      </c>
      <c r="AJ152" s="3">
        <v>1228</v>
      </c>
      <c r="AK152" s="3">
        <f t="shared" ref="AK152" si="683">AJ152/AJ$154*100</f>
        <v>8.410958904109588</v>
      </c>
      <c r="AL152" s="3">
        <v>12855</v>
      </c>
      <c r="AM152" s="3">
        <f t="shared" ref="AM152" si="684">AL152/AL$154*100</f>
        <v>9.2746910240038094</v>
      </c>
      <c r="AN152" s="3">
        <v>4322</v>
      </c>
      <c r="AO152" s="3">
        <f t="shared" ref="AO152" si="685">AN152/AN$154*100</f>
        <v>9.8628511444284701</v>
      </c>
      <c r="AP152" s="3">
        <v>12394</v>
      </c>
      <c r="AQ152" s="3">
        <f t="shared" ref="AQ152" si="686">AP152/AP$154*100</f>
        <v>9.6571606669783385</v>
      </c>
      <c r="AR152" s="3">
        <v>772</v>
      </c>
      <c r="AS152" s="3">
        <f t="shared" ref="AS152" si="687">AR152/AR$154*100</f>
        <v>8.0609794298840978</v>
      </c>
      <c r="AT152" s="3">
        <v>11973</v>
      </c>
      <c r="AU152" s="3">
        <f t="shared" ref="AU152" si="688">AT152/AT$154*100</f>
        <v>8.5134068559482934</v>
      </c>
      <c r="AV152" s="3">
        <v>1809</v>
      </c>
      <c r="AW152" s="3">
        <f t="shared" ref="AW152" si="689">AV152/AV$154*100</f>
        <v>14.972686641284556</v>
      </c>
      <c r="AX152" s="3">
        <v>2023</v>
      </c>
      <c r="AY152" s="3">
        <f t="shared" ref="AY152" si="690">AX152/AX$154*100</f>
        <v>8.7830504059393046</v>
      </c>
      <c r="AZ152" s="3">
        <v>11126</v>
      </c>
      <c r="BA152" s="3">
        <f t="shared" ref="BA152" si="691">AZ152/AZ$154*100</f>
        <v>10.011427748733499</v>
      </c>
      <c r="BB152" s="3">
        <v>11159</v>
      </c>
      <c r="BC152" s="3">
        <f t="shared" ref="BC152" si="692">BB152/BB$154*100</f>
        <v>7.6499098518554058</v>
      </c>
      <c r="BD152" s="3">
        <v>23803</v>
      </c>
      <c r="BE152" s="3">
        <f t="shared" ref="BE152" si="693">BD152/BD$154*100</f>
        <v>9.5092183848351084</v>
      </c>
      <c r="BF152" s="3">
        <v>5781</v>
      </c>
      <c r="BG152" s="3">
        <f t="shared" ref="BG152" si="694">BF152/BF$154*100</f>
        <v>9.421140119292069</v>
      </c>
      <c r="BH152" s="3">
        <v>1630</v>
      </c>
      <c r="BI152" s="3">
        <f t="shared" ref="BI152" si="695">BH152/BH$154*100</f>
        <v>10.903739380560573</v>
      </c>
      <c r="BJ152" s="3">
        <v>502</v>
      </c>
      <c r="BK152" s="3">
        <f t="shared" ref="BK152" si="696">BJ152/BJ$154*100</f>
        <v>9.6408680622239302</v>
      </c>
      <c r="BL152" s="3">
        <v>7137</v>
      </c>
      <c r="BM152" s="3">
        <f t="shared" ref="BM152" si="697">BL152/BL$154*100</f>
        <v>8.4263096376580595</v>
      </c>
      <c r="BN152" s="3">
        <v>1553</v>
      </c>
      <c r="BO152" s="3">
        <f t="shared" ref="BO152" si="698">BN152/BN$154*100</f>
        <v>8.256685629220053</v>
      </c>
      <c r="BP152" s="3">
        <v>18656</v>
      </c>
      <c r="BQ152" s="3">
        <f t="shared" ref="BQ152" si="699">BP152/BP$154*100</f>
        <v>8.3154671432965017</v>
      </c>
      <c r="BR152" s="3">
        <v>1423</v>
      </c>
      <c r="BS152" s="3">
        <f t="shared" ref="BS152" si="700">BR152/BR$154*100</f>
        <v>8.9841530399646441</v>
      </c>
      <c r="BT152" s="3">
        <v>12908</v>
      </c>
      <c r="BU152" s="3">
        <f t="shared" ref="BU152" si="701">BT152/BT$154*100</f>
        <v>8.6859388458225659</v>
      </c>
      <c r="BV152" s="3">
        <v>13920</v>
      </c>
      <c r="BW152" s="3">
        <f t="shared" ref="BW152" si="702">BV152/BV$154*100</f>
        <v>9.2696180278088534</v>
      </c>
      <c r="BX152" s="3">
        <v>7376</v>
      </c>
      <c r="BY152" s="3">
        <f t="shared" ref="BY152" si="703">BX152/BX$154*100</f>
        <v>10.646036602967495</v>
      </c>
      <c r="BZ152" s="3">
        <v>657</v>
      </c>
      <c r="CA152" s="3">
        <f t="shared" ref="CA152" si="704">BZ152/BZ$154*100</f>
        <v>9.7318915716190197</v>
      </c>
      <c r="CB152" s="3">
        <v>4343</v>
      </c>
      <c r="CC152" s="3">
        <f t="shared" ref="CC152" si="705">CB152/CB$154*100</f>
        <v>9.1400791312400038</v>
      </c>
      <c r="CD152" s="3">
        <v>10249</v>
      </c>
      <c r="CE152" s="3">
        <f t="shared" ref="CE152" si="706">CD152/CD$154*100</f>
        <v>8.6685499695513908</v>
      </c>
      <c r="CF152" s="3">
        <v>842</v>
      </c>
      <c r="CG152" s="3">
        <f t="shared" ref="CG152" si="707">CF152/CF$154*100</f>
        <v>9.1791126131036744</v>
      </c>
      <c r="CH152" s="3">
        <v>6863</v>
      </c>
      <c r="CI152" s="3">
        <f t="shared" ref="CI152" si="708">CH152/CH$154*100</f>
        <v>8.698462591414339</v>
      </c>
      <c r="CJ152" s="3">
        <v>10670</v>
      </c>
      <c r="CK152" s="3">
        <f t="shared" ref="CK152" si="709">CJ152/CJ$154*100</f>
        <v>9.8337388483373882</v>
      </c>
      <c r="CL152" s="3">
        <v>8923</v>
      </c>
      <c r="CM152" s="3">
        <f t="shared" ref="CM152" si="710">CL152/CL$154*100</f>
        <v>6.5395834249446674</v>
      </c>
      <c r="CN152" s="3">
        <v>12274</v>
      </c>
      <c r="CO152" s="3">
        <f t="shared" ref="CO152" si="711">CN152/CN$154*100</f>
        <v>7.5294608405464594</v>
      </c>
      <c r="CP152" s="3">
        <v>4370</v>
      </c>
      <c r="CQ152" s="3">
        <f t="shared" ref="CQ152:CS152" si="712">CP152/CP$154*100</f>
        <v>8.5935656414693629</v>
      </c>
      <c r="CR152" s="3">
        <v>4055</v>
      </c>
      <c r="CS152" s="3">
        <f t="shared" si="712"/>
        <v>8.9987128844702848</v>
      </c>
      <c r="CT152" s="3">
        <v>2482</v>
      </c>
      <c r="CU152" s="3">
        <f t="shared" ref="CU152" si="713">CT152/CT$154*100</f>
        <v>9.0261109898901744</v>
      </c>
      <c r="CV152" s="3">
        <v>14350</v>
      </c>
      <c r="CW152" s="3">
        <f t="shared" ref="CW152" si="714">CV152/CV$154*100</f>
        <v>8.0143420420655218</v>
      </c>
      <c r="CX152" s="3">
        <v>9862</v>
      </c>
      <c r="CY152" s="3">
        <f t="shared" ref="CY152" si="715">CX152/CX$154*100</f>
        <v>8.6545212019095761</v>
      </c>
      <c r="CZ152" s="3">
        <v>3382</v>
      </c>
      <c r="DA152" s="3">
        <f t="shared" ref="DA152" si="716">CZ152/CZ$154*100</f>
        <v>9.7421863747659518</v>
      </c>
      <c r="DB152" s="3">
        <v>14449</v>
      </c>
      <c r="DC152" s="3">
        <f t="shared" ref="DC152" si="717">DB152/DB$154*100</f>
        <v>9.0384206378001029</v>
      </c>
      <c r="DD152" s="3">
        <v>14261</v>
      </c>
      <c r="DE152" s="3">
        <f t="shared" ref="DE152" si="718">DD152/DD$154*100</f>
        <v>9.189913713663401</v>
      </c>
      <c r="DF152" s="3">
        <v>1964</v>
      </c>
      <c r="DG152" s="3">
        <f t="shared" ref="DG152" si="719">DF152/DF$154*100</f>
        <v>10.980655261098066</v>
      </c>
      <c r="DH152" s="3">
        <v>1200</v>
      </c>
      <c r="DI152" s="3">
        <f t="shared" ref="DI152" si="720">DH152/DH$154*100</f>
        <v>7.5748011614695114</v>
      </c>
      <c r="DJ152" s="3">
        <v>1300</v>
      </c>
      <c r="DK152" s="3">
        <f t="shared" ref="DK152" si="721">DJ152/DJ$154*100</f>
        <v>9.5849000958490009</v>
      </c>
      <c r="DL152" s="3">
        <v>5017</v>
      </c>
      <c r="DM152" s="3">
        <f t="shared" ref="DM152" si="722">DL152/DL$154*100</f>
        <v>8.4736602090968969</v>
      </c>
      <c r="DN152" s="3">
        <v>1046</v>
      </c>
      <c r="DO152" s="3">
        <f t="shared" ref="DO152" si="723">DN152/DN$154*100</f>
        <v>9.8940597805524035</v>
      </c>
      <c r="DP152" s="3">
        <v>7603</v>
      </c>
      <c r="DQ152" s="3">
        <f t="shared" ref="DQ152" si="724">DP152/DP$154*100</f>
        <v>8.1607024021638797</v>
      </c>
      <c r="DR152" s="3">
        <v>659</v>
      </c>
      <c r="DS152" s="3">
        <f t="shared" ref="DS152" si="725">DR152/DR$154*100</f>
        <v>9.992418498862774</v>
      </c>
      <c r="DT152" s="3">
        <v>271</v>
      </c>
      <c r="DU152" s="3">
        <f t="shared" ref="DU152" si="726">DT152/DT$154*100</f>
        <v>9.0544604076177748</v>
      </c>
      <c r="DV152" s="3">
        <v>2589</v>
      </c>
      <c r="DW152" s="3">
        <f t="shared" ref="DW152" si="727">DV152/DV$154*100</f>
        <v>9.2985669647667279</v>
      </c>
      <c r="DX152" s="3">
        <v>1359</v>
      </c>
      <c r="DY152" s="3">
        <f t="shared" ref="DY152" si="728">DX152/DX$154*100</f>
        <v>8.9419660481642325</v>
      </c>
      <c r="DZ152" s="3">
        <v>7566</v>
      </c>
      <c r="EA152" s="3">
        <f t="shared" ref="EA152" si="729">DZ152/DZ$154*100</f>
        <v>7.7672494328039505</v>
      </c>
      <c r="EB152" s="3">
        <v>943</v>
      </c>
      <c r="EC152" s="3">
        <f t="shared" ref="EC152" si="730">EB152/EB$154*100</f>
        <v>9.2487249901922315</v>
      </c>
      <c r="ED152" s="3">
        <v>2707</v>
      </c>
      <c r="EE152" s="3">
        <f t="shared" ref="EE152" si="731">ED152/ED$154*100</f>
        <v>7.7964344344920944</v>
      </c>
      <c r="EF152" s="3">
        <v>1329</v>
      </c>
      <c r="EG152" s="3">
        <f t="shared" ref="EG152" si="732">EF152/EF$154*100</f>
        <v>7.0418057542521062</v>
      </c>
      <c r="EH152" s="3">
        <v>504</v>
      </c>
      <c r="EI152" s="3">
        <f t="shared" ref="EI152" si="733">EH152/EH$154*100</f>
        <v>9.0080428954423581</v>
      </c>
      <c r="EJ152" s="3">
        <v>2602</v>
      </c>
      <c r="EK152" s="3">
        <f t="shared" ref="EK152" si="734">EJ152/EJ$154*100</f>
        <v>9.5196282881498568</v>
      </c>
      <c r="EL152" s="3">
        <v>2875</v>
      </c>
      <c r="EM152" s="3">
        <f t="shared" ref="EM152" si="735">EL152/EL$154*100</f>
        <v>8.8893698596252548</v>
      </c>
      <c r="EN152" s="3">
        <v>3825</v>
      </c>
      <c r="EO152" s="3">
        <f t="shared" ref="EO152" si="736">EN152/EN$154*100</f>
        <v>9.4358240619680789</v>
      </c>
      <c r="EP152" s="3">
        <v>282</v>
      </c>
      <c r="EQ152" s="3">
        <f t="shared" ref="EQ152" si="737">EP152/EP$154*100</f>
        <v>7.7986725663716809</v>
      </c>
      <c r="ER152" s="3">
        <v>14157</v>
      </c>
      <c r="ES152" s="3">
        <f t="shared" ref="ES152" si="738">ER152/ER$154*100</f>
        <v>8.8505589036985182</v>
      </c>
      <c r="ET152" s="3">
        <v>16903</v>
      </c>
      <c r="EU152" s="3">
        <f t="shared" ref="EU152" si="739">ET152/ET$154*100</f>
        <v>7.9308403321916199</v>
      </c>
      <c r="EV152" s="3">
        <v>4271</v>
      </c>
      <c r="EW152" s="3">
        <f t="shared" ref="EW152" si="740">EV152/EV$154*100</f>
        <v>10.715002508780733</v>
      </c>
      <c r="EX152" s="3">
        <v>17581</v>
      </c>
      <c r="EY152" s="3">
        <f t="shared" ref="EY152" si="741">EX152/EX$154*100</f>
        <v>6.5324822020421207</v>
      </c>
      <c r="EZ152" s="3">
        <v>13838</v>
      </c>
      <c r="FA152" s="3">
        <f t="shared" ref="FA152" si="742">EZ152/EZ$154*100</f>
        <v>9.5213194162532595</v>
      </c>
      <c r="FB152" s="3">
        <v>7414</v>
      </c>
      <c r="FC152" s="3">
        <f t="shared" ref="FC152" si="743">FB152/FB$154*100</f>
        <v>8.8964085580234471</v>
      </c>
      <c r="FD152" s="3">
        <v>612</v>
      </c>
      <c r="FE152" s="3">
        <f t="shared" ref="FE152" si="744">FD152/FD$154*100</f>
        <v>10.413476263399694</v>
      </c>
      <c r="FF152" s="3">
        <v>381459</v>
      </c>
      <c r="FG152" s="3">
        <f t="shared" ref="FG152" si="745">FF152/FF$154*100</f>
        <v>8.3426026731565894</v>
      </c>
      <c r="FH152" s="3">
        <v>519108</v>
      </c>
      <c r="FI152" s="3">
        <f t="shared" ref="FI152" si="746">FH152/FH$154*100</f>
        <v>8.6362877877518986</v>
      </c>
    </row>
    <row r="153" spans="2:165" x14ac:dyDescent="0.35">
      <c r="B153" s="18">
        <v>148</v>
      </c>
      <c r="C153" s="13" t="s">
        <v>136</v>
      </c>
      <c r="D153" s="3">
        <v>7544</v>
      </c>
      <c r="E153" s="3">
        <f t="shared" si="0"/>
        <v>62.439993378579707</v>
      </c>
      <c r="F153" s="3">
        <v>5704</v>
      </c>
      <c r="G153" s="3">
        <f t="shared" si="0"/>
        <v>56.158314462931969</v>
      </c>
      <c r="H153" s="3">
        <v>60425</v>
      </c>
      <c r="I153" s="3">
        <f t="shared" ref="I153" si="747">H153/H$154*100</f>
        <v>57.576132942028437</v>
      </c>
      <c r="J153" s="3">
        <v>76810</v>
      </c>
      <c r="K153" s="3">
        <f t="shared" ref="K153" si="748">J153/J$154*100</f>
        <v>64.524529569892479</v>
      </c>
      <c r="L153" s="3">
        <v>20871</v>
      </c>
      <c r="M153" s="3">
        <f t="shared" ref="M153" si="749">L153/L$154*100</f>
        <v>56.26213068794479</v>
      </c>
      <c r="N153" s="3">
        <v>31249</v>
      </c>
      <c r="O153" s="3">
        <f t="shared" ref="O153" si="750">N153/N$154*100</f>
        <v>59.193801973821294</v>
      </c>
      <c r="P153" s="3">
        <v>64309</v>
      </c>
      <c r="Q153" s="3">
        <f t="shared" ref="Q153" si="751">P153/P$154*100</f>
        <v>67.467136667401036</v>
      </c>
      <c r="R153" s="3">
        <v>6971</v>
      </c>
      <c r="S153" s="3">
        <f t="shared" ref="S153" si="752">R153/R$154*100</f>
        <v>53.821803582458308</v>
      </c>
      <c r="T153" s="3">
        <v>110040</v>
      </c>
      <c r="U153" s="3">
        <f t="shared" ref="U153" si="753">T153/T$154*100</f>
        <v>69.096731656776868</v>
      </c>
      <c r="V153" s="3">
        <v>122546</v>
      </c>
      <c r="W153" s="3">
        <f t="shared" ref="W153" si="754">V153/V$154*100</f>
        <v>68.999572081709871</v>
      </c>
      <c r="X153" s="3">
        <v>3099</v>
      </c>
      <c r="Y153" s="3">
        <f t="shared" ref="Y153" si="755">X153/X$154*100</f>
        <v>56.437807321070842</v>
      </c>
      <c r="Z153" s="3">
        <v>20396</v>
      </c>
      <c r="AA153" s="3">
        <f t="shared" ref="AA153" si="756">Z153/Z$154*100</f>
        <v>58.289274384841818</v>
      </c>
      <c r="AB153" s="3">
        <v>72172</v>
      </c>
      <c r="AC153" s="3">
        <f t="shared" ref="AC153" si="757">AB153/AB$154*100</f>
        <v>66.24262283044672</v>
      </c>
      <c r="AD153" s="3">
        <v>240283</v>
      </c>
      <c r="AE153" s="3">
        <f t="shared" ref="AE153" si="758">AD153/AD$154*100</f>
        <v>70.807462567814056</v>
      </c>
      <c r="AF153" s="3">
        <v>6031</v>
      </c>
      <c r="AG153" s="3">
        <f t="shared" ref="AG153" si="759">AF153/AF$154*100</f>
        <v>49.548143279658227</v>
      </c>
      <c r="AH153" s="3">
        <v>12574</v>
      </c>
      <c r="AI153" s="3">
        <f t="shared" ref="AI153" si="760">AH153/AH$154*100</f>
        <v>61.734092694422628</v>
      </c>
      <c r="AJ153" s="3">
        <v>8817</v>
      </c>
      <c r="AK153" s="3">
        <f t="shared" ref="AK153" si="761">AJ153/AJ$154*100</f>
        <v>60.390410958904106</v>
      </c>
      <c r="AL153" s="3">
        <v>90414</v>
      </c>
      <c r="AM153" s="3">
        <f t="shared" ref="AM153" si="762">AL153/AL$154*100</f>
        <v>65.232354278045932</v>
      </c>
      <c r="AN153" s="3">
        <v>24496</v>
      </c>
      <c r="AO153" s="3">
        <f t="shared" ref="AO153" si="763">AN153/AN$154*100</f>
        <v>55.900139202665386</v>
      </c>
      <c r="AP153" s="3">
        <v>77857</v>
      </c>
      <c r="AQ153" s="3">
        <f t="shared" ref="AQ153" si="764">AP153/AP$154*100</f>
        <v>60.664640797880629</v>
      </c>
      <c r="AR153" s="3">
        <v>5358</v>
      </c>
      <c r="AS153" s="3">
        <f t="shared" ref="AS153" si="765">AR153/AR$154*100</f>
        <v>55.946538582019421</v>
      </c>
      <c r="AT153" s="3">
        <v>97584</v>
      </c>
      <c r="AU153" s="3">
        <f t="shared" ref="AU153" si="766">AT153/AT$154*100</f>
        <v>69.387145630239559</v>
      </c>
      <c r="AV153" s="3">
        <v>10412</v>
      </c>
      <c r="AW153" s="3">
        <f t="shared" ref="AW153" si="767">AV153/AV$154*100</f>
        <v>86.177785134911431</v>
      </c>
      <c r="AX153" s="3">
        <v>14499</v>
      </c>
      <c r="AY153" s="3">
        <f t="shared" ref="AY153" si="768">AX153/AX$154*100</f>
        <v>62.948812573264448</v>
      </c>
      <c r="AZ153" s="3">
        <v>64182</v>
      </c>
      <c r="BA153" s="3">
        <f t="shared" ref="BA153" si="769">AZ153/AZ$154*100</f>
        <v>57.752422772713771</v>
      </c>
      <c r="BB153" s="3">
        <v>104607</v>
      </c>
      <c r="BC153" s="3">
        <f t="shared" ref="BC153" si="770">BB153/BB$154*100</f>
        <v>71.711992102611205</v>
      </c>
      <c r="BD153" s="3">
        <v>153113</v>
      </c>
      <c r="BE153" s="3">
        <f t="shared" ref="BE153" si="771">BD153/BD$154*100</f>
        <v>61.168128158520261</v>
      </c>
      <c r="BF153" s="3">
        <v>37278</v>
      </c>
      <c r="BG153" s="3">
        <f t="shared" ref="BG153" si="772">BF153/BF$154*100</f>
        <v>60.750953358756234</v>
      </c>
      <c r="BH153" s="3">
        <v>8341</v>
      </c>
      <c r="BI153" s="3">
        <f t="shared" ref="BI153" si="773">BH153/BH$154*100</f>
        <v>55.796374339420694</v>
      </c>
      <c r="BJ153" s="3">
        <v>2937</v>
      </c>
      <c r="BK153" s="3">
        <f t="shared" ref="BK153" si="774">BJ153/BJ$154*100</f>
        <v>56.404839638947571</v>
      </c>
      <c r="BL153" s="3">
        <v>56360</v>
      </c>
      <c r="BM153" s="3">
        <f t="shared" ref="BM153" si="775">BL153/BL$154*100</f>
        <v>66.541517609416871</v>
      </c>
      <c r="BN153" s="3">
        <v>11304</v>
      </c>
      <c r="BO153" s="3">
        <f t="shared" ref="BO153" si="776">BN153/BN$154*100</f>
        <v>60.098888829815508</v>
      </c>
      <c r="BP153" s="3">
        <v>157422</v>
      </c>
      <c r="BQ153" s="3">
        <f t="shared" ref="BQ153" si="777">BP153/BP$154*100</f>
        <v>70.167102735421423</v>
      </c>
      <c r="BR153" s="3">
        <v>9515</v>
      </c>
      <c r="BS153" s="3">
        <f t="shared" ref="BS153" si="778">BR153/BR$154*100</f>
        <v>60.073236946776944</v>
      </c>
      <c r="BT153" s="3">
        <v>98716</v>
      </c>
      <c r="BU153" s="3">
        <f t="shared" ref="BU153" si="779">BT153/BT$154*100</f>
        <v>66.427110249784675</v>
      </c>
      <c r="BV153" s="3">
        <v>97071</v>
      </c>
      <c r="BW153" s="3">
        <f t="shared" ref="BW153" si="780">BV153/BV$154*100</f>
        <v>64.641601406424812</v>
      </c>
      <c r="BX153" s="3">
        <v>38648</v>
      </c>
      <c r="BY153" s="3">
        <f t="shared" ref="BY153" si="781">BX153/BX$154*100</f>
        <v>55.781998729865478</v>
      </c>
      <c r="BZ153" s="3">
        <v>3699</v>
      </c>
      <c r="CA153" s="3">
        <f t="shared" ref="CA153" si="782">BZ153/BZ$154*100</f>
        <v>54.791882684046811</v>
      </c>
      <c r="CB153" s="3">
        <v>30092</v>
      </c>
      <c r="CC153" s="3">
        <f t="shared" ref="CC153" si="783">CB153/CB$154*100</f>
        <v>63.330246653758735</v>
      </c>
      <c r="CD153" s="3">
        <v>81492</v>
      </c>
      <c r="CE153" s="3">
        <f t="shared" ref="CE153" si="784">CD153/CD$154*100</f>
        <v>68.925502402056964</v>
      </c>
      <c r="CF153" s="3">
        <v>5699</v>
      </c>
      <c r="CG153" s="3">
        <f t="shared" ref="CG153" si="785">CF153/CF$154*100</f>
        <v>62.127984301755149</v>
      </c>
      <c r="CH153" s="3">
        <v>53835</v>
      </c>
      <c r="CI153" s="3">
        <f t="shared" ref="CI153" si="786">CH153/CH$154*100</f>
        <v>68.232803964562279</v>
      </c>
      <c r="CJ153" s="3">
        <v>69197</v>
      </c>
      <c r="CK153" s="3">
        <f t="shared" ref="CK153" si="787">CJ153/CJ$154*100</f>
        <v>63.773685762736854</v>
      </c>
      <c r="CL153" s="3">
        <v>103831</v>
      </c>
      <c r="CM153" s="3">
        <f t="shared" ref="CM153" si="788">CL153/CL$154*100</f>
        <v>76.096770883719572</v>
      </c>
      <c r="CN153" s="3">
        <v>115371</v>
      </c>
      <c r="CO153" s="3">
        <f t="shared" ref="CO153" si="789">CN153/CN$154*100</f>
        <v>70.77411004030354</v>
      </c>
      <c r="CP153" s="3">
        <v>31185</v>
      </c>
      <c r="CQ153" s="3">
        <f t="shared" ref="CQ153:CS153" si="790">CP153/CP$154*100</f>
        <v>61.325021631400936</v>
      </c>
      <c r="CR153" s="3">
        <v>28407</v>
      </c>
      <c r="CS153" s="3">
        <f t="shared" si="790"/>
        <v>63.039811814832902</v>
      </c>
      <c r="CT153" s="3">
        <v>15517</v>
      </c>
      <c r="CU153" s="3">
        <f t="shared" ref="CU153" si="791">CT153/CT$154*100</f>
        <v>56.429558513346421</v>
      </c>
      <c r="CV153" s="3">
        <v>127058</v>
      </c>
      <c r="CW153" s="3">
        <f t="shared" ref="CW153" si="792">CV153/CV$154*100</f>
        <v>70.96071576172551</v>
      </c>
      <c r="CX153" s="3">
        <v>76186</v>
      </c>
      <c r="CY153" s="3">
        <f t="shared" ref="CY153" si="793">CX153/CX$154*100</f>
        <v>66.857975287840503</v>
      </c>
      <c r="CZ153" s="3">
        <v>21423</v>
      </c>
      <c r="DA153" s="3">
        <f t="shared" ref="DA153" si="794">CZ153/CZ$154*100</f>
        <v>61.711075903787993</v>
      </c>
      <c r="DB153" s="3">
        <v>105034</v>
      </c>
      <c r="DC153" s="3">
        <f t="shared" ref="DC153" si="795">DB153/DB$154*100</f>
        <v>65.702918767436913</v>
      </c>
      <c r="DD153" s="3">
        <v>92606</v>
      </c>
      <c r="DE153" s="3">
        <f t="shared" ref="DE153" si="796">DD153/DD$154*100</f>
        <v>59.676120143574273</v>
      </c>
      <c r="DF153" s="3">
        <v>10054</v>
      </c>
      <c r="DG153" s="3">
        <f t="shared" ref="DG153" si="797">DF153/DF$154*100</f>
        <v>56.211562115621163</v>
      </c>
      <c r="DH153" s="3">
        <v>10217</v>
      </c>
      <c r="DI153" s="3">
        <f t="shared" ref="DI153" si="798">DH153/DH$154*100</f>
        <v>64.493119555611671</v>
      </c>
      <c r="DJ153" s="3">
        <v>7847</v>
      </c>
      <c r="DK153" s="3">
        <f t="shared" ref="DK153" si="799">DJ153/DJ$154*100</f>
        <v>57.855931578559314</v>
      </c>
      <c r="DL153" s="3">
        <v>39127</v>
      </c>
      <c r="DM153" s="3">
        <f t="shared" ref="DM153" si="800">DL153/DL$154*100</f>
        <v>66.085091289881262</v>
      </c>
      <c r="DN153" s="3">
        <v>5941</v>
      </c>
      <c r="DO153" s="3">
        <f t="shared" ref="DO153" si="801">DN153/DN$154*100</f>
        <v>56.195611048051454</v>
      </c>
      <c r="DP153" s="3">
        <v>64179</v>
      </c>
      <c r="DQ153" s="3">
        <f t="shared" ref="DQ153" si="802">DP153/DP$154*100</f>
        <v>68.886718330721507</v>
      </c>
      <c r="DR153" s="3">
        <v>3598</v>
      </c>
      <c r="DS153" s="3">
        <f t="shared" ref="DS153" si="803">DR153/DR$154*100</f>
        <v>54.556482183472333</v>
      </c>
      <c r="DT153" s="3">
        <v>1710</v>
      </c>
      <c r="DU153" s="3">
        <f t="shared" ref="DU153" si="804">DT153/DT$154*100</f>
        <v>57.133311059137995</v>
      </c>
      <c r="DV153" s="3">
        <v>16411</v>
      </c>
      <c r="DW153" s="3">
        <f t="shared" ref="DW153" si="805">DV153/DV$154*100</f>
        <v>58.941206048198822</v>
      </c>
      <c r="DX153" s="3">
        <v>9020</v>
      </c>
      <c r="DY153" s="3">
        <f t="shared" ref="DY153" si="806">DX153/DX$154*100</f>
        <v>59.349914462429268</v>
      </c>
      <c r="DZ153" s="3">
        <v>67301</v>
      </c>
      <c r="EA153" s="3">
        <f t="shared" ref="EA153" si="807">DZ153/DZ$154*100</f>
        <v>69.091151741625509</v>
      </c>
      <c r="EB153" s="3">
        <v>5812</v>
      </c>
      <c r="EC153" s="3">
        <f t="shared" ref="EC153" si="808">EB153/EB$154*100</f>
        <v>57.002746174970575</v>
      </c>
      <c r="ED153" s="3">
        <v>23260</v>
      </c>
      <c r="EE153" s="3">
        <f t="shared" ref="EE153" si="809">ED153/ED$154*100</f>
        <v>66.99115808876472</v>
      </c>
      <c r="EF153" s="3">
        <v>12188</v>
      </c>
      <c r="EG153" s="3">
        <f t="shared" ref="EG153" si="810">EF153/EF$154*100</f>
        <v>64.579028241403051</v>
      </c>
      <c r="EH153" s="3">
        <v>3214</v>
      </c>
      <c r="EI153" s="3">
        <f t="shared" ref="EI153" si="811">EH153/EH$154*100</f>
        <v>57.444146559428056</v>
      </c>
      <c r="EJ153" s="3">
        <v>15655</v>
      </c>
      <c r="EK153" s="3">
        <f t="shared" ref="EK153" si="812">EJ153/EJ$154*100</f>
        <v>57.275088720594155</v>
      </c>
      <c r="EL153" s="3">
        <v>19548</v>
      </c>
      <c r="EM153" s="3">
        <f t="shared" ref="EM153" si="813">EL153/EL$154*100</f>
        <v>60.441531135984171</v>
      </c>
      <c r="EN153" s="3">
        <v>23708</v>
      </c>
      <c r="EO153" s="3">
        <f t="shared" ref="EO153" si="814">EN153/EN$154*100</f>
        <v>58.484841009448161</v>
      </c>
      <c r="EP153" s="3">
        <v>2166</v>
      </c>
      <c r="EQ153" s="3">
        <f t="shared" ref="EQ153" si="815">EP153/EP$154*100</f>
        <v>59.900442477876105</v>
      </c>
      <c r="ER153" s="3">
        <v>109622</v>
      </c>
      <c r="ES153" s="3">
        <f t="shared" ref="ES153" si="816">ER153/ER$154*100</f>
        <v>68.532596464027606</v>
      </c>
      <c r="ET153" s="3">
        <v>149526</v>
      </c>
      <c r="EU153" s="3">
        <f t="shared" ref="EU153" si="817">ET153/ET$154*100</f>
        <v>70.157181063200866</v>
      </c>
      <c r="EV153" s="3">
        <v>23416</v>
      </c>
      <c r="EW153" s="3">
        <f t="shared" ref="EW153" si="818">EV153/EV$154*100</f>
        <v>58.745609633718011</v>
      </c>
      <c r="EX153" s="3">
        <v>203676</v>
      </c>
      <c r="EY153" s="3">
        <f t="shared" ref="EY153" si="819">EX153/EX$154*100</f>
        <v>75.678849040619482</v>
      </c>
      <c r="EZ153" s="3">
        <v>90333</v>
      </c>
      <c r="FA153" s="3">
        <f t="shared" ref="FA153" si="820">EZ153/EZ$154*100</f>
        <v>62.15416583526563</v>
      </c>
      <c r="FB153" s="3">
        <v>54980</v>
      </c>
      <c r="FC153" s="3">
        <f t="shared" ref="FC153" si="821">FB153/FB$154*100</f>
        <v>65.973097183723922</v>
      </c>
      <c r="FD153" s="3">
        <v>3062</v>
      </c>
      <c r="FE153" s="3">
        <f t="shared" ref="FE153" si="822">FD153/FD$154*100</f>
        <v>52.101412285179514</v>
      </c>
      <c r="FF153" s="3">
        <v>3119696</v>
      </c>
      <c r="FG153" s="3">
        <f t="shared" ref="FG153" si="823">FF153/FF$154*100</f>
        <v>68.228523089076205</v>
      </c>
      <c r="FH153" s="3">
        <v>3969500</v>
      </c>
      <c r="FI153" s="3">
        <f t="shared" ref="FI153" si="824">FH153/FH$154*100</f>
        <v>66.039714998576727</v>
      </c>
    </row>
    <row r="154" spans="2:165" x14ac:dyDescent="0.35">
      <c r="B154" s="18">
        <v>149</v>
      </c>
      <c r="C154" s="1" t="s">
        <v>354</v>
      </c>
      <c r="D154" s="1">
        <v>12082</v>
      </c>
      <c r="E154" s="3"/>
      <c r="F154" s="1">
        <v>10157</v>
      </c>
      <c r="H154" s="1">
        <v>104948</v>
      </c>
      <c r="J154" s="1">
        <v>119040</v>
      </c>
      <c r="L154" s="1">
        <v>37096</v>
      </c>
      <c r="N154" s="1">
        <v>52791</v>
      </c>
      <c r="P154" s="1">
        <v>95319</v>
      </c>
      <c r="R154" s="1">
        <v>12952</v>
      </c>
      <c r="T154" s="1">
        <v>159255</v>
      </c>
      <c r="V154" s="1">
        <v>177604</v>
      </c>
      <c r="X154" s="1">
        <v>5491</v>
      </c>
      <c r="Z154" s="1">
        <v>34991</v>
      </c>
      <c r="AB154" s="1">
        <v>108951</v>
      </c>
      <c r="AD154" s="1">
        <v>339347</v>
      </c>
      <c r="AF154" s="1">
        <v>12172</v>
      </c>
      <c r="AH154" s="1">
        <v>20368</v>
      </c>
      <c r="AJ154" s="1">
        <v>14600</v>
      </c>
      <c r="AL154" s="1">
        <v>138603</v>
      </c>
      <c r="AN154" s="1">
        <v>43821</v>
      </c>
      <c r="AP154" s="1">
        <v>128340</v>
      </c>
      <c r="AR154" s="1">
        <v>9577</v>
      </c>
      <c r="AT154" s="1">
        <v>140637</v>
      </c>
      <c r="AV154" s="1">
        <v>12082</v>
      </c>
      <c r="AX154" s="1">
        <v>23033</v>
      </c>
      <c r="AZ154" s="1">
        <v>111133</v>
      </c>
      <c r="BB154" s="1">
        <v>145871</v>
      </c>
      <c r="BD154" s="1">
        <v>250315</v>
      </c>
      <c r="BF154" s="1">
        <v>61362</v>
      </c>
      <c r="BH154" s="1">
        <v>14949</v>
      </c>
      <c r="BJ154" s="1">
        <v>5207</v>
      </c>
      <c r="BL154" s="1">
        <v>84699</v>
      </c>
      <c r="BN154" s="1">
        <v>18809</v>
      </c>
      <c r="BP154" s="1">
        <v>224353</v>
      </c>
      <c r="BR154" s="1">
        <v>15839</v>
      </c>
      <c r="BT154" s="1">
        <v>148608</v>
      </c>
      <c r="BV154" s="1">
        <v>150168</v>
      </c>
      <c r="BX154" s="1">
        <v>69284</v>
      </c>
      <c r="BZ154" s="1">
        <v>6751</v>
      </c>
      <c r="CB154" s="1">
        <v>47516</v>
      </c>
      <c r="CD154" s="1">
        <v>118232</v>
      </c>
      <c r="CF154" s="1">
        <v>9173</v>
      </c>
      <c r="CH154" s="1">
        <v>78899</v>
      </c>
      <c r="CJ154" s="1">
        <v>108504</v>
      </c>
      <c r="CL154" s="1">
        <v>136446</v>
      </c>
      <c r="CN154" s="1">
        <v>163013</v>
      </c>
      <c r="CP154" s="1">
        <v>50852</v>
      </c>
      <c r="CR154" s="1">
        <v>45062</v>
      </c>
      <c r="CT154" s="1">
        <v>27498</v>
      </c>
      <c r="CV154" s="1">
        <v>179054</v>
      </c>
      <c r="CX154" s="1">
        <v>113952</v>
      </c>
      <c r="CZ154" s="1">
        <v>34715</v>
      </c>
      <c r="DB154" s="1">
        <v>159862</v>
      </c>
      <c r="DD154" s="1">
        <v>155181</v>
      </c>
      <c r="DF154" s="1">
        <v>17886</v>
      </c>
      <c r="DH154" s="1">
        <v>15842</v>
      </c>
      <c r="DJ154" s="1">
        <v>13563</v>
      </c>
      <c r="DL154" s="1">
        <v>59207</v>
      </c>
      <c r="DN154" s="1">
        <v>10572</v>
      </c>
      <c r="DP154" s="1">
        <v>93166</v>
      </c>
      <c r="DR154" s="1">
        <v>6595</v>
      </c>
      <c r="DT154" s="1">
        <v>2993</v>
      </c>
      <c r="DV154" s="1">
        <v>27843</v>
      </c>
      <c r="DX154" s="1">
        <v>15198</v>
      </c>
      <c r="DZ154" s="1">
        <v>97409</v>
      </c>
      <c r="EB154" s="1">
        <v>10196</v>
      </c>
      <c r="ED154" s="1">
        <v>34721</v>
      </c>
      <c r="EF154" s="1">
        <v>18873</v>
      </c>
      <c r="EH154" s="1">
        <v>5595</v>
      </c>
      <c r="EJ154" s="1">
        <v>27333</v>
      </c>
      <c r="EL154" s="1">
        <v>32342</v>
      </c>
      <c r="EN154" s="1">
        <v>40537</v>
      </c>
      <c r="EP154" s="1">
        <v>3616</v>
      </c>
      <c r="ER154" s="1">
        <v>159956</v>
      </c>
      <c r="ET154" s="1">
        <v>213130</v>
      </c>
      <c r="EV154" s="1">
        <v>39860</v>
      </c>
      <c r="EX154" s="1">
        <v>269132</v>
      </c>
      <c r="EZ154" s="1">
        <v>145337</v>
      </c>
      <c r="FB154" s="1">
        <v>83337</v>
      </c>
      <c r="FD154" s="1">
        <v>5877</v>
      </c>
      <c r="FF154" s="1">
        <v>4572422</v>
      </c>
      <c r="FH154" s="1">
        <v>6010777</v>
      </c>
    </row>
    <row r="155" spans="2:165" x14ac:dyDescent="0.35">
      <c r="B155" s="18">
        <v>150</v>
      </c>
      <c r="C155" s="14" t="s">
        <v>237</v>
      </c>
      <c r="D155" s="3">
        <v>2701</v>
      </c>
      <c r="E155" s="3">
        <v>26.089056312180041</v>
      </c>
      <c r="F155" s="3">
        <v>1912</v>
      </c>
      <c r="G155" s="3">
        <v>22.08872458410351</v>
      </c>
      <c r="H155" s="3">
        <v>14103</v>
      </c>
      <c r="I155" s="3">
        <v>16.165564356208666</v>
      </c>
      <c r="J155" s="3">
        <v>14919</v>
      </c>
      <c r="K155" s="3">
        <v>15</v>
      </c>
      <c r="L155" s="3">
        <v>6116</v>
      </c>
      <c r="M155" s="3">
        <v>19.157400156617072</v>
      </c>
      <c r="N155" s="3">
        <v>7718</v>
      </c>
      <c r="O155" s="3">
        <v>17.631470736053366</v>
      </c>
      <c r="P155" s="3">
        <v>14563</v>
      </c>
      <c r="Q155" s="3">
        <v>18.135966823995318</v>
      </c>
      <c r="R155" s="3">
        <v>2318</v>
      </c>
      <c r="S155" s="3">
        <v>20.45534768796329</v>
      </c>
      <c r="T155" s="3">
        <v>26268</v>
      </c>
      <c r="U155" s="3">
        <v>19.323515131898368</v>
      </c>
      <c r="V155" s="3">
        <v>11037</v>
      </c>
      <c r="W155" s="3">
        <v>7.3861659126803554</v>
      </c>
      <c r="X155" s="3">
        <v>1735</v>
      </c>
      <c r="Y155" s="3">
        <v>36.781852872588509</v>
      </c>
      <c r="Z155" s="3">
        <v>5462</v>
      </c>
      <c r="AA155" s="3">
        <v>18.46268253109789</v>
      </c>
      <c r="AB155" s="3">
        <v>10828</v>
      </c>
      <c r="AC155" s="3">
        <v>12.561630645367117</v>
      </c>
      <c r="AD155" s="3">
        <v>24943</v>
      </c>
      <c r="AE155" s="3">
        <v>9.3364925361960793</v>
      </c>
      <c r="AF155" s="3">
        <v>1875</v>
      </c>
      <c r="AG155" s="3">
        <v>17.762410003789313</v>
      </c>
      <c r="AH155" s="3">
        <v>3564</v>
      </c>
      <c r="AI155" s="3">
        <v>20.556004152728111</v>
      </c>
      <c r="AJ155" s="3">
        <v>3062</v>
      </c>
      <c r="AK155" s="3">
        <v>24.825685098102806</v>
      </c>
      <c r="AL155" s="3">
        <v>15855</v>
      </c>
      <c r="AM155" s="3">
        <v>13.247716847285702</v>
      </c>
      <c r="AN155" s="3">
        <v>7957</v>
      </c>
      <c r="AO155" s="3">
        <v>21.020235642204259</v>
      </c>
      <c r="AP155" s="3">
        <v>11862</v>
      </c>
      <c r="AQ155" s="3">
        <v>11.116213252865268</v>
      </c>
      <c r="AR155" s="3">
        <v>2064</v>
      </c>
      <c r="AS155" s="3">
        <v>25.027282648235722</v>
      </c>
      <c r="AT155" s="3">
        <v>18909</v>
      </c>
      <c r="AU155" s="3">
        <v>16.043747189438225</v>
      </c>
      <c r="AV155" s="3">
        <v>3422</v>
      </c>
      <c r="AW155" s="3">
        <v>21.655486647259842</v>
      </c>
      <c r="AX155" s="3">
        <v>3168</v>
      </c>
      <c r="AY155" s="3">
        <v>17.220198945480242</v>
      </c>
      <c r="AZ155" s="3">
        <v>15082</v>
      </c>
      <c r="BA155" s="3">
        <v>16.314918382138181</v>
      </c>
      <c r="BB155" s="3">
        <v>9308</v>
      </c>
      <c r="BC155" s="3">
        <v>7.6191411685739077</v>
      </c>
      <c r="BD155" s="3">
        <v>31474</v>
      </c>
      <c r="BE155" s="3">
        <v>14.970225071821314</v>
      </c>
      <c r="BF155" s="3">
        <v>7912</v>
      </c>
      <c r="BG155" s="3">
        <v>15.672602658320622</v>
      </c>
      <c r="BH155" s="3">
        <v>2997</v>
      </c>
      <c r="BI155" s="3">
        <v>22.977842520892434</v>
      </c>
      <c r="BJ155" s="3">
        <v>1389</v>
      </c>
      <c r="BK155" s="3">
        <v>30.983716261432075</v>
      </c>
      <c r="BL155" s="3">
        <v>9045</v>
      </c>
      <c r="BM155" s="3">
        <v>12.811070351118225</v>
      </c>
      <c r="BN155" s="3">
        <v>3778</v>
      </c>
      <c r="BO155" s="3">
        <v>24.094387755102041</v>
      </c>
      <c r="BP155" s="3">
        <v>13771</v>
      </c>
      <c r="BQ155" s="3">
        <v>7.7567366618601294</v>
      </c>
      <c r="BR155" s="3">
        <v>3407</v>
      </c>
      <c r="BS155" s="3">
        <v>25.705447412102007</v>
      </c>
      <c r="BT155" s="3">
        <v>15820</v>
      </c>
      <c r="BU155" s="3">
        <v>12.597146133265383</v>
      </c>
      <c r="BV155" s="3">
        <v>17355</v>
      </c>
      <c r="BW155" s="3">
        <v>13.655569631209133</v>
      </c>
      <c r="BX155" s="3">
        <v>8510</v>
      </c>
      <c r="BY155" s="3">
        <v>14.53260015710919</v>
      </c>
      <c r="BZ155" s="3">
        <v>1678</v>
      </c>
      <c r="CA155" s="3">
        <v>28.901136755080952</v>
      </c>
      <c r="CB155" s="3">
        <v>7905</v>
      </c>
      <c r="CC155" s="3">
        <v>20.333882086634429</v>
      </c>
      <c r="CD155" s="3">
        <v>13996</v>
      </c>
      <c r="CE155" s="3">
        <v>13.875560138002141</v>
      </c>
      <c r="CF155" s="3">
        <v>1810</v>
      </c>
      <c r="CG155" s="3">
        <v>23.391057120703024</v>
      </c>
      <c r="CH155" s="3">
        <v>8105</v>
      </c>
      <c r="CI155" s="3">
        <v>12.001362276779105</v>
      </c>
      <c r="CJ155" s="3">
        <v>13938</v>
      </c>
      <c r="CK155" s="3">
        <v>15.436412567973154</v>
      </c>
      <c r="CL155" s="3">
        <v>19565</v>
      </c>
      <c r="CM155" s="3">
        <v>15.25512272713096</v>
      </c>
      <c r="CN155" s="3">
        <v>10450</v>
      </c>
      <c r="CO155" s="3">
        <v>8.3394515912790883</v>
      </c>
      <c r="CP155" s="3">
        <v>6347</v>
      </c>
      <c r="CQ155" s="3">
        <v>14.983828702282867</v>
      </c>
      <c r="CR155" s="3">
        <v>4729</v>
      </c>
      <c r="CS155" s="3">
        <v>12.95793944375942</v>
      </c>
      <c r="CT155" s="3">
        <v>4459</v>
      </c>
      <c r="CU155" s="3">
        <v>19.019791844395154</v>
      </c>
      <c r="CV155" s="3">
        <v>20707</v>
      </c>
      <c r="CW155" s="3">
        <v>13.543812831531371</v>
      </c>
      <c r="CX155" s="3">
        <v>12324</v>
      </c>
      <c r="CY155" s="3">
        <v>12.600840465016411</v>
      </c>
      <c r="CZ155" s="3">
        <v>4306</v>
      </c>
      <c r="DA155" s="3">
        <v>15.185498659895613</v>
      </c>
      <c r="DB155" s="3">
        <v>18144</v>
      </c>
      <c r="DC155" s="3">
        <v>13.188442667635837</v>
      </c>
      <c r="DD155" s="3">
        <v>20886</v>
      </c>
      <c r="DE155" s="3">
        <v>15.760164196673809</v>
      </c>
      <c r="DF155" s="3">
        <v>4171</v>
      </c>
      <c r="DG155" s="3">
        <v>26.984537749886783</v>
      </c>
      <c r="DH155" s="3">
        <v>3443</v>
      </c>
      <c r="DI155" s="3">
        <v>26.407424451603006</v>
      </c>
      <c r="DJ155" s="3">
        <v>2676</v>
      </c>
      <c r="DK155" s="3">
        <v>22.662601626016261</v>
      </c>
      <c r="DL155" s="3">
        <v>8662</v>
      </c>
      <c r="DM155" s="3">
        <v>17.458078039342148</v>
      </c>
      <c r="DN155" s="3">
        <v>2064</v>
      </c>
      <c r="DO155" s="3">
        <v>22.589471380102879</v>
      </c>
      <c r="DP155" s="3">
        <v>13789</v>
      </c>
      <c r="DQ155" s="3">
        <v>16.455243027793358</v>
      </c>
      <c r="DR155" s="3">
        <v>1288</v>
      </c>
      <c r="DS155" s="3">
        <v>22.792426119270925</v>
      </c>
      <c r="DT155" s="3">
        <v>839</v>
      </c>
      <c r="DU155" s="3">
        <v>30.531295487627364</v>
      </c>
      <c r="DV155" s="3">
        <v>5669</v>
      </c>
      <c r="DW155" s="3">
        <v>24.025258518392949</v>
      </c>
      <c r="DX155" s="3">
        <v>3475</v>
      </c>
      <c r="DY155" s="3">
        <v>26.979813664596275</v>
      </c>
      <c r="DZ155" s="3">
        <v>14710</v>
      </c>
      <c r="EA155" s="3">
        <v>16.769648190793223</v>
      </c>
      <c r="EB155" s="3">
        <v>2191</v>
      </c>
      <c r="EC155" s="3">
        <v>24.637355223209266</v>
      </c>
      <c r="ED155" s="3">
        <v>6342</v>
      </c>
      <c r="EE155" s="3">
        <v>22.281558514562764</v>
      </c>
      <c r="EF155" s="3">
        <v>2945</v>
      </c>
      <c r="EG155" s="3">
        <v>18.742442563482467</v>
      </c>
      <c r="EH155" s="3">
        <v>1467</v>
      </c>
      <c r="EI155" s="3">
        <v>30.871212121212121</v>
      </c>
      <c r="EJ155" s="3">
        <v>4573</v>
      </c>
      <c r="EK155" s="3">
        <v>19.860158082167985</v>
      </c>
      <c r="EL155" s="3">
        <v>5114</v>
      </c>
      <c r="EM155" s="3">
        <v>18.664914777911605</v>
      </c>
      <c r="EN155" s="3">
        <v>6624</v>
      </c>
      <c r="EO155" s="3">
        <v>19.403028794047863</v>
      </c>
      <c r="EP155" s="3">
        <v>1119</v>
      </c>
      <c r="EQ155" s="3">
        <v>37.200797872340424</v>
      </c>
      <c r="ER155" s="3">
        <v>22051</v>
      </c>
      <c r="ES155" s="3">
        <v>16.198962725710004</v>
      </c>
      <c r="ET155" s="3">
        <v>13788</v>
      </c>
      <c r="EU155" s="3">
        <v>8.0472516312785256</v>
      </c>
      <c r="EV155" s="3">
        <v>5029</v>
      </c>
      <c r="EW155" s="3">
        <v>15.374033199841033</v>
      </c>
      <c r="EX155" s="3">
        <v>19056</v>
      </c>
      <c r="EY155" s="3">
        <v>9.3844183985029055</v>
      </c>
      <c r="EZ155" s="3">
        <v>19695</v>
      </c>
      <c r="FA155" s="3">
        <v>16.196412858446887</v>
      </c>
      <c r="FB155" s="3">
        <v>13259</v>
      </c>
      <c r="FC155" s="3">
        <v>17.440774502453205</v>
      </c>
      <c r="FD155" s="3">
        <v>1589</v>
      </c>
      <c r="FE155" s="3">
        <v>31.546555489378598</v>
      </c>
      <c r="FF155" s="3">
        <v>486904</v>
      </c>
      <c r="FG155" s="3">
        <v>12.776822315721633</v>
      </c>
      <c r="FH155" s="3">
        <v>712003</v>
      </c>
      <c r="FI155" s="3">
        <v>14.181236232109212</v>
      </c>
    </row>
    <row r="156" spans="2:165" x14ac:dyDescent="0.35">
      <c r="B156" s="18">
        <v>151</v>
      </c>
    </row>
    <row r="157" spans="2:165" x14ac:dyDescent="0.35">
      <c r="B157" s="18">
        <v>152</v>
      </c>
      <c r="C157" s="1" t="s">
        <v>238</v>
      </c>
    </row>
    <row r="158" spans="2:165" x14ac:dyDescent="0.35">
      <c r="B158" s="18">
        <v>153</v>
      </c>
      <c r="C158" s="11" t="s">
        <v>122</v>
      </c>
      <c r="D158" s="4">
        <v>8.5800631039242745</v>
      </c>
      <c r="F158" s="4">
        <v>7.0760357815442561</v>
      </c>
      <c r="H158" s="4">
        <v>6.8603832236442672</v>
      </c>
      <c r="J158" s="4">
        <v>7.0630061785088083</v>
      </c>
      <c r="L158" s="4">
        <v>8.4431559059222092</v>
      </c>
      <c r="N158" s="4">
        <v>7.6198989321128909</v>
      </c>
      <c r="P158" s="4">
        <v>6.9806427760319014</v>
      </c>
      <c r="R158" s="4">
        <v>8.0357274063188839</v>
      </c>
      <c r="T158" s="4">
        <v>6.9697751795764793</v>
      </c>
      <c r="V158" s="4">
        <v>4.9472077913269947</v>
      </c>
      <c r="X158" s="4">
        <v>7.302170283806344</v>
      </c>
      <c r="Z158" s="4">
        <v>7.1023720349563044</v>
      </c>
      <c r="AB158" s="4">
        <v>6.6034050777894437</v>
      </c>
      <c r="AD158" s="4">
        <v>5.6564629735389298</v>
      </c>
      <c r="AF158" s="4">
        <v>7.7965059535428463</v>
      </c>
      <c r="AH158" s="4">
        <v>7.4422449930135075</v>
      </c>
      <c r="AJ158" s="4">
        <v>7.4328662212807561</v>
      </c>
      <c r="AL158" s="4">
        <v>6.5794527962565255</v>
      </c>
      <c r="AN158" s="4">
        <v>8.5797586038166695</v>
      </c>
      <c r="AP158" s="4">
        <v>6.4952585871173767</v>
      </c>
      <c r="AR158" s="4">
        <v>7.605024509803922</v>
      </c>
      <c r="AT158" s="4">
        <v>6.5364494605337873</v>
      </c>
      <c r="AV158" s="4">
        <v>7.707392197125257</v>
      </c>
      <c r="AX158" s="4">
        <v>8.0473864977997209</v>
      </c>
      <c r="AZ158" s="4">
        <v>7.2940895549541764</v>
      </c>
      <c r="BB158" s="4">
        <v>4.5591261945921264</v>
      </c>
      <c r="BD158" s="4">
        <v>6.9820054108556535</v>
      </c>
      <c r="BF158" s="4">
        <v>6.2969964592405683</v>
      </c>
      <c r="BH158" s="4">
        <v>9.0020392156862741</v>
      </c>
      <c r="BJ158" s="4">
        <v>7.322158081705151</v>
      </c>
      <c r="BL158" s="4">
        <v>6.528584031760035</v>
      </c>
      <c r="BN158" s="4">
        <v>6.9968283335535881</v>
      </c>
      <c r="BP158" s="4">
        <v>5.0393523556431195</v>
      </c>
      <c r="BR158" s="4">
        <v>8.5756558400999374</v>
      </c>
      <c r="BT158" s="4">
        <v>6.4580400920583036</v>
      </c>
      <c r="BV158" s="4">
        <v>6.5146907846492299</v>
      </c>
      <c r="BX158" s="4">
        <v>7.3189658231891261</v>
      </c>
      <c r="BZ158" s="4">
        <v>7.747701736465781</v>
      </c>
      <c r="CB158" s="4">
        <v>8.5647928213248878</v>
      </c>
      <c r="CD158" s="4">
        <v>6.7120598737751207</v>
      </c>
      <c r="CF158" s="4">
        <v>8.2777486910994771</v>
      </c>
      <c r="CH158" s="4">
        <v>6.294734158994812</v>
      </c>
      <c r="CJ158" s="4">
        <v>6.8853566114933979</v>
      </c>
      <c r="CL158" s="4">
        <v>5.3662273086029995</v>
      </c>
      <c r="CN158" s="4">
        <v>5.5902037412518801</v>
      </c>
      <c r="CP158" s="4">
        <v>6.6359374999999998</v>
      </c>
      <c r="CR158" s="4">
        <v>6.7439836995429268</v>
      </c>
      <c r="CT158" s="4">
        <v>6.9113426126048241</v>
      </c>
      <c r="CV158" s="4">
        <v>6.2871097643634624</v>
      </c>
      <c r="CX158" s="4">
        <v>6.4477447627191111</v>
      </c>
      <c r="CZ158" s="4">
        <v>7.2352175798756688</v>
      </c>
      <c r="DB158" s="4">
        <v>6.4363195064043435</v>
      </c>
      <c r="DD158" s="4">
        <v>7.5291033783676768</v>
      </c>
      <c r="DF158" s="4">
        <v>9.7584745762711869</v>
      </c>
      <c r="DH158" s="4">
        <v>7.9619420516836339</v>
      </c>
      <c r="DJ158" s="4">
        <v>8.4706029731084023</v>
      </c>
      <c r="DL158" s="4">
        <v>7.7540639532491049</v>
      </c>
      <c r="DN158" s="4">
        <v>7.7433392539964476</v>
      </c>
      <c r="DP158" s="4">
        <v>6.3044425194901619</v>
      </c>
      <c r="DR158" s="4">
        <v>8.1091262822780337</v>
      </c>
      <c r="DT158" s="4">
        <v>9.311379579111458</v>
      </c>
      <c r="DV158" s="4">
        <v>8.7424888966298013</v>
      </c>
      <c r="DX158" s="4">
        <v>7.5289739074755886</v>
      </c>
      <c r="DZ158" s="4">
        <v>6.2533372025536851</v>
      </c>
      <c r="EB158" s="4">
        <v>8.0996084753569786</v>
      </c>
      <c r="ED158" s="4">
        <v>8.2243213897937029</v>
      </c>
      <c r="EF158" s="4">
        <v>5.9716185118895426</v>
      </c>
      <c r="EH158" s="4">
        <v>8.4787145242070121</v>
      </c>
      <c r="EJ158" s="4">
        <v>7.553005464480874</v>
      </c>
      <c r="EL158" s="4">
        <v>6.7800933125972005</v>
      </c>
      <c r="EN158" s="4">
        <v>7.8337534509662703</v>
      </c>
      <c r="EP158" s="4">
        <v>6.9033333333333333</v>
      </c>
      <c r="ER158" s="4">
        <v>6.6961758552793507</v>
      </c>
      <c r="ET158" s="4">
        <v>5.5117738465216348</v>
      </c>
      <c r="EV158" s="4">
        <v>6.6729830787755882</v>
      </c>
      <c r="EX158" s="4">
        <v>5.9714740948844964</v>
      </c>
      <c r="EZ158" s="4">
        <v>6.6205301427098595</v>
      </c>
      <c r="FB158" s="4">
        <v>7.5070308274743107</v>
      </c>
      <c r="FD158" s="4">
        <v>7.6699164345403901</v>
      </c>
      <c r="FF158" s="4"/>
      <c r="FH158" s="4">
        <v>6.5261864389693551</v>
      </c>
    </row>
    <row r="159" spans="2:165" x14ac:dyDescent="0.35">
      <c r="B159" s="18">
        <v>154</v>
      </c>
      <c r="C159" s="11" t="s">
        <v>123</v>
      </c>
      <c r="D159" s="4">
        <v>13.865793470007594</v>
      </c>
      <c r="F159" s="4">
        <v>13.01436716077537</v>
      </c>
      <c r="H159" s="4">
        <v>12.301463691294201</v>
      </c>
      <c r="J159" s="4">
        <v>12.129719208310046</v>
      </c>
      <c r="L159" s="4">
        <v>13.542273523901613</v>
      </c>
      <c r="N159" s="4">
        <v>13.424141725352113</v>
      </c>
      <c r="P159" s="4">
        <v>12.21440711975638</v>
      </c>
      <c r="R159" s="4">
        <v>13.26173408431473</v>
      </c>
      <c r="T159" s="4">
        <v>11.824031365313653</v>
      </c>
      <c r="V159" s="4">
        <v>10.069950116395079</v>
      </c>
      <c r="X159" s="4">
        <v>14.860165794066317</v>
      </c>
      <c r="Z159" s="4">
        <v>13.071196445151877</v>
      </c>
      <c r="AB159" s="4">
        <v>12.507238168596089</v>
      </c>
      <c r="AD159" s="4">
        <v>11.192824597997012</v>
      </c>
      <c r="AF159" s="4">
        <v>12.991574074074075</v>
      </c>
      <c r="AH159" s="4">
        <v>13.402707952468008</v>
      </c>
      <c r="AJ159" s="4">
        <v>14.142903330100227</v>
      </c>
      <c r="AL159" s="4">
        <v>10.762374485066941</v>
      </c>
      <c r="AN159" s="4">
        <v>13.865340909090909</v>
      </c>
      <c r="AP159" s="4">
        <v>11.637110671721661</v>
      </c>
      <c r="AR159" s="4">
        <v>13.926227515799708</v>
      </c>
      <c r="AT159" s="4">
        <v>10.905980185738301</v>
      </c>
      <c r="AV159" s="4">
        <v>13.491412811834023</v>
      </c>
      <c r="AX159" s="4">
        <v>14.574296084469864</v>
      </c>
      <c r="AZ159" s="4">
        <v>12.471225625012924</v>
      </c>
      <c r="BB159" s="4">
        <v>9.1754796133247112</v>
      </c>
      <c r="BD159" s="4">
        <v>12.215115430905577</v>
      </c>
      <c r="BF159" s="4">
        <v>12.025052394628581</v>
      </c>
      <c r="BH159" s="4">
        <v>13.864236423642364</v>
      </c>
      <c r="BJ159" s="4">
        <v>14.340224719101123</v>
      </c>
      <c r="BL159" s="4">
        <v>11.608269768973276</v>
      </c>
      <c r="BN159" s="4">
        <v>12.728735207100591</v>
      </c>
      <c r="BP159" s="4">
        <v>10.789232365376678</v>
      </c>
      <c r="BR159" s="4">
        <v>13.920307917888563</v>
      </c>
      <c r="BT159" s="4">
        <v>11.221364122954581</v>
      </c>
      <c r="BV159" s="4">
        <v>11.705858092110288</v>
      </c>
      <c r="BX159" s="4">
        <v>12.510761397824577</v>
      </c>
      <c r="BZ159" s="4">
        <v>14.314964788732395</v>
      </c>
      <c r="CB159" s="4">
        <v>14.331294366409908</v>
      </c>
      <c r="CD159" s="4">
        <v>11.994213822113096</v>
      </c>
      <c r="CF159" s="4">
        <v>13.467349551856595</v>
      </c>
      <c r="CH159" s="4">
        <v>10.192381120216172</v>
      </c>
      <c r="CJ159" s="4">
        <v>11.898993545099371</v>
      </c>
      <c r="CL159" s="4">
        <v>7.4522412941467033</v>
      </c>
      <c r="CN159" s="4">
        <v>11.61211461336007</v>
      </c>
      <c r="CP159" s="4">
        <v>12.082126935980513</v>
      </c>
      <c r="CR159" s="4">
        <v>12.782568255184112</v>
      </c>
      <c r="CT159" s="4">
        <v>12.699677665620493</v>
      </c>
      <c r="CV159" s="4">
        <v>11.096642239540925</v>
      </c>
      <c r="CX159" s="4">
        <v>11.258105793649232</v>
      </c>
      <c r="CZ159" s="4">
        <v>12.979718056803261</v>
      </c>
      <c r="DB159" s="4">
        <v>10.59839611246875</v>
      </c>
      <c r="DD159" s="4">
        <v>12.84260492040521</v>
      </c>
      <c r="DF159" s="4">
        <v>14.588715710723193</v>
      </c>
      <c r="DH159" s="4">
        <v>14.859254789561019</v>
      </c>
      <c r="DJ159" s="4">
        <v>14.228856152512998</v>
      </c>
      <c r="DL159" s="4">
        <v>13.543682024915958</v>
      </c>
      <c r="DN159" s="4">
        <v>13.426291793313069</v>
      </c>
      <c r="DP159" s="4">
        <v>9.6923299064341002</v>
      </c>
      <c r="DR159" s="4">
        <v>14.357372367011781</v>
      </c>
      <c r="DT159" s="4">
        <v>14.161845730027549</v>
      </c>
      <c r="DV159" s="4">
        <v>14.582912074252093</v>
      </c>
      <c r="DX159" s="4">
        <v>13.677816369676835</v>
      </c>
      <c r="DZ159" s="4">
        <v>10.071874797345496</v>
      </c>
      <c r="EB159" s="4">
        <v>13.553398058252426</v>
      </c>
      <c r="ED159" s="4">
        <v>13.775166403623139</v>
      </c>
      <c r="EF159" s="4">
        <v>12.31149001145184</v>
      </c>
      <c r="EH159" s="4">
        <v>14.550298380221653</v>
      </c>
      <c r="EJ159" s="4">
        <v>12.905640726545576</v>
      </c>
      <c r="EL159" s="4">
        <v>12.11449775629962</v>
      </c>
      <c r="EN159" s="4">
        <v>13.635323869187884</v>
      </c>
      <c r="EP159" s="4">
        <v>15.297150610583447</v>
      </c>
      <c r="ER159" s="4">
        <v>11.173790903187555</v>
      </c>
      <c r="ET159" s="4">
        <v>11.244480653600771</v>
      </c>
      <c r="EV159" s="4">
        <v>11.982345971563982</v>
      </c>
      <c r="EX159" s="4">
        <v>11.696282535189116</v>
      </c>
      <c r="EZ159" s="4">
        <v>9.3633671202798272</v>
      </c>
      <c r="FB159" s="4">
        <v>13.096915344595029</v>
      </c>
      <c r="FD159" s="4">
        <v>14.237734343837255</v>
      </c>
      <c r="FF159" s="4"/>
      <c r="FH159" s="4">
        <v>11.610332205370099</v>
      </c>
    </row>
    <row r="160" spans="2:165" x14ac:dyDescent="0.35">
      <c r="B160" s="18">
        <v>155</v>
      </c>
      <c r="C160" s="11" t="s">
        <v>414</v>
      </c>
      <c r="D160" s="4">
        <v>1.6160479593286181</v>
      </c>
      <c r="F160" s="4">
        <v>1.8392172626825167</v>
      </c>
      <c r="H160" s="4">
        <v>1.7931161117788994</v>
      </c>
      <c r="J160" s="4">
        <v>1.7173592804177553</v>
      </c>
      <c r="L160" s="4">
        <v>1.6039350303128685</v>
      </c>
      <c r="N160" s="4">
        <v>1.7617217557542837</v>
      </c>
      <c r="P160" s="4">
        <v>1.7497539283480676</v>
      </c>
      <c r="R160" s="4">
        <v>1.6503464358293665</v>
      </c>
      <c r="T160" s="4">
        <v>1.6964724199371011</v>
      </c>
      <c r="V160" s="4">
        <v>2.0354815364838368</v>
      </c>
      <c r="X160" s="4">
        <v>2.035034135950097</v>
      </c>
      <c r="Z160" s="4">
        <v>1.8403987260619887</v>
      </c>
      <c r="AB160" s="4">
        <v>1.8940589016209517</v>
      </c>
      <c r="AD160" s="4">
        <v>1.9787674117831788</v>
      </c>
      <c r="AF160" s="4">
        <v>1.6663328613467567</v>
      </c>
      <c r="AH160" s="4">
        <v>1.8008958271395195</v>
      </c>
      <c r="AJ160" s="4">
        <v>1.9027523043006236</v>
      </c>
      <c r="AL160" s="4">
        <v>1.6357552547820313</v>
      </c>
      <c r="AN160" s="4">
        <v>1.6160525662019174</v>
      </c>
      <c r="AP160" s="4">
        <v>1.7916316210724199</v>
      </c>
      <c r="AR160" s="4">
        <v>1.8311877230437439</v>
      </c>
      <c r="AT160" s="4">
        <v>1.6684868829151298</v>
      </c>
      <c r="AV160" s="4">
        <v>1.7504510561777458</v>
      </c>
      <c r="AX160" s="4">
        <v>1.8110595394485776</v>
      </c>
      <c r="AZ160" s="4">
        <v>1.7097713883348764</v>
      </c>
      <c r="BB160" s="4">
        <v>2.0125522351647867</v>
      </c>
      <c r="BD160" s="4">
        <v>1.7495138877883796</v>
      </c>
      <c r="BF160" s="4">
        <v>1.9096489052304197</v>
      </c>
      <c r="BH160" s="4">
        <v>1.5401217536892744</v>
      </c>
      <c r="BJ160" s="4">
        <v>1.9584696969232378</v>
      </c>
      <c r="BL160" s="4">
        <v>1.7780685233584737</v>
      </c>
      <c r="BN160" s="4">
        <v>1.8192150214775744</v>
      </c>
      <c r="BP160" s="4">
        <v>2.1409958272306131</v>
      </c>
      <c r="BR160" s="4">
        <v>1.6232353743485046</v>
      </c>
      <c r="BT160" s="4">
        <v>1.7375804366333862</v>
      </c>
      <c r="BV160" s="4">
        <v>1.7968401692514968</v>
      </c>
      <c r="BX160" s="4">
        <v>1.7093619098733823</v>
      </c>
      <c r="BZ160" s="4">
        <v>1.847640148736851</v>
      </c>
      <c r="CB160" s="4">
        <v>1.6732797471443099</v>
      </c>
      <c r="CD160" s="4">
        <v>1.7869646647486011</v>
      </c>
      <c r="CF160" s="4">
        <v>1.6269338505452764</v>
      </c>
      <c r="CH160" s="4">
        <v>1.6191916708113634</v>
      </c>
      <c r="CJ160" s="4">
        <v>1.7281593701678353</v>
      </c>
      <c r="CL160" s="4">
        <v>1.3887300827155531</v>
      </c>
      <c r="CN160" s="4">
        <v>2.0772256523801818</v>
      </c>
      <c r="CP160" s="4">
        <v>1.8207113819231289</v>
      </c>
      <c r="CR160" s="4">
        <v>1.8954031955994273</v>
      </c>
      <c r="CT160" s="4">
        <v>1.8375123876016468</v>
      </c>
      <c r="CV160" s="4">
        <v>1.7649830614440376</v>
      </c>
      <c r="CX160" s="4">
        <v>1.7460532648165061</v>
      </c>
      <c r="CZ160" s="4">
        <v>1.7939637493287806</v>
      </c>
      <c r="DB160" s="4">
        <v>1.6466547538423173</v>
      </c>
      <c r="DD160" s="4">
        <v>1.7057283284625997</v>
      </c>
      <c r="DF160" s="4">
        <v>1.494979117555655</v>
      </c>
      <c r="DH160" s="4">
        <v>1.8662852220104864</v>
      </c>
      <c r="DJ160" s="4">
        <v>1.6797925953660329</v>
      </c>
      <c r="DL160" s="4">
        <v>1.746655960870801</v>
      </c>
      <c r="DN160" s="4">
        <v>1.7339149626414172</v>
      </c>
      <c r="DP160" s="4">
        <v>1.53738096215015</v>
      </c>
      <c r="DR160" s="4">
        <v>1.7705202591787084</v>
      </c>
      <c r="DT160" s="4">
        <v>1.5209180991608708</v>
      </c>
      <c r="DV160" s="4">
        <v>1.6680503969383083</v>
      </c>
      <c r="DX160" s="4">
        <v>1.8166906324507253</v>
      </c>
      <c r="DZ160" s="4">
        <v>1.6106399624879382</v>
      </c>
      <c r="EB160" s="4">
        <v>1.6733399027235178</v>
      </c>
      <c r="ED160" s="4">
        <v>1.6749304593954677</v>
      </c>
      <c r="EF160" s="4">
        <v>2.0616671990917639</v>
      </c>
      <c r="EH160" s="4">
        <v>1.7160972148171834</v>
      </c>
      <c r="EJ160" s="4">
        <v>1.7086762067413113</v>
      </c>
      <c r="EL160" s="4">
        <v>1.7867744878660097</v>
      </c>
      <c r="EN160" s="4">
        <v>1.7405862916844808</v>
      </c>
      <c r="EP160" s="4">
        <v>2.2159078624698378</v>
      </c>
      <c r="ER160" s="4">
        <v>1.6686824158565066</v>
      </c>
      <c r="ET160" s="4">
        <v>2.0400838217803381</v>
      </c>
      <c r="EV160" s="4">
        <v>1.7956505853694742</v>
      </c>
      <c r="EX160" s="4">
        <v>1.9586926694044968</v>
      </c>
      <c r="EZ160" s="4">
        <v>1.4142926500516306</v>
      </c>
      <c r="FB160" s="4">
        <v>1.7446198964126802</v>
      </c>
      <c r="FD160" s="4">
        <v>1.8563089266161521</v>
      </c>
      <c r="FF160" s="4"/>
      <c r="FH160" s="4">
        <v>1.7790377755747437</v>
      </c>
    </row>
    <row r="161" spans="2:165" x14ac:dyDescent="0.35">
      <c r="B161" s="18">
        <v>156</v>
      </c>
    </row>
    <row r="162" spans="2:165" x14ac:dyDescent="0.35">
      <c r="B162" s="18">
        <v>157</v>
      </c>
      <c r="C162" s="12" t="s">
        <v>402</v>
      </c>
    </row>
    <row r="163" spans="2:165" x14ac:dyDescent="0.35">
      <c r="B163" s="18">
        <v>158</v>
      </c>
      <c r="C163" s="11" t="s">
        <v>122</v>
      </c>
      <c r="D163" s="3">
        <v>11.003746795503845</v>
      </c>
      <c r="F163" s="3">
        <v>11.975483262611975</v>
      </c>
      <c r="H163" s="3">
        <v>12.074664592650205</v>
      </c>
      <c r="J163" s="3">
        <v>13</v>
      </c>
      <c r="L163" s="3">
        <v>13.044331110239311</v>
      </c>
      <c r="N163" s="3">
        <v>12.18615751789976</v>
      </c>
      <c r="P163" s="3">
        <v>12.713723210274569</v>
      </c>
      <c r="R163" s="3">
        <v>13.30637750413527</v>
      </c>
      <c r="T163" s="3">
        <v>12.589664991364153</v>
      </c>
      <c r="V163" s="3">
        <v>10.788776411440995</v>
      </c>
      <c r="X163" s="3">
        <v>14.351081530782031</v>
      </c>
      <c r="Z163" s="3">
        <v>12.256228745922687</v>
      </c>
      <c r="AB163" s="3">
        <v>10.301567577900975</v>
      </c>
      <c r="AD163" s="3">
        <v>9.9939010444461385</v>
      </c>
      <c r="AF163" s="3">
        <v>14.12109375</v>
      </c>
      <c r="AH163" s="3">
        <v>12.483972490966314</v>
      </c>
      <c r="AJ163" s="3">
        <v>11.744527932048349</v>
      </c>
      <c r="AL163" s="3">
        <v>11.464756747314176</v>
      </c>
      <c r="AN163" s="3">
        <v>13.156037991858888</v>
      </c>
      <c r="AP163" s="3">
        <v>11.629401682767217</v>
      </c>
      <c r="AR163" s="3">
        <v>12.930186823992134</v>
      </c>
      <c r="AT163" s="3">
        <v>11.968392080262808</v>
      </c>
      <c r="AV163" s="3">
        <v>12.695562964862786</v>
      </c>
      <c r="AX163" s="3">
        <v>12.622088655146507</v>
      </c>
      <c r="AZ163" s="3">
        <v>12.448180037355929</v>
      </c>
      <c r="BB163" s="3">
        <v>9.2536288740682622</v>
      </c>
      <c r="BD163" s="3">
        <v>11.584835922281604</v>
      </c>
      <c r="BF163" s="3">
        <v>11.863716020703427</v>
      </c>
      <c r="BH163" s="3">
        <v>13.335430099072182</v>
      </c>
      <c r="BJ163" s="3">
        <v>13.733333333333334</v>
      </c>
      <c r="BL163" s="3">
        <v>11.73146540306678</v>
      </c>
      <c r="BN163" s="3">
        <v>11.917989417989418</v>
      </c>
      <c r="BP163" s="3">
        <v>10.789386134979178</v>
      </c>
      <c r="BR163" s="3">
        <v>12.673855289889044</v>
      </c>
      <c r="BT163" s="3">
        <v>11.820488847335382</v>
      </c>
      <c r="BV163" s="3">
        <v>11.400720491629583</v>
      </c>
      <c r="BX163" s="3">
        <v>12.487114776241425</v>
      </c>
      <c r="BZ163" s="3">
        <v>13.855013550135501</v>
      </c>
      <c r="CB163" s="3">
        <v>12.050103060091962</v>
      </c>
      <c r="CD163" s="3">
        <v>12.956727771542587</v>
      </c>
      <c r="CF163" s="3">
        <v>11.17538785169603</v>
      </c>
      <c r="CH163" s="3">
        <v>9.7874384532244498</v>
      </c>
      <c r="CJ163" s="3">
        <v>12.170050466289913</v>
      </c>
      <c r="CL163" s="3">
        <v>5.9757619807549496</v>
      </c>
      <c r="CN163" s="3">
        <v>10.280343223947074</v>
      </c>
      <c r="CP163" s="3">
        <v>11.232769576693714</v>
      </c>
      <c r="CR163" s="3">
        <v>10.797552775174998</v>
      </c>
      <c r="CT163" s="3">
        <v>12.051948051948052</v>
      </c>
      <c r="CV163" s="3">
        <v>10.850155021223935</v>
      </c>
      <c r="CX163" s="3">
        <v>12.596708698439837</v>
      </c>
      <c r="CZ163" s="3">
        <v>12.322925701069673</v>
      </c>
      <c r="DB163" s="3">
        <v>11.197115894390839</v>
      </c>
      <c r="DD163" s="3">
        <v>12.466532532754551</v>
      </c>
      <c r="DF163" s="3">
        <v>13.687752355316285</v>
      </c>
      <c r="DH163" s="3">
        <v>12.217336683417084</v>
      </c>
      <c r="DJ163" s="3">
        <v>12.589747871097012</v>
      </c>
      <c r="DL163" s="3">
        <v>13.021283602980526</v>
      </c>
      <c r="DN163" s="3">
        <v>13.239875389408098</v>
      </c>
      <c r="DP163" s="3">
        <v>10.457888610980412</v>
      </c>
      <c r="DR163" s="3">
        <v>13.469675599435826</v>
      </c>
      <c r="DT163" s="3">
        <v>14.866979655712051</v>
      </c>
      <c r="DV163" s="3">
        <v>13.572610854604058</v>
      </c>
      <c r="DX163" s="3">
        <v>12.687999999999999</v>
      </c>
      <c r="DZ163" s="3">
        <v>10.568437341328368</v>
      </c>
      <c r="EB163" s="3">
        <v>12.76742581090407</v>
      </c>
      <c r="ED163" s="3">
        <v>11.750686118734652</v>
      </c>
      <c r="EF163" s="3">
        <v>10.984216604645194</v>
      </c>
      <c r="EH163" s="3">
        <v>14.725457570715475</v>
      </c>
      <c r="EJ163" s="3">
        <v>13.315688600894404</v>
      </c>
      <c r="EL163" s="3">
        <v>11.971064094586186</v>
      </c>
      <c r="EN163" s="3">
        <v>12.437721351821839</v>
      </c>
      <c r="EP163" s="3">
        <v>12.458581842279655</v>
      </c>
      <c r="ER163" s="3">
        <v>11.498676189889785</v>
      </c>
      <c r="ET163" s="3">
        <v>11.030546681503283</v>
      </c>
      <c r="EV163" s="3">
        <v>11.561904761904762</v>
      </c>
      <c r="EX163" s="3">
        <v>9.1698237031291949</v>
      </c>
      <c r="EZ163" s="3">
        <v>12.283488517498352</v>
      </c>
      <c r="FB163" s="3">
        <v>9.4388309430682309</v>
      </c>
      <c r="FD163" s="3">
        <v>14.166666666666666</v>
      </c>
      <c r="FF163" s="3">
        <v>10.979187990446947</v>
      </c>
      <c r="FH163" s="3">
        <v>11.284805567656713</v>
      </c>
    </row>
    <row r="164" spans="2:165" x14ac:dyDescent="0.35">
      <c r="B164" s="18">
        <v>159</v>
      </c>
      <c r="C164" s="11" t="s">
        <v>123</v>
      </c>
      <c r="D164" s="3">
        <v>15.643413799657861</v>
      </c>
      <c r="F164" s="3">
        <v>17.939972714870393</v>
      </c>
      <c r="H164" s="3">
        <v>17.743307808102625</v>
      </c>
      <c r="J164" s="3">
        <v>18</v>
      </c>
      <c r="L164" s="3">
        <v>18.449424591156873</v>
      </c>
      <c r="N164" s="3">
        <v>18.072554371753107</v>
      </c>
      <c r="P164" s="3">
        <v>17.310829019218495</v>
      </c>
      <c r="R164" s="3">
        <v>18.776622934060317</v>
      </c>
      <c r="T164" s="3">
        <v>16.926347590142381</v>
      </c>
      <c r="V164" s="3">
        <v>15.640157774105859</v>
      </c>
      <c r="X164" s="3">
        <v>20.315236427320489</v>
      </c>
      <c r="Z164" s="3">
        <v>18.215045188729398</v>
      </c>
      <c r="AB164" s="3">
        <v>15.969150504706816</v>
      </c>
      <c r="AD164" s="3">
        <v>14.682522041935245</v>
      </c>
      <c r="AF164" s="3">
        <v>18.414227491663578</v>
      </c>
      <c r="AH164" s="3">
        <v>17.937578598376586</v>
      </c>
      <c r="AJ164" s="3">
        <v>18.293869607525139</v>
      </c>
      <c r="AL164" s="3">
        <v>15.877742189889105</v>
      </c>
      <c r="AN164" s="3">
        <v>18.723822327938365</v>
      </c>
      <c r="AP164" s="3">
        <v>17.015597479708749</v>
      </c>
      <c r="AR164" s="3">
        <v>18.891320204230489</v>
      </c>
      <c r="AT164" s="3">
        <v>15.891118227566825</v>
      </c>
      <c r="AV164" s="3">
        <v>18.011022044088175</v>
      </c>
      <c r="AX164" s="3">
        <v>19.466196095731775</v>
      </c>
      <c r="AZ164" s="3">
        <v>18.34940207721273</v>
      </c>
      <c r="BB164" s="3">
        <v>13.099630996309964</v>
      </c>
      <c r="BD164" s="3">
        <v>16.896935628114107</v>
      </c>
      <c r="BF164" s="3">
        <v>17.907953043613464</v>
      </c>
      <c r="BH164" s="3">
        <v>19.313240365871945</v>
      </c>
      <c r="BJ164" s="3">
        <v>18.800358102059086</v>
      </c>
      <c r="BL164" s="3">
        <v>16.414016587026968</v>
      </c>
      <c r="BN164" s="3">
        <v>17.189429488762659</v>
      </c>
      <c r="BP164" s="3">
        <v>16.562943430799656</v>
      </c>
      <c r="BR164" s="3">
        <v>18.788410886742756</v>
      </c>
      <c r="BT164" s="3">
        <v>16.317415644406374</v>
      </c>
      <c r="BV164" s="3">
        <v>16.053552597392674</v>
      </c>
      <c r="BX164" s="3">
        <v>18.125227641468825</v>
      </c>
      <c r="BZ164" s="3">
        <v>20.021074815595362</v>
      </c>
      <c r="CB164" s="3">
        <v>18.130511463844798</v>
      </c>
      <c r="CD164" s="3">
        <v>16.763215061549602</v>
      </c>
      <c r="CF164" s="3">
        <v>16.36456471789635</v>
      </c>
      <c r="CH164" s="3">
        <v>13.517647058823529</v>
      </c>
      <c r="CJ164" s="3">
        <v>17.146379830789506</v>
      </c>
      <c r="CL164" s="3">
        <v>7.7045531822818463</v>
      </c>
      <c r="CN164" s="3">
        <v>15.574285086480208</v>
      </c>
      <c r="CP164" s="3">
        <v>17.455266555985979</v>
      </c>
      <c r="CR164" s="3">
        <v>17.127677055376019</v>
      </c>
      <c r="CT164" s="3">
        <v>17.954815695600477</v>
      </c>
      <c r="CV164" s="3">
        <v>14.409672830725462</v>
      </c>
      <c r="CX164" s="3">
        <v>17.291145720530036</v>
      </c>
      <c r="CZ164" s="3">
        <v>17.763476576015499</v>
      </c>
      <c r="DB164" s="3">
        <v>15.447839831401474</v>
      </c>
      <c r="DD164" s="3">
        <v>18.078237201760484</v>
      </c>
      <c r="DF164" s="3">
        <v>19.539366629115033</v>
      </c>
      <c r="DH164" s="3">
        <v>18.72346876895088</v>
      </c>
      <c r="DJ164" s="3">
        <v>17.926490984743413</v>
      </c>
      <c r="DL164" s="3">
        <v>19.472954230235786</v>
      </c>
      <c r="DN164" s="3">
        <v>17.843137254901961</v>
      </c>
      <c r="DP164" s="3">
        <v>13.642876952944437</v>
      </c>
      <c r="DR164" s="3">
        <v>18.967971530249113</v>
      </c>
      <c r="DT164" s="3">
        <v>20.80723729993041</v>
      </c>
      <c r="DV164" s="3">
        <v>18.874336870026525</v>
      </c>
      <c r="DX164" s="3">
        <v>17.318435754189945</v>
      </c>
      <c r="DZ164" s="3">
        <v>13.989446823234289</v>
      </c>
      <c r="EB164" s="3">
        <v>18.964372648816109</v>
      </c>
      <c r="ED164" s="3">
        <v>16.803784450843274</v>
      </c>
      <c r="EF164" s="3">
        <v>17.37185223060207</v>
      </c>
      <c r="EH164" s="3">
        <v>19.335604770017039</v>
      </c>
      <c r="EJ164" s="3">
        <v>19.184832539881398</v>
      </c>
      <c r="EL164" s="3">
        <v>18.609958506224068</v>
      </c>
      <c r="EN164" s="3">
        <v>18.265417552732917</v>
      </c>
      <c r="EP164" s="3">
        <v>18.438761776581426</v>
      </c>
      <c r="ER164" s="3">
        <v>15.206240196701854</v>
      </c>
      <c r="ET164" s="3">
        <v>15.987046840370681</v>
      </c>
      <c r="EV164" s="3">
        <v>18.460534898891062</v>
      </c>
      <c r="EX164" s="3">
        <v>13.286940430725618</v>
      </c>
      <c r="EZ164" s="3">
        <v>18.380888117730223</v>
      </c>
      <c r="FB164" s="3">
        <v>12.752089563683766</v>
      </c>
      <c r="FD164" s="3">
        <v>20.047827819848546</v>
      </c>
      <c r="FF164" s="3">
        <v>15.522649948451258</v>
      </c>
      <c r="FH164" s="3">
        <v>16.115795414686783</v>
      </c>
    </row>
    <row r="165" spans="2:165" x14ac:dyDescent="0.35">
      <c r="B165" s="18">
        <v>160</v>
      </c>
      <c r="C165" s="11" t="s">
        <v>120</v>
      </c>
      <c r="D165" s="3">
        <v>13.38750241826272</v>
      </c>
      <c r="F165" s="3">
        <v>15.02140955907881</v>
      </c>
      <c r="H165" s="3">
        <v>15.061106703917037</v>
      </c>
      <c r="J165" s="3">
        <v>15</v>
      </c>
      <c r="L165" s="3">
        <v>15.869223514618044</v>
      </c>
      <c r="N165" s="3">
        <v>15.241192908516194</v>
      </c>
      <c r="P165" s="3">
        <v>15.141798400479109</v>
      </c>
      <c r="R165" s="3">
        <v>16.119904500840036</v>
      </c>
      <c r="T165" s="3">
        <v>14.877914042647223</v>
      </c>
      <c r="V165" s="3">
        <v>13.238202882170105</v>
      </c>
      <c r="X165" s="3">
        <v>17.247275058773244</v>
      </c>
      <c r="Z165" s="3">
        <v>15.305741350626423</v>
      </c>
      <c r="AB165" s="3">
        <v>13.215341292559751</v>
      </c>
      <c r="AD165" s="3">
        <v>12.37187002134247</v>
      </c>
      <c r="AF165" s="3">
        <v>16.324200913242009</v>
      </c>
      <c r="AH165" s="3">
        <v>15.237215745122937</v>
      </c>
      <c r="AJ165" s="3">
        <v>15.005289283098705</v>
      </c>
      <c r="AL165" s="3">
        <v>13.759047044632085</v>
      </c>
      <c r="AN165" s="3">
        <v>15.995762711864407</v>
      </c>
      <c r="AP165" s="3">
        <v>14.417682382460459</v>
      </c>
      <c r="AR165" s="3">
        <v>15.961867514055243</v>
      </c>
      <c r="AT165" s="3">
        <v>14.01281473098425</v>
      </c>
      <c r="AV165" s="3">
        <v>15.361694034108918</v>
      </c>
      <c r="AX165" s="3">
        <v>16.011312340240387</v>
      </c>
      <c r="AZ165" s="3">
        <v>15.539485667201527</v>
      </c>
      <c r="BB165" s="3">
        <v>11.160559758690599</v>
      </c>
      <c r="BD165" s="3">
        <v>14.361402805993496</v>
      </c>
      <c r="BF165" s="3">
        <v>14.95025865499403</v>
      </c>
      <c r="BH165" s="3">
        <v>16.336557653922924</v>
      </c>
      <c r="BJ165" s="3">
        <v>16.216819094356456</v>
      </c>
      <c r="BL165" s="3">
        <v>14.154401318406546</v>
      </c>
      <c r="BN165" s="3">
        <v>14.633367399080225</v>
      </c>
      <c r="BP165" s="3">
        <v>13.716300736388694</v>
      </c>
      <c r="BR165" s="3">
        <v>15.839189904027808</v>
      </c>
      <c r="BT165" s="3">
        <v>14.167225468595332</v>
      </c>
      <c r="BV165" s="3">
        <v>13.798353000567932</v>
      </c>
      <c r="BX165" s="3">
        <v>15.411516637237927</v>
      </c>
      <c r="BZ165" s="3">
        <v>16.888045540796963</v>
      </c>
      <c r="CB165" s="3">
        <v>15.162771500799671</v>
      </c>
      <c r="CD165" s="3">
        <v>14.939854856347552</v>
      </c>
      <c r="CF165" s="3">
        <v>13.867668004661402</v>
      </c>
      <c r="CH165" s="3">
        <v>11.661837902087511</v>
      </c>
      <c r="CJ165" s="3">
        <v>14.772159349629613</v>
      </c>
      <c r="CL165" s="3">
        <v>6.8497538870224233</v>
      </c>
      <c r="CN165" s="3">
        <v>12.983651226158038</v>
      </c>
      <c r="CP165" s="3">
        <v>14.435215946843854</v>
      </c>
      <c r="CR165" s="3">
        <v>13.972911343718234</v>
      </c>
      <c r="CT165" s="3">
        <v>14.999571073174916</v>
      </c>
      <c r="CV165" s="3">
        <v>12.653138854639417</v>
      </c>
      <c r="CX165" s="3">
        <v>15.038225829592736</v>
      </c>
      <c r="CZ165" s="3">
        <v>15.107074704926143</v>
      </c>
      <c r="DB165" s="3">
        <v>13.402625421838671</v>
      </c>
      <c r="DD165" s="3">
        <v>15.400384272076733</v>
      </c>
      <c r="DF165" s="3">
        <v>16.715295338131362</v>
      </c>
      <c r="DH165" s="3">
        <v>15.511525711201912</v>
      </c>
      <c r="DJ165" s="3">
        <v>15.207961214595562</v>
      </c>
      <c r="DL165" s="3">
        <v>16.308891536581918</v>
      </c>
      <c r="DN165" s="3">
        <v>15.565830030823427</v>
      </c>
      <c r="DP165" s="3">
        <v>12.099618598978946</v>
      </c>
      <c r="DR165" s="3">
        <v>16.176991150442475</v>
      </c>
      <c r="DT165" s="3">
        <v>18.00808526277104</v>
      </c>
      <c r="DV165" s="3">
        <v>16.291514482289983</v>
      </c>
      <c r="DX165" s="3">
        <v>15.059445178335535</v>
      </c>
      <c r="DZ165" s="3">
        <v>12.373864207113829</v>
      </c>
      <c r="EB165" s="3">
        <v>15.910629654705485</v>
      </c>
      <c r="ED165" s="3">
        <v>14.344492896328598</v>
      </c>
      <c r="EF165" s="3">
        <v>14.185078450208133</v>
      </c>
      <c r="EH165" s="3">
        <v>16.96484950536729</v>
      </c>
      <c r="EJ165" s="3">
        <v>16.381716678297277</v>
      </c>
      <c r="EL165" s="3">
        <v>15.508471475097888</v>
      </c>
      <c r="EN165" s="3">
        <v>15.428202342855466</v>
      </c>
      <c r="EP165" s="3">
        <v>15.515515515515515</v>
      </c>
      <c r="ER165" s="3">
        <v>13.434166322862026</v>
      </c>
      <c r="ET165" s="3">
        <v>13.556829102500997</v>
      </c>
      <c r="EV165" s="3">
        <v>15.120664806353684</v>
      </c>
      <c r="EX165" s="3">
        <v>11.236260746544783</v>
      </c>
      <c r="EZ165" s="3">
        <v>15.410146598583429</v>
      </c>
      <c r="FB165" s="3">
        <v>11.14534776539991</v>
      </c>
      <c r="FD165" s="3">
        <v>17.051333068046159</v>
      </c>
      <c r="FF165" s="3">
        <v>13.31430225977547</v>
      </c>
      <c r="FH165" s="3">
        <v>13.769527191824391</v>
      </c>
    </row>
    <row r="166" spans="2:165" x14ac:dyDescent="0.35">
      <c r="B166" s="18">
        <v>161</v>
      </c>
    </row>
    <row r="167" spans="2:165" x14ac:dyDescent="0.35">
      <c r="B167" s="18">
        <v>162</v>
      </c>
      <c r="C167" s="12" t="s">
        <v>138</v>
      </c>
    </row>
    <row r="168" spans="2:165" x14ac:dyDescent="0.35">
      <c r="B168" s="18">
        <v>163</v>
      </c>
      <c r="C168" s="11" t="s">
        <v>122</v>
      </c>
      <c r="D168" s="4">
        <v>21.867612293144209</v>
      </c>
      <c r="F168" s="4">
        <v>20.946104965874323</v>
      </c>
      <c r="H168" s="4">
        <v>26.01635882624208</v>
      </c>
      <c r="J168" s="4">
        <v>27</v>
      </c>
      <c r="L168" s="4">
        <v>21.40764372680513</v>
      </c>
      <c r="N168" s="4">
        <v>26.021525859605678</v>
      </c>
      <c r="P168" s="4">
        <v>27.815897814842184</v>
      </c>
      <c r="R168" s="4">
        <v>18.502202643171806</v>
      </c>
      <c r="T168" s="4">
        <v>25.077659045725646</v>
      </c>
      <c r="V168" s="4">
        <v>20.354233756393256</v>
      </c>
      <c r="X168" s="4">
        <v>18.986289987536352</v>
      </c>
      <c r="Z168" s="4">
        <v>22.162311627263929</v>
      </c>
      <c r="AB168" s="4">
        <v>30.494426979136897</v>
      </c>
      <c r="AD168" s="4">
        <v>28.631670123771968</v>
      </c>
      <c r="AF168" s="4">
        <v>18.47593061781329</v>
      </c>
      <c r="AH168" s="4">
        <v>22.648083623693381</v>
      </c>
      <c r="AJ168" s="4">
        <v>21.879063719115734</v>
      </c>
      <c r="AL168" s="4">
        <v>21.854420014634655</v>
      </c>
      <c r="AN168" s="4">
        <v>19.429097605893187</v>
      </c>
      <c r="AP168" s="4">
        <v>26.692584313344348</v>
      </c>
      <c r="AR168" s="4">
        <v>19.638053313768648</v>
      </c>
      <c r="AT168" s="4">
        <v>26.342189687871109</v>
      </c>
      <c r="AV168" s="4">
        <v>20.084593693924635</v>
      </c>
      <c r="AX168" s="4">
        <v>29.776063430836814</v>
      </c>
      <c r="AZ168" s="4">
        <v>25.997458127184419</v>
      </c>
      <c r="BB168" s="4">
        <v>19.503188443519001</v>
      </c>
      <c r="BD168" s="4">
        <v>25.631495560847771</v>
      </c>
      <c r="BF168" s="4">
        <v>23.732812627125536</v>
      </c>
      <c r="BH168" s="4">
        <v>21.192156862745097</v>
      </c>
      <c r="BJ168" s="4">
        <v>18.697385910500664</v>
      </c>
      <c r="BL168" s="4">
        <v>26.115809255344143</v>
      </c>
      <c r="BN168" s="4">
        <v>25.098918491163282</v>
      </c>
      <c r="BP168" s="4">
        <v>25.273971820041368</v>
      </c>
      <c r="BR168" s="4">
        <v>25.117077739619109</v>
      </c>
      <c r="BT168" s="4">
        <v>26.084059371303869</v>
      </c>
      <c r="BV168" s="4">
        <v>25.782203348464883</v>
      </c>
      <c r="BX168" s="4">
        <v>23.459413514662135</v>
      </c>
      <c r="BZ168" s="4">
        <v>19.498134961003728</v>
      </c>
      <c r="CB168" s="4">
        <v>28.758893280632414</v>
      </c>
      <c r="CD168" s="4">
        <v>25.008291873963518</v>
      </c>
      <c r="CF168" s="4">
        <v>22.721302863146835</v>
      </c>
      <c r="CH168" s="4">
        <v>21.745770324898935</v>
      </c>
      <c r="CJ168" s="4">
        <v>27.904494512379053</v>
      </c>
      <c r="CL168" s="4">
        <v>10.162300279175406</v>
      </c>
      <c r="CN168" s="4">
        <v>30.447907318267113</v>
      </c>
      <c r="CP168" s="4">
        <v>22.577821011673151</v>
      </c>
      <c r="CR168" s="4">
        <v>27.193801857244903</v>
      </c>
      <c r="CT168" s="4">
        <v>20.9268208491543</v>
      </c>
      <c r="CV168" s="4">
        <v>22.826577473388017</v>
      </c>
      <c r="CX168" s="4">
        <v>23.750266808964781</v>
      </c>
      <c r="CZ168" s="4">
        <v>27.565305238851206</v>
      </c>
      <c r="DB168" s="4">
        <v>21.225759681024588</v>
      </c>
      <c r="DD168" s="4">
        <v>25.097617654963088</v>
      </c>
      <c r="DF168" s="4">
        <v>23.154362416107382</v>
      </c>
      <c r="DH168" s="4">
        <v>26.676043131739334</v>
      </c>
      <c r="DJ168" s="4">
        <v>20.5607476635514</v>
      </c>
      <c r="DL168" s="4">
        <v>29.058107997041176</v>
      </c>
      <c r="DN168" s="4">
        <v>19.991124916796092</v>
      </c>
      <c r="DP168" s="4">
        <v>18.150566355047733</v>
      </c>
      <c r="DR168" s="4">
        <v>20.471333098839253</v>
      </c>
      <c r="DT168" s="4">
        <v>21.044427123928294</v>
      </c>
      <c r="DV168" s="4">
        <v>23.480831087542381</v>
      </c>
      <c r="DX168" s="4">
        <v>22.101564995209198</v>
      </c>
      <c r="DZ168" s="4">
        <v>18.282816085013888</v>
      </c>
      <c r="EB168" s="4">
        <v>19.425947187141219</v>
      </c>
      <c r="ED168" s="4">
        <v>30.468637346791638</v>
      </c>
      <c r="EF168" s="4">
        <v>21.869015702795863</v>
      </c>
      <c r="EH168" s="4">
        <v>21.668742216687424</v>
      </c>
      <c r="EJ168" s="4">
        <v>24.563318777292576</v>
      </c>
      <c r="EL168" s="4">
        <v>25.566066997518611</v>
      </c>
      <c r="EN168" s="4">
        <v>22.684242061114439</v>
      </c>
      <c r="EP168" s="4">
        <v>21.523178807947019</v>
      </c>
      <c r="ER168" s="4">
        <v>24.726093704380965</v>
      </c>
      <c r="ET168" s="4">
        <v>27.135840148787526</v>
      </c>
      <c r="EV168" s="4">
        <v>26.515728056823946</v>
      </c>
      <c r="EX168" s="4">
        <v>32.20683232275195</v>
      </c>
      <c r="EZ168" s="4">
        <v>27.979353271595571</v>
      </c>
      <c r="FB168" s="4">
        <v>15.780487804878049</v>
      </c>
      <c r="FD168" s="4">
        <v>19.801980198019802</v>
      </c>
      <c r="FF168" s="4">
        <v>24.867877182625737</v>
      </c>
      <c r="FH168" s="4">
        <v>24.662548043312011</v>
      </c>
    </row>
    <row r="169" spans="2:165" x14ac:dyDescent="0.35">
      <c r="B169" s="18">
        <v>164</v>
      </c>
      <c r="C169" s="11" t="s">
        <v>123</v>
      </c>
      <c r="D169" s="4">
        <v>27.887537993920976</v>
      </c>
      <c r="F169" s="4">
        <v>28.944974988631195</v>
      </c>
      <c r="H169" s="4">
        <v>32.450561895635509</v>
      </c>
      <c r="J169" s="4">
        <v>32</v>
      </c>
      <c r="L169" s="4">
        <v>27.679864799613714</v>
      </c>
      <c r="N169" s="4">
        <v>33.232283291595273</v>
      </c>
      <c r="P169" s="4">
        <v>31.990381668591905</v>
      </c>
      <c r="R169" s="4">
        <v>24.736304865600545</v>
      </c>
      <c r="T169" s="4">
        <v>29.53161657915317</v>
      </c>
      <c r="V169" s="4">
        <v>28.660469187210737</v>
      </c>
      <c r="X169" s="4">
        <v>26.57677250978686</v>
      </c>
      <c r="Z169" s="4">
        <v>29.941110302388672</v>
      </c>
      <c r="AB169" s="4">
        <v>38.488850694287393</v>
      </c>
      <c r="AD169" s="4">
        <v>36.94460856720827</v>
      </c>
      <c r="AF169" s="4">
        <v>25.610207100591715</v>
      </c>
      <c r="AH169" s="4">
        <v>29.785535021674654</v>
      </c>
      <c r="AJ169" s="4">
        <v>29.650598511808475</v>
      </c>
      <c r="AL169" s="4">
        <v>26.337844997832477</v>
      </c>
      <c r="AN169" s="4">
        <v>26.005154639175259</v>
      </c>
      <c r="AP169" s="4">
        <v>33.892289304987145</v>
      </c>
      <c r="AR169" s="4">
        <v>27.702702702702702</v>
      </c>
      <c r="AT169" s="4">
        <v>30.716195071065329</v>
      </c>
      <c r="AV169" s="4">
        <v>27.784026996625421</v>
      </c>
      <c r="AX169" s="4">
        <v>38.259911894273131</v>
      </c>
      <c r="AZ169" s="4">
        <v>32.817919075144509</v>
      </c>
      <c r="BB169" s="4">
        <v>27.604623092313034</v>
      </c>
      <c r="BD169" s="4">
        <v>31.894346904040265</v>
      </c>
      <c r="BF169" s="4">
        <v>31.456889542762013</v>
      </c>
      <c r="BH169" s="4">
        <v>26.878180185573182</v>
      </c>
      <c r="BJ169" s="4">
        <v>25.201072386058982</v>
      </c>
      <c r="BL169" s="4">
        <v>31.754294638209267</v>
      </c>
      <c r="BN169" s="4">
        <v>31.745248086892126</v>
      </c>
      <c r="BP169" s="4">
        <v>34.189527572199658</v>
      </c>
      <c r="BR169" s="4">
        <v>31.790979419062911</v>
      </c>
      <c r="BT169" s="4">
        <v>31.083988099778775</v>
      </c>
      <c r="BV169" s="4">
        <v>31.736928802391557</v>
      </c>
      <c r="BX169" s="4">
        <v>30.970444649689931</v>
      </c>
      <c r="BZ169" s="4">
        <v>27.339642481598318</v>
      </c>
      <c r="CB169" s="4">
        <v>35.83341706018286</v>
      </c>
      <c r="CD169" s="4">
        <v>30.463462854535777</v>
      </c>
      <c r="CF169" s="4">
        <v>27.862595419847331</v>
      </c>
      <c r="CH169" s="4">
        <v>26.951830895071684</v>
      </c>
      <c r="CJ169" s="4">
        <v>33.652011701360919</v>
      </c>
      <c r="CL169" s="4">
        <v>12.983489293477424</v>
      </c>
      <c r="CN169" s="4">
        <v>39.030568368384024</v>
      </c>
      <c r="CP169" s="4">
        <v>30.755816621541005</v>
      </c>
      <c r="CR169" s="4">
        <v>35.874610889629182</v>
      </c>
      <c r="CT169" s="4">
        <v>28.710441699103061</v>
      </c>
      <c r="CV169" s="4">
        <v>28.436330796026322</v>
      </c>
      <c r="CX169" s="4">
        <v>28.383026395959039</v>
      </c>
      <c r="CZ169" s="4">
        <v>35.208836727649292</v>
      </c>
      <c r="DB169" s="4">
        <v>25.619070308449064</v>
      </c>
      <c r="DD169" s="4">
        <v>31.236101083032491</v>
      </c>
      <c r="DF169" s="4">
        <v>29.933840968668079</v>
      </c>
      <c r="DH169" s="4">
        <v>33.589627619478371</v>
      </c>
      <c r="DJ169" s="4">
        <v>26.678200692041521</v>
      </c>
      <c r="DL169" s="4">
        <v>36.370830530605787</v>
      </c>
      <c r="DN169" s="4">
        <v>26.524853483828959</v>
      </c>
      <c r="DP169" s="4">
        <v>21.823593198440346</v>
      </c>
      <c r="DR169" s="4">
        <v>27.6792051100071</v>
      </c>
      <c r="DT169" s="4">
        <v>25.706409372846313</v>
      </c>
      <c r="DV169" s="4">
        <v>30.368655976194415</v>
      </c>
      <c r="DX169" s="4">
        <v>28.655500226346764</v>
      </c>
      <c r="DZ169" s="4">
        <v>21.855719031798763</v>
      </c>
      <c r="EB169" s="4">
        <v>26.766453885097953</v>
      </c>
      <c r="ED169" s="4">
        <v>36.418400876232205</v>
      </c>
      <c r="EF169" s="4">
        <v>31.520081342145399</v>
      </c>
      <c r="EH169" s="4">
        <v>29.080118694362017</v>
      </c>
      <c r="EJ169" s="4">
        <v>30.934952586923973</v>
      </c>
      <c r="EL169" s="4">
        <v>31.706308169596692</v>
      </c>
      <c r="EN169" s="4">
        <v>30.326647564469916</v>
      </c>
      <c r="EP169" s="4">
        <v>28.523489932885905</v>
      </c>
      <c r="ER169" s="4">
        <v>28.908957705204429</v>
      </c>
      <c r="ET169" s="4">
        <v>34.913511842752968</v>
      </c>
      <c r="EV169" s="4">
        <v>34.301431444457585</v>
      </c>
      <c r="EX169" s="4">
        <v>41.210165468402103</v>
      </c>
      <c r="EZ169" s="4">
        <v>35.336199153086099</v>
      </c>
      <c r="FB169" s="4">
        <v>19.171129813823004</v>
      </c>
      <c r="FD169" s="4">
        <v>27.572506952721493</v>
      </c>
      <c r="FF169" s="4">
        <v>31.072997934656705</v>
      </c>
      <c r="FH169" s="4">
        <v>31.058230672246939</v>
      </c>
    </row>
    <row r="170" spans="2:165" x14ac:dyDescent="0.35">
      <c r="B170" s="18">
        <v>165</v>
      </c>
      <c r="C170" s="11" t="s">
        <v>120</v>
      </c>
      <c r="D170" s="4">
        <v>24.903288201160542</v>
      </c>
      <c r="F170" s="4">
        <v>25.00578034682081</v>
      </c>
      <c r="H170" s="4">
        <v>29.410144278778276</v>
      </c>
      <c r="J170" s="4">
        <v>29.6</v>
      </c>
      <c r="L170" s="4">
        <v>24.664098468476933</v>
      </c>
      <c r="N170" s="4">
        <v>29.780428176479994</v>
      </c>
      <c r="P170" s="4">
        <v>30.019549003249868</v>
      </c>
      <c r="R170" s="4">
        <v>21.732603320381489</v>
      </c>
      <c r="T170" s="4">
        <v>27.422474207093323</v>
      </c>
      <c r="V170" s="4">
        <v>24.54841972017762</v>
      </c>
      <c r="X170" s="4">
        <v>22.760084925690023</v>
      </c>
      <c r="Z170" s="4">
        <v>26.12606519680779</v>
      </c>
      <c r="AB170" s="4">
        <v>34.5950397884138</v>
      </c>
      <c r="AD170" s="4">
        <v>32.848090362303104</v>
      </c>
      <c r="AF170" s="4">
        <v>22.126163784913548</v>
      </c>
      <c r="AH170" s="4">
        <v>26.250071925887564</v>
      </c>
      <c r="AJ170" s="4">
        <v>25.788151389901937</v>
      </c>
      <c r="AL170" s="4">
        <v>24.185529625080424</v>
      </c>
      <c r="AN170" s="4">
        <v>22.8019221629614</v>
      </c>
      <c r="AP170" s="4">
        <v>30.419170658991401</v>
      </c>
      <c r="AR170" s="4">
        <v>23.718104495747266</v>
      </c>
      <c r="AT170" s="4">
        <v>28.618616578638996</v>
      </c>
      <c r="AV170" s="4">
        <v>23.933949133240542</v>
      </c>
      <c r="AX170" s="4">
        <v>33.981320590790617</v>
      </c>
      <c r="AZ170" s="4">
        <v>29.56685295484764</v>
      </c>
      <c r="BB170" s="4">
        <v>23.52434754802686</v>
      </c>
      <c r="BD170" s="4">
        <v>28.904808113096259</v>
      </c>
      <c r="BF170" s="4">
        <v>27.691483663631494</v>
      </c>
      <c r="BH170" s="4">
        <v>24.096200980392158</v>
      </c>
      <c r="BJ170" s="4">
        <v>21.910487641950567</v>
      </c>
      <c r="BL170" s="4">
        <v>29.028051425250535</v>
      </c>
      <c r="BN170" s="4">
        <v>28.524046434494192</v>
      </c>
      <c r="BP170" s="4">
        <v>29.793028015357987</v>
      </c>
      <c r="BR170" s="4">
        <v>28.575739287869645</v>
      </c>
      <c r="BT170" s="4">
        <v>28.697584048669395</v>
      </c>
      <c r="BV170" s="4">
        <v>28.860671804520155</v>
      </c>
      <c r="BX170" s="4">
        <v>27.350047820740535</v>
      </c>
      <c r="BZ170" s="4">
        <v>23.298293985869378</v>
      </c>
      <c r="CB170" s="4">
        <v>32.388570252822717</v>
      </c>
      <c r="CD170" s="4">
        <v>27.855945900387702</v>
      </c>
      <c r="CF170" s="4">
        <v>25.390877374337773</v>
      </c>
      <c r="CH170" s="4">
        <v>24.382258829106423</v>
      </c>
      <c r="CJ170" s="4">
        <v>30.905647001484304</v>
      </c>
      <c r="CL170" s="4">
        <v>11.590395259998441</v>
      </c>
      <c r="CN170" s="4">
        <v>34.830375178646996</v>
      </c>
      <c r="CP170" s="4">
        <v>26.778924497555678</v>
      </c>
      <c r="CR170" s="4">
        <v>31.544212284689323</v>
      </c>
      <c r="CT170" s="4">
        <v>24.869713797522426</v>
      </c>
      <c r="CV170" s="4">
        <v>25.670432910912076</v>
      </c>
      <c r="CX170" s="4">
        <v>26.164896555958006</v>
      </c>
      <c r="CZ170" s="4">
        <v>31.459722663279351</v>
      </c>
      <c r="DB170" s="4">
        <v>23.5047829500189</v>
      </c>
      <c r="DD170" s="4">
        <v>28.309347903192943</v>
      </c>
      <c r="DF170" s="4">
        <v>26.66192446973616</v>
      </c>
      <c r="DH170" s="4">
        <v>30.215606537251595</v>
      </c>
      <c r="DJ170" s="4">
        <v>23.581379544682296</v>
      </c>
      <c r="DL170" s="4">
        <v>32.785100979562223</v>
      </c>
      <c r="DN170" s="4">
        <v>23.293833662497256</v>
      </c>
      <c r="DP170" s="4">
        <v>20.050852313422148</v>
      </c>
      <c r="DR170" s="4">
        <v>24.072765807135287</v>
      </c>
      <c r="DT170" s="4">
        <v>23.635031146940271</v>
      </c>
      <c r="DV170" s="4">
        <v>26.996568232851757</v>
      </c>
      <c r="DX170" s="4">
        <v>25.463861501436224</v>
      </c>
      <c r="DZ170" s="4">
        <v>20.170470731679522</v>
      </c>
      <c r="EB170" s="4">
        <v>23.206656172700697</v>
      </c>
      <c r="ED170" s="4">
        <v>33.508938292417376</v>
      </c>
      <c r="EF170" s="4">
        <v>26.724412457805236</v>
      </c>
      <c r="EH170" s="4">
        <v>25.288320402600128</v>
      </c>
      <c r="EJ170" s="4">
        <v>27.892930082996571</v>
      </c>
      <c r="EL170" s="4">
        <v>28.835206539191361</v>
      </c>
      <c r="EN170" s="4">
        <v>26.593625498007967</v>
      </c>
      <c r="EP170" s="4">
        <v>25.074825407382772</v>
      </c>
      <c r="ER170" s="4">
        <v>26.908828977155792</v>
      </c>
      <c r="ET170" s="4">
        <v>31.10414184595977</v>
      </c>
      <c r="EV170" s="4">
        <v>30.546289211935729</v>
      </c>
      <c r="EX170" s="4">
        <v>36.732350215878398</v>
      </c>
      <c r="EZ170" s="4">
        <v>31.750651571582434</v>
      </c>
      <c r="FB170" s="4">
        <v>17.518756487576699</v>
      </c>
      <c r="FD170" s="4">
        <v>23.65911799761621</v>
      </c>
      <c r="FF170" s="4">
        <v>28.057284847135755</v>
      </c>
      <c r="FH170" s="4">
        <v>27.952273496154088</v>
      </c>
    </row>
    <row r="171" spans="2:165" x14ac:dyDescent="0.35">
      <c r="B171" s="18">
        <v>166</v>
      </c>
    </row>
    <row r="172" spans="2:165" x14ac:dyDescent="0.35">
      <c r="B172" s="18">
        <v>167</v>
      </c>
      <c r="C172" s="15" t="s">
        <v>139</v>
      </c>
    </row>
    <row r="173" spans="2:165" x14ac:dyDescent="0.35">
      <c r="B173" s="18">
        <v>168</v>
      </c>
      <c r="C173" s="11" t="s">
        <v>140</v>
      </c>
      <c r="D173" s="3">
        <v>1894</v>
      </c>
      <c r="E173" s="3">
        <f>D173/SUM(D$173:D$176)*100</f>
        <v>52.37831858407079</v>
      </c>
      <c r="F173" s="3">
        <v>1434</v>
      </c>
      <c r="G173" s="3">
        <f>F173/SUM(F$173:F$176)*100</f>
        <v>48.282828282828284</v>
      </c>
      <c r="H173" s="3">
        <v>11872</v>
      </c>
      <c r="I173" s="3">
        <f>H173/SUM(H$173:H$176)*100</f>
        <v>39.852299429338707</v>
      </c>
      <c r="J173" s="3">
        <v>12696</v>
      </c>
      <c r="K173" s="3">
        <f>J173/SUM(J$173:J$176)*100</f>
        <v>36.507936507936506</v>
      </c>
      <c r="L173" s="3">
        <v>5781</v>
      </c>
      <c r="M173" s="3">
        <f>L173/SUM(L$173:L$176)*100</f>
        <v>52.203359219794109</v>
      </c>
      <c r="N173" s="3">
        <v>6896</v>
      </c>
      <c r="O173" s="3">
        <f>N173/SUM(N$173:N$176)*100</f>
        <v>43.540851117565346</v>
      </c>
      <c r="P173" s="3">
        <v>10418</v>
      </c>
      <c r="Q173" s="3">
        <f>P173/SUM(P$173:P$176)*100</f>
        <v>37.255042197110569</v>
      </c>
      <c r="R173" s="3">
        <v>2084</v>
      </c>
      <c r="S173" s="3">
        <f>R173/SUM(R$173:R$176)*100</f>
        <v>52.826362484157166</v>
      </c>
      <c r="T173" s="3">
        <v>16248</v>
      </c>
      <c r="U173" s="3">
        <f>T173/SUM(T$173:T$176)*100</f>
        <v>36.417428725121034</v>
      </c>
      <c r="V173" s="3">
        <v>15455</v>
      </c>
      <c r="W173" s="3">
        <f>V173/SUM(V$173:V$176)*100</f>
        <v>30.286699719767192</v>
      </c>
      <c r="X173" s="3">
        <v>826</v>
      </c>
      <c r="Y173" s="3">
        <f>X173/SUM(X$173:X$176)*100</f>
        <v>51.272501551831162</v>
      </c>
      <c r="Z173" s="3">
        <v>4892</v>
      </c>
      <c r="AA173" s="3">
        <f>Z173/SUM(Z$173:Z$176)*100</f>
        <v>46.737365052068405</v>
      </c>
      <c r="AB173" s="3">
        <v>10614</v>
      </c>
      <c r="AC173" s="3">
        <f>AB173/SUM(AB$173:AB$176)*100</f>
        <v>33.100480259464852</v>
      </c>
      <c r="AD173" s="3">
        <v>27033</v>
      </c>
      <c r="AE173" s="3">
        <f>AD173/SUM(AD$173:AD$176)*100</f>
        <v>27.771442660338398</v>
      </c>
      <c r="AF173" s="3">
        <v>1734</v>
      </c>
      <c r="AG173" s="3">
        <f>AF173/SUM(AF$173:AF$176)*100</f>
        <v>49.080101896405317</v>
      </c>
      <c r="AH173" s="3">
        <v>2692</v>
      </c>
      <c r="AI173" s="3">
        <f>AH173/SUM(AH$173:AH$176)*100</f>
        <v>46.622791825424315</v>
      </c>
      <c r="AJ173" s="3">
        <v>2066</v>
      </c>
      <c r="AK173" s="3">
        <f>AJ173/SUM(AJ$173:AJ$176)*100</f>
        <v>47.979563399907107</v>
      </c>
      <c r="AL173" s="3">
        <v>14774</v>
      </c>
      <c r="AM173" s="3">
        <f>AL173/SUM(AL$173:AL$176)*100</f>
        <v>39.161321104808358</v>
      </c>
      <c r="AN173" s="3">
        <v>7096</v>
      </c>
      <c r="AO173" s="3">
        <f>AN173/SUM(AN$173:AN$176)*100</f>
        <v>53.441783401114627</v>
      </c>
      <c r="AP173" s="3">
        <v>13185</v>
      </c>
      <c r="AQ173" s="3">
        <f>AP173/SUM(AP$173:AP$176)*100</f>
        <v>35.082351062980607</v>
      </c>
      <c r="AR173" s="3">
        <v>1477</v>
      </c>
      <c r="AS173" s="3">
        <f>AR173/SUM(AR$173:AR$176)*100</f>
        <v>51.952163207878996</v>
      </c>
      <c r="AT173" s="3">
        <v>14727</v>
      </c>
      <c r="AU173" s="3">
        <f>AT173/SUM(AT$173:AT$176)*100</f>
        <v>37.207245900810996</v>
      </c>
      <c r="AV173" s="3">
        <v>2739</v>
      </c>
      <c r="AW173" s="3">
        <f>AV173/SUM(AV$173:AV$176)*100</f>
        <v>49.963516964611458</v>
      </c>
      <c r="AX173" s="3">
        <v>2638</v>
      </c>
      <c r="AY173" s="3">
        <f>AX173/SUM(AX$173:AX$176)*100</f>
        <v>37.820788530465947</v>
      </c>
      <c r="AZ173" s="3">
        <v>13134</v>
      </c>
      <c r="BA173" s="3">
        <f>AZ173/SUM(AZ$173:AZ$176)*100</f>
        <v>40.691514081234317</v>
      </c>
      <c r="BB173" s="3">
        <v>12130</v>
      </c>
      <c r="BC173" s="3">
        <f>BB173/SUM(BB$173:BB$176)*100</f>
        <v>30.397955092221331</v>
      </c>
      <c r="BD173" s="3">
        <v>29544</v>
      </c>
      <c r="BE173" s="3">
        <f>BD173/SUM(BD$173:BD$176)*100</f>
        <v>40.976421636615811</v>
      </c>
      <c r="BF173" s="3">
        <v>6963</v>
      </c>
      <c r="BG173" s="3">
        <f>BF173/SUM(BF$173:BF$176)*100</f>
        <v>39.725011410314927</v>
      </c>
      <c r="BH173" s="3">
        <v>2412</v>
      </c>
      <c r="BI173" s="3">
        <f>BH173/SUM(BH$173:BH$176)*100</f>
        <v>53.540510543840178</v>
      </c>
      <c r="BJ173" s="3">
        <v>777</v>
      </c>
      <c r="BK173" s="3">
        <f>BJ173/SUM(BJ$173:BJ$176)*100</f>
        <v>51.422898742554601</v>
      </c>
      <c r="BL173" s="3">
        <v>8937</v>
      </c>
      <c r="BM173" s="3">
        <f>BL173/SUM(BL$173:BL$176)*100</f>
        <v>35.775189143749245</v>
      </c>
      <c r="BN173" s="3">
        <v>2387</v>
      </c>
      <c r="BO173" s="3">
        <f>BN173/SUM(BN$173:BN$176)*100</f>
        <v>43.733968486625137</v>
      </c>
      <c r="BP173" s="3">
        <v>16782</v>
      </c>
      <c r="BQ173" s="3">
        <f>BP173/SUM(BP$173:BP$176)*100</f>
        <v>26.370621788525906</v>
      </c>
      <c r="BR173" s="3">
        <v>2355</v>
      </c>
      <c r="BS173" s="3">
        <f>BR173/SUM(BR$173:BR$176)*100</f>
        <v>48.466762708376208</v>
      </c>
      <c r="BT173" s="3">
        <v>15677</v>
      </c>
      <c r="BU173" s="3">
        <f>BT173/SUM(BT$173:BT$176)*100</f>
        <v>35.899608417870802</v>
      </c>
      <c r="BV173" s="3">
        <v>15731</v>
      </c>
      <c r="BW173" s="3">
        <f>BV173/SUM(BV$173:BV$176)*100</f>
        <v>34.847813566080369</v>
      </c>
      <c r="BX173" s="3">
        <v>8457</v>
      </c>
      <c r="BY173" s="3">
        <f>BX173/SUM(BX$173:BX$176)*100</f>
        <v>41.732050333086605</v>
      </c>
      <c r="BZ173" s="3">
        <v>1023</v>
      </c>
      <c r="CA173" s="3">
        <f>BZ173/SUM(BZ$173:BZ$176)*100</f>
        <v>51.928934010152282</v>
      </c>
      <c r="CB173" s="3">
        <v>5804</v>
      </c>
      <c r="CC173" s="3">
        <f>CB173/SUM(CB$173:CB$176)*100</f>
        <v>40.244071557342949</v>
      </c>
      <c r="CD173" s="3">
        <v>13088</v>
      </c>
      <c r="CE173" s="3">
        <f>CD173/SUM(CD$173:CD$176)*100</f>
        <v>36.597505732341588</v>
      </c>
      <c r="CF173" s="3">
        <v>1437</v>
      </c>
      <c r="CG173" s="3">
        <f>CF173/SUM(CF$173:CF$176)*100</f>
        <v>54.002254791431795</v>
      </c>
      <c r="CH173" s="3">
        <v>8587</v>
      </c>
      <c r="CI173" s="3">
        <f>CH173/SUM(CH$173:CH$176)*100</f>
        <v>39.725203552923759</v>
      </c>
      <c r="CJ173" s="3">
        <v>11356</v>
      </c>
      <c r="CK173" s="3">
        <f>CJ173/SUM(CJ$173:CJ$176)*100</f>
        <v>35.665829145728644</v>
      </c>
      <c r="CL173" s="3">
        <v>19259</v>
      </c>
      <c r="CM173" s="3">
        <f>CL173/SUM(CL$173:CL$176)*100</f>
        <v>62.767656356940329</v>
      </c>
      <c r="CN173" s="3">
        <v>11921</v>
      </c>
      <c r="CO173" s="3">
        <f>CN173/SUM(CN$173:CN$176)*100</f>
        <v>25.596925191101949</v>
      </c>
      <c r="CP173" s="3">
        <v>6124</v>
      </c>
      <c r="CQ173" s="3">
        <f>CP173/SUM(CP$173:CP$176)*100</f>
        <v>41.566551279440709</v>
      </c>
      <c r="CR173" s="3">
        <v>4814</v>
      </c>
      <c r="CS173" s="3">
        <f>CR173/SUM(CR$173:CR$176)*100</f>
        <v>35.91733194061031</v>
      </c>
      <c r="CT173" s="3">
        <v>4049</v>
      </c>
      <c r="CU173" s="3">
        <f>CT173/SUM(CT$173:CT$176)*100</f>
        <v>49.601862060516964</v>
      </c>
      <c r="CV173" s="3">
        <v>17893</v>
      </c>
      <c r="CW173" s="3">
        <f>CV173/SUM(CV$173:CV$176)*100</f>
        <v>35.413450500732296</v>
      </c>
      <c r="CX173" s="3">
        <v>12016</v>
      </c>
      <c r="CY173" s="3">
        <f>CX173/SUM(CX$173:CX$176)*100</f>
        <v>37.097869712874342</v>
      </c>
      <c r="CZ173" s="3">
        <v>3999</v>
      </c>
      <c r="DA173" s="3">
        <f>CZ173/SUM(CZ$173:CZ$176)*100</f>
        <v>38.392857142857146</v>
      </c>
      <c r="DB173" s="3">
        <v>17327</v>
      </c>
      <c r="DC173" s="3">
        <f>DB173/SUM(DB$173:DB$176)*100</f>
        <v>40.240135627859445</v>
      </c>
      <c r="DD173" s="3">
        <v>21049</v>
      </c>
      <c r="DE173" s="3">
        <f>DD173/SUM(DD$173:DD$176)*100</f>
        <v>45.146276595744681</v>
      </c>
      <c r="DF173" s="3">
        <v>2725</v>
      </c>
      <c r="DG173" s="3">
        <f>DF173/SUM(DF$173:DF$176)*100</f>
        <v>50</v>
      </c>
      <c r="DH173" s="3">
        <v>2189</v>
      </c>
      <c r="DI173" s="3">
        <f>DH173/SUM(DH$173:DH$176)*100</f>
        <v>45.833333333333329</v>
      </c>
      <c r="DJ173" s="3">
        <v>2131</v>
      </c>
      <c r="DK173" s="3">
        <f>DJ173/SUM(DJ$173:DJ$176)*100</f>
        <v>51.823929961089497</v>
      </c>
      <c r="DL173" s="3">
        <v>6103</v>
      </c>
      <c r="DM173" s="3">
        <f>DL173/SUM(DL$173:DL$176)*100</f>
        <v>33.84726304697466</v>
      </c>
      <c r="DN173" s="3">
        <v>1550</v>
      </c>
      <c r="DO173" s="3">
        <f>DN173/SUM(DN$173:DN$176)*100</f>
        <v>50.194300518134717</v>
      </c>
      <c r="DP173" s="3">
        <v>12949</v>
      </c>
      <c r="DQ173" s="3">
        <f>DP173/SUM(DP$173:DP$176)*100</f>
        <v>53.395736258298633</v>
      </c>
      <c r="DR173" s="3">
        <v>1050</v>
      </c>
      <c r="DS173" s="3">
        <f>DR173/SUM(DR$173:DR$176)*100</f>
        <v>52.238805970149251</v>
      </c>
      <c r="DT173" s="3">
        <v>608</v>
      </c>
      <c r="DU173" s="3">
        <f>DT173/SUM(DT$173:DT$176)*100</f>
        <v>64</v>
      </c>
      <c r="DV173" s="3">
        <v>4125</v>
      </c>
      <c r="DW173" s="3">
        <f>DV173/SUM(DV$173:DV$176)*100</f>
        <v>49.549549549549546</v>
      </c>
      <c r="DX173" s="3">
        <v>2103</v>
      </c>
      <c r="DY173" s="3">
        <f>DX173/SUM(DX$173:DX$176)*100</f>
        <v>47.643860444041685</v>
      </c>
      <c r="DZ173" s="3">
        <v>12710</v>
      </c>
      <c r="EA173" s="3">
        <f>DZ173/SUM(DZ$173:DZ$176)*100</f>
        <v>49.845091964390761</v>
      </c>
      <c r="EB173" s="3">
        <v>1655</v>
      </c>
      <c r="EC173" s="3">
        <f>EB173/SUM(EB$173:EB$176)*100</f>
        <v>53.147077713551703</v>
      </c>
      <c r="ED173" s="3">
        <v>4337</v>
      </c>
      <c r="EE173" s="3">
        <f>ED173/SUM(ED$173:ED$176)*100</f>
        <v>42.565511826479536</v>
      </c>
      <c r="EF173" s="3">
        <v>2346</v>
      </c>
      <c r="EG173" s="3">
        <f>EF173/SUM(EF$173:EF$176)*100</f>
        <v>44.006752954417557</v>
      </c>
      <c r="EH173" s="3">
        <v>938</v>
      </c>
      <c r="EI173" s="3">
        <f>EH173/SUM(EH$173:EH$176)*100</f>
        <v>55.800118976799531</v>
      </c>
      <c r="EJ173" s="3">
        <v>3660</v>
      </c>
      <c r="EK173" s="3">
        <f>EJ173/SUM(EJ$173:EJ$176)*100</f>
        <v>45.431976166832179</v>
      </c>
      <c r="EL173" s="3">
        <v>3959</v>
      </c>
      <c r="EM173" s="3">
        <f>EL173/SUM(EL$173:EL$176)*100</f>
        <v>42.009762308998297</v>
      </c>
      <c r="EN173" s="3">
        <v>5690</v>
      </c>
      <c r="EO173" s="3">
        <f>EN173/SUM(EN$173:EN$176)*100</f>
        <v>47.499791301444191</v>
      </c>
      <c r="EP173" s="3">
        <v>555</v>
      </c>
      <c r="EQ173" s="3">
        <f>EP173/SUM(EP$173:EP$176)*100</f>
        <v>53.416746871992302</v>
      </c>
      <c r="ER173" s="3">
        <v>16427</v>
      </c>
      <c r="ES173" s="3">
        <f>ER173/SUM(ER$173:ER$176)*100</f>
        <v>36.227505292872266</v>
      </c>
      <c r="ET173" s="3">
        <v>18149</v>
      </c>
      <c r="EU173" s="3">
        <f>ET173/SUM(ET$173:ET$176)*100</f>
        <v>29.111528158734739</v>
      </c>
      <c r="EV173" s="3">
        <v>4545</v>
      </c>
      <c r="EW173" s="3">
        <f>EV173/SUM(EV$173:EV$176)*100</f>
        <v>39.333621808740801</v>
      </c>
      <c r="EX173" s="3">
        <v>19726</v>
      </c>
      <c r="EY173" s="3">
        <f>EX173/SUM(EX$173:EX$176)*100</f>
        <v>25.907198487017506</v>
      </c>
      <c r="EZ173" s="3">
        <v>16483</v>
      </c>
      <c r="FA173" s="3">
        <f>EZ173/SUM(EZ$173:EZ$176)*100</f>
        <v>37.480955954248813</v>
      </c>
      <c r="FB173" s="3">
        <v>11558</v>
      </c>
      <c r="FC173" s="3">
        <f>FB173/SUM(FB$173:FB$176)*100</f>
        <v>54.956968284912747</v>
      </c>
      <c r="FD173" s="3">
        <v>906</v>
      </c>
      <c r="FE173" s="3">
        <f>FD173/SUM(FD$173:FD$176)*100</f>
        <v>52.951490356516665</v>
      </c>
      <c r="FF173" s="3">
        <v>459470</v>
      </c>
      <c r="FG173" s="3">
        <f>FF173/SUM(FF$173:FF$176)*100</f>
        <v>35.373314846137205</v>
      </c>
      <c r="FH173" s="3">
        <v>645543</v>
      </c>
      <c r="FI173" s="3">
        <f>FH173/SUM(FH$173:FH$176)*100</f>
        <v>37.558231744744383</v>
      </c>
    </row>
    <row r="174" spans="2:165" x14ac:dyDescent="0.35">
      <c r="B174" s="18">
        <v>169</v>
      </c>
      <c r="C174" s="11" t="s">
        <v>141</v>
      </c>
      <c r="D174" s="3">
        <v>1261</v>
      </c>
      <c r="E174" s="3">
        <f>D174/SUM(D$173:D$176)*100</f>
        <v>34.872787610619469</v>
      </c>
      <c r="F174" s="3">
        <v>1001</v>
      </c>
      <c r="G174" s="3">
        <f>F174/SUM(F$173:F$176)*100</f>
        <v>33.703703703703702</v>
      </c>
      <c r="H174" s="3">
        <v>11742</v>
      </c>
      <c r="I174" s="3">
        <f>H174/SUM(H$173:H$176)*100</f>
        <v>39.415911379657601</v>
      </c>
      <c r="J174" s="3">
        <v>16457</v>
      </c>
      <c r="K174" s="3">
        <f>J174/SUM(J$173:J$176)*100</f>
        <v>47.322866344605472</v>
      </c>
      <c r="L174" s="3">
        <v>3565</v>
      </c>
      <c r="M174" s="3">
        <f>L174/SUM(L$173:L$176)*100</f>
        <v>32.192523026909882</v>
      </c>
      <c r="N174" s="3">
        <v>6408</v>
      </c>
      <c r="O174" s="3">
        <f>N174/SUM(N$173:N$176)*100</f>
        <v>40.459653996716753</v>
      </c>
      <c r="P174" s="3">
        <v>13810</v>
      </c>
      <c r="Q174" s="3">
        <f>P174/SUM(P$173:P$176)*100</f>
        <v>49.384923473036764</v>
      </c>
      <c r="R174" s="3">
        <v>1197</v>
      </c>
      <c r="S174" s="3">
        <f>R174/SUM(R$173:R$176)*100</f>
        <v>30.342205323193916</v>
      </c>
      <c r="T174" s="3">
        <v>22080</v>
      </c>
      <c r="U174" s="3">
        <f>T174/SUM(T$173:T$176)*100</f>
        <v>49.488972565895644</v>
      </c>
      <c r="V174" s="3">
        <v>23938</v>
      </c>
      <c r="W174" s="3">
        <f>V174/SUM(V$173:V$176)*100</f>
        <v>46.910580258284504</v>
      </c>
      <c r="X174" s="3">
        <v>554</v>
      </c>
      <c r="Y174" s="3">
        <f>X174/SUM(X$173:X$176)*100</f>
        <v>34.388578522656736</v>
      </c>
      <c r="Z174" s="3">
        <v>3775</v>
      </c>
      <c r="AA174" s="3">
        <f>Z174/SUM(Z$173:Z$176)*100</f>
        <v>36.065730390751888</v>
      </c>
      <c r="AB174" s="3">
        <v>16071</v>
      </c>
      <c r="AC174" s="3">
        <f>AB174/SUM(AB$173:AB$176)*100</f>
        <v>50.118505582236637</v>
      </c>
      <c r="AD174" s="3">
        <v>54550</v>
      </c>
      <c r="AE174" s="3">
        <f>AD174/SUM(AD$173:AD$176)*100</f>
        <v>56.04010642997298</v>
      </c>
      <c r="AF174" s="3">
        <v>1050</v>
      </c>
      <c r="AG174" s="3">
        <f>AF174/SUM(AF$173:AF$176)*100</f>
        <v>29.719784885366547</v>
      </c>
      <c r="AH174" s="3">
        <v>2151</v>
      </c>
      <c r="AI174" s="3">
        <f>AH174/SUM(AH$173:AH$176)*100</f>
        <v>37.253204018011779</v>
      </c>
      <c r="AJ174" s="3">
        <v>1574</v>
      </c>
      <c r="AK174" s="3">
        <f>AJ174/SUM(AJ$173:AJ$176)*100</f>
        <v>36.553646075243847</v>
      </c>
      <c r="AL174" s="3">
        <v>16246</v>
      </c>
      <c r="AM174" s="3">
        <f>AL174/SUM(AL$173:AL$176)*100</f>
        <v>43.063139479404121</v>
      </c>
      <c r="AN174" s="3">
        <v>4111</v>
      </c>
      <c r="AO174" s="3">
        <f>AN174/SUM(AN$173:AN$176)*100</f>
        <v>30.960988100617566</v>
      </c>
      <c r="AP174" s="3">
        <v>16241</v>
      </c>
      <c r="AQ174" s="3">
        <f>AP174/SUM(AP$173:AP$176)*100</f>
        <v>43.213687039352898</v>
      </c>
      <c r="AR174" s="3">
        <v>947</v>
      </c>
      <c r="AS174" s="3">
        <f>AR174/SUM(AR$173:AR$176)*100</f>
        <v>33.309883925430881</v>
      </c>
      <c r="AT174" s="3">
        <v>19064</v>
      </c>
      <c r="AU174" s="3">
        <f>AT174/SUM(AT$173:AT$176)*100</f>
        <v>48.164523382430964</v>
      </c>
      <c r="AV174" s="3">
        <v>1852</v>
      </c>
      <c r="AW174" s="3">
        <f>AV174/SUM(AV$173:AV$176)*100</f>
        <v>33.783290769792046</v>
      </c>
      <c r="AX174" s="3">
        <v>3541</v>
      </c>
      <c r="AY174" s="3">
        <f>AX174/SUM(AX$173:AX$176)*100</f>
        <v>50.767025089605731</v>
      </c>
      <c r="AZ174" s="3">
        <v>12826</v>
      </c>
      <c r="BA174" s="3">
        <f>AZ174/SUM(AZ$173:AZ$176)*100</f>
        <v>39.737274220032845</v>
      </c>
      <c r="BB174" s="3">
        <v>19135</v>
      </c>
      <c r="BC174" s="3">
        <f>BB174/SUM(BB$173:BB$176)*100</f>
        <v>47.952586206896555</v>
      </c>
      <c r="BD174" s="3">
        <v>29719</v>
      </c>
      <c r="BE174" s="3">
        <f>BD174/SUM(BD$173:BD$176)*100</f>
        <v>41.219140083217752</v>
      </c>
      <c r="BF174" s="3">
        <v>7258</v>
      </c>
      <c r="BG174" s="3">
        <f>BF174/SUM(BF$173:BF$176)*100</f>
        <v>41.408032861706985</v>
      </c>
      <c r="BH174" s="3">
        <v>1434</v>
      </c>
      <c r="BI174" s="3">
        <f>BH174/SUM(BH$173:BH$176)*100</f>
        <v>31.831298557158711</v>
      </c>
      <c r="BJ174" s="3">
        <v>525</v>
      </c>
      <c r="BK174" s="3">
        <f>BJ174/SUM(BJ$173:BJ$176)*100</f>
        <v>34.745201853077432</v>
      </c>
      <c r="BL174" s="3">
        <v>11623</v>
      </c>
      <c r="BM174" s="3">
        <f>BL174/SUM(BL$173:BL$176)*100</f>
        <v>46.527360794203595</v>
      </c>
      <c r="BN174" s="3">
        <v>2139</v>
      </c>
      <c r="BO174" s="3">
        <f>BN174/SUM(BN$173:BN$176)*100</f>
        <v>39.1901795529498</v>
      </c>
      <c r="BP174" s="3">
        <v>35130</v>
      </c>
      <c r="BQ174" s="3">
        <f>BP174/SUM(BP$173:BP$176)*100</f>
        <v>55.201998774336488</v>
      </c>
      <c r="BR174" s="3">
        <v>1886</v>
      </c>
      <c r="BS174" s="3">
        <f>BR174/SUM(BR$173:BR$176)*100</f>
        <v>38.81457089936201</v>
      </c>
      <c r="BT174" s="3">
        <v>20643</v>
      </c>
      <c r="BU174" s="3">
        <f>BT174/SUM(BT$173:BT$176)*100</f>
        <v>47.271519842451163</v>
      </c>
      <c r="BV174" s="3">
        <v>22010</v>
      </c>
      <c r="BW174" s="3">
        <f>BV174/SUM(BV$173:BV$176)*100</f>
        <v>48.757254884586416</v>
      </c>
      <c r="BX174" s="3">
        <v>7471</v>
      </c>
      <c r="BY174" s="3">
        <f>BX174/SUM(BX$173:BX$176)*100</f>
        <v>36.866518628176657</v>
      </c>
      <c r="BZ174" s="3">
        <v>671</v>
      </c>
      <c r="CA174" s="3">
        <f>BZ174/SUM(BZ$173:BZ$176)*100</f>
        <v>34.060913705583758</v>
      </c>
      <c r="CB174" s="3">
        <v>6774</v>
      </c>
      <c r="CC174" s="3">
        <f>CB174/SUM(CB$173:CB$176)*100</f>
        <v>46.969907086395786</v>
      </c>
      <c r="CD174" s="3">
        <v>17484</v>
      </c>
      <c r="CE174" s="3">
        <f>CD174/SUM(CD$173:CD$176)*100</f>
        <v>48.88988311615681</v>
      </c>
      <c r="CF174" s="3">
        <v>896</v>
      </c>
      <c r="CG174" s="3">
        <f>CF174/SUM(CF$173:CF$176)*100</f>
        <v>33.671552048102214</v>
      </c>
      <c r="CH174" s="3">
        <v>9039</v>
      </c>
      <c r="CI174" s="3">
        <f>CH174/SUM(CH$173:CH$176)*100</f>
        <v>41.816247224278314</v>
      </c>
      <c r="CJ174" s="3">
        <v>15161</v>
      </c>
      <c r="CK174" s="3">
        <f>CJ174/SUM(CJ$173:CJ$176)*100</f>
        <v>47.616206030150757</v>
      </c>
      <c r="CL174" s="3">
        <v>6608</v>
      </c>
      <c r="CM174" s="3">
        <f>CL174/SUM(CL$173:CL$176)*100</f>
        <v>21.536355636671772</v>
      </c>
      <c r="CN174" s="3">
        <v>26188</v>
      </c>
      <c r="CO174" s="3">
        <f>CN174/SUM(CN$173:CN$176)*100</f>
        <v>56.231211886970712</v>
      </c>
      <c r="CP174" s="3">
        <v>5667</v>
      </c>
      <c r="CQ174" s="3">
        <f>CP174/SUM(CP$173:CP$176)*100</f>
        <v>38.464671146406026</v>
      </c>
      <c r="CR174" s="3">
        <v>6184</v>
      </c>
      <c r="CS174" s="3">
        <f>CR174/SUM(CR$173:CR$176)*100</f>
        <v>46.138924121465344</v>
      </c>
      <c r="CT174" s="3">
        <v>2783</v>
      </c>
      <c r="CU174" s="3">
        <f>CT174/SUM(CT$173:CT$176)*100</f>
        <v>34.092858017885582</v>
      </c>
      <c r="CV174" s="3">
        <v>24572</v>
      </c>
      <c r="CW174" s="3">
        <f>CV174/SUM(CV$173:CV$176)*100</f>
        <v>48.632387285753872</v>
      </c>
      <c r="CX174" s="3">
        <v>15068</v>
      </c>
      <c r="CY174" s="3">
        <f>CX174/SUM(CX$173:CX$176)*100</f>
        <v>46.520531028095093</v>
      </c>
      <c r="CZ174" s="3">
        <v>4703</v>
      </c>
      <c r="DA174" s="3">
        <f>CZ174/SUM(CZ$173:CZ$176)*100</f>
        <v>45.151689708141326</v>
      </c>
      <c r="DB174" s="3">
        <v>18455</v>
      </c>
      <c r="DC174" s="3">
        <f>DB174/SUM(DB$173:DB$176)*100</f>
        <v>42.859797022689797</v>
      </c>
      <c r="DD174" s="3">
        <v>18170</v>
      </c>
      <c r="DE174" s="3">
        <f>DD174/SUM(DD$173:DD$176)*100</f>
        <v>38.971345229924502</v>
      </c>
      <c r="DF174" s="3">
        <v>1798</v>
      </c>
      <c r="DG174" s="3">
        <f>DF174/SUM(DF$173:DF$176)*100</f>
        <v>32.990825688073393</v>
      </c>
      <c r="DH174" s="3">
        <v>1950</v>
      </c>
      <c r="DI174" s="3">
        <f>DH174/SUM(DH$173:DH$176)*100</f>
        <v>40.829145728643219</v>
      </c>
      <c r="DJ174" s="3">
        <v>1414</v>
      </c>
      <c r="DK174" s="3">
        <f>DJ174/SUM(DJ$173:DJ$176)*100</f>
        <v>34.387159533073927</v>
      </c>
      <c r="DL174" s="3">
        <v>9717</v>
      </c>
      <c r="DM174" s="3">
        <f>DL174/SUM(DL$173:DL$176)*100</f>
        <v>53.890521878986185</v>
      </c>
      <c r="DN174" s="3">
        <v>1042</v>
      </c>
      <c r="DO174" s="3">
        <f>DN174/SUM(DN$173:DN$176)*100</f>
        <v>33.743523316062173</v>
      </c>
      <c r="DP174" s="3">
        <v>7752</v>
      </c>
      <c r="DQ174" s="3">
        <f>DP174/SUM(DP$173:DP$176)*100</f>
        <v>31.965692136406748</v>
      </c>
      <c r="DR174" s="3">
        <v>641</v>
      </c>
      <c r="DS174" s="3">
        <f>DR174/SUM(DR$173:DR$176)*100</f>
        <v>31.89054726368159</v>
      </c>
      <c r="DT174" s="3">
        <v>249</v>
      </c>
      <c r="DU174" s="3">
        <f>DT174/SUM(DT$173:DT$176)*100</f>
        <v>26.210526315789473</v>
      </c>
      <c r="DV174" s="3">
        <v>3026</v>
      </c>
      <c r="DW174" s="3">
        <f>DV174/SUM(DV$173:DV$176)*100</f>
        <v>36.348348348348345</v>
      </c>
      <c r="DX174" s="3">
        <v>1631</v>
      </c>
      <c r="DY174" s="3">
        <f>DX174/SUM(DX$173:DX$176)*100</f>
        <v>36.950611690077025</v>
      </c>
      <c r="DZ174" s="3">
        <v>9180</v>
      </c>
      <c r="EA174" s="3">
        <f>DZ174/SUM(DZ$173:DZ$176)*100</f>
        <v>36.001411820071375</v>
      </c>
      <c r="EB174" s="3">
        <v>958</v>
      </c>
      <c r="EC174" s="3">
        <f>EB174/SUM(EB$173:EB$176)*100</f>
        <v>30.764290301862555</v>
      </c>
      <c r="ED174" s="3">
        <v>4700</v>
      </c>
      <c r="EE174" s="3">
        <f>ED174/SUM(ED$173:ED$176)*100</f>
        <v>46.128177446265575</v>
      </c>
      <c r="EF174" s="3">
        <v>2086</v>
      </c>
      <c r="EG174" s="3">
        <f>EF174/SUM(EF$173:EF$176)*100</f>
        <v>39.129619208403675</v>
      </c>
      <c r="EH174" s="3">
        <v>567</v>
      </c>
      <c r="EI174" s="3">
        <f>EH174/SUM(EH$173:EH$176)*100</f>
        <v>33.729922665080309</v>
      </c>
      <c r="EJ174" s="3">
        <v>3002</v>
      </c>
      <c r="EK174" s="3">
        <f>EJ174/SUM(EJ$173:EJ$176)*100</f>
        <v>37.264150943396224</v>
      </c>
      <c r="EL174" s="3">
        <v>3654</v>
      </c>
      <c r="EM174" s="3">
        <f>EL174/SUM(EL$173:EL$176)*100</f>
        <v>38.773344651952463</v>
      </c>
      <c r="EN174" s="3">
        <v>4370</v>
      </c>
      <c r="EO174" s="3">
        <f>EN174/SUM(EN$173:EN$176)*100</f>
        <v>36.480507554887723</v>
      </c>
      <c r="EP174" s="3">
        <v>359</v>
      </c>
      <c r="EQ174" s="3">
        <f>EP174/SUM(EP$173:EP$176)*100</f>
        <v>34.552454282964391</v>
      </c>
      <c r="ER174" s="3">
        <v>21628</v>
      </c>
      <c r="ES174" s="3">
        <f>ER174/SUM(ER$173:ER$176)*100</f>
        <v>47.697600564573037</v>
      </c>
      <c r="ET174" s="3">
        <v>32887</v>
      </c>
      <c r="EU174" s="3">
        <f>ET174/SUM(ET$173:ET$176)*100</f>
        <v>52.75171230130087</v>
      </c>
      <c r="EV174" s="3">
        <v>4628</v>
      </c>
      <c r="EW174" s="3">
        <f>EV174/SUM(EV$173:EV$176)*100</f>
        <v>40.051925573344874</v>
      </c>
      <c r="EX174" s="3">
        <v>44282</v>
      </c>
      <c r="EY174" s="3">
        <f>EX174/SUM(EX$173:EX$176)*100</f>
        <v>58.157891280650375</v>
      </c>
      <c r="EZ174" s="3">
        <v>20583</v>
      </c>
      <c r="FA174" s="3">
        <f>EZ174/SUM(EZ$173:EZ$176)*100</f>
        <v>46.804011187666276</v>
      </c>
      <c r="FB174" s="3">
        <v>6254</v>
      </c>
      <c r="FC174" s="3">
        <f>FB174/SUM(FB$173:FB$176)*100</f>
        <v>29.737054823831489</v>
      </c>
      <c r="FD174" s="3">
        <v>537</v>
      </c>
      <c r="FE174" s="3">
        <f>FD174/SUM(FD$173:FD$176)*100</f>
        <v>31.385154880187027</v>
      </c>
      <c r="FF174" s="3">
        <v>621573</v>
      </c>
      <c r="FG174" s="3">
        <f>FF174/SUM(FF$173:FF$176)*100</f>
        <v>47.85317306648539</v>
      </c>
      <c r="FH174" s="3">
        <v>782321</v>
      </c>
      <c r="FI174" s="3">
        <f>FH174/SUM(FH$173:FH$176)*100</f>
        <v>45.516090201241695</v>
      </c>
    </row>
    <row r="175" spans="2:165" s="118" customFormat="1" x14ac:dyDescent="0.35">
      <c r="B175" s="115">
        <v>170</v>
      </c>
      <c r="C175" s="116" t="s">
        <v>142</v>
      </c>
      <c r="D175" s="117">
        <v>423</v>
      </c>
      <c r="E175" s="117">
        <f>D175/SUM(D$173:D$176)*100</f>
        <v>11.698008849557521</v>
      </c>
      <c r="F175" s="117">
        <v>481</v>
      </c>
      <c r="G175" s="117">
        <f t="shared" ref="E175:G176" si="825">F175/SUM(F$173:F$176)*100</f>
        <v>16.195286195286197</v>
      </c>
      <c r="H175" s="117">
        <v>5732</v>
      </c>
      <c r="I175" s="117">
        <f t="shared" ref="I175" si="826">H175/SUM(H$173:H$176)*100</f>
        <v>19.241356159785163</v>
      </c>
      <c r="J175" s="117">
        <v>5120</v>
      </c>
      <c r="K175" s="117">
        <f t="shared" ref="K175" si="827">J175/SUM(J$173:J$176)*100</f>
        <v>14.722797331492984</v>
      </c>
      <c r="L175" s="117">
        <v>1620</v>
      </c>
      <c r="M175" s="117">
        <f t="shared" ref="M175" si="828">L175/SUM(L$173:L$176)*100</f>
        <v>14.628860393715007</v>
      </c>
      <c r="N175" s="117">
        <v>2350</v>
      </c>
      <c r="O175" s="117">
        <f t="shared" ref="O175" si="829">N175/SUM(N$173:N$176)*100</f>
        <v>14.837732036873344</v>
      </c>
      <c r="P175" s="117">
        <v>3486</v>
      </c>
      <c r="Q175" s="117">
        <f t="shared" ref="Q175" si="830">P175/SUM(P$173:P$176)*100</f>
        <v>12.46602774996424</v>
      </c>
      <c r="R175" s="117">
        <v>618</v>
      </c>
      <c r="S175" s="117">
        <f t="shared" ref="S175" si="831">R175/SUM(R$173:R$176)*100</f>
        <v>15.665399239543726</v>
      </c>
      <c r="T175" s="117">
        <v>5540</v>
      </c>
      <c r="U175" s="117">
        <f t="shared" ref="U175" si="832">T175/SUM(T$173:T$176)*100</f>
        <v>12.417070109377802</v>
      </c>
      <c r="V175" s="117">
        <v>10455</v>
      </c>
      <c r="W175" s="117">
        <f t="shared" ref="W175" si="833">V175/SUM(V$173:V$176)*100</f>
        <v>20.488349761900096</v>
      </c>
      <c r="X175" s="117">
        <v>200</v>
      </c>
      <c r="Y175" s="117">
        <f t="shared" ref="Y175" si="834">X175/SUM(X$173:X$176)*100</f>
        <v>12.414649286157665</v>
      </c>
      <c r="Z175" s="117">
        <v>1669</v>
      </c>
      <c r="AA175" s="117">
        <f t="shared" ref="AA175" si="835">Z175/SUM(Z$173:Z$176)*100</f>
        <v>15.945352058851627</v>
      </c>
      <c r="AB175" s="117">
        <v>4995</v>
      </c>
      <c r="AC175" s="117">
        <f t="shared" ref="AC175" si="836">AB175/SUM(AB$173:AB$176)*100</f>
        <v>15.577246928210567</v>
      </c>
      <c r="AD175" s="117">
        <v>14450</v>
      </c>
      <c r="AE175" s="117">
        <f t="shared" ref="AE175" si="837">AD175/SUM(AD$173:AD$176)*100</f>
        <v>14.844721134979094</v>
      </c>
      <c r="AF175" s="117">
        <v>689</v>
      </c>
      <c r="AG175" s="117">
        <f t="shared" ref="AG175" si="838">AF175/SUM(AF$173:AF$176)*100</f>
        <v>19.501839796207189</v>
      </c>
      <c r="AH175" s="117">
        <v>837</v>
      </c>
      <c r="AI175" s="117">
        <f t="shared" ref="AI175" si="839">AH175/SUM(AH$173:AH$176)*100</f>
        <v>14.496016626255628</v>
      </c>
      <c r="AJ175" s="117">
        <v>596</v>
      </c>
      <c r="AK175" s="117">
        <f t="shared" ref="AK175" si="840">AJ175/SUM(AJ$173:AJ$176)*100</f>
        <v>13.841151881096145</v>
      </c>
      <c r="AL175" s="117">
        <v>5761</v>
      </c>
      <c r="AM175" s="117">
        <f t="shared" ref="AM175" si="841">AL175/SUM(AL$173:AL$176)*100</f>
        <v>15.27063563590097</v>
      </c>
      <c r="AN175" s="117">
        <v>1920</v>
      </c>
      <c r="AO175" s="117">
        <f t="shared" ref="AO175" si="842">AN175/SUM(AN$173:AN$176)*100</f>
        <v>14.460009037505648</v>
      </c>
      <c r="AP175" s="117">
        <v>7587</v>
      </c>
      <c r="AQ175" s="117">
        <f t="shared" ref="AQ175" si="843">AP175/SUM(AP$173:AP$176)*100</f>
        <v>20.18731873453423</v>
      </c>
      <c r="AR175" s="117">
        <v>377</v>
      </c>
      <c r="AS175" s="117">
        <f t="shared" ref="AS175" si="844">AR175/SUM(AR$173:AR$176)*100</f>
        <v>13.260640168835735</v>
      </c>
      <c r="AT175" s="117">
        <v>5132</v>
      </c>
      <c r="AU175" s="117">
        <f t="shared" ref="AU175" si="845">AT175/SUM(AT$173:AT$176)*100</f>
        <v>12.96581693236654</v>
      </c>
      <c r="AV175" s="117">
        <v>824</v>
      </c>
      <c r="AW175" s="117">
        <f t="shared" ref="AW175" si="846">AV175/SUM(AV$173:AV$176)*100</f>
        <v>15.031010580080261</v>
      </c>
      <c r="AX175" s="117">
        <v>746</v>
      </c>
      <c r="AY175" s="117">
        <f t="shared" ref="AY175" si="847">AX175/SUM(AX$173:AX$176)*100</f>
        <v>10.695340501792115</v>
      </c>
      <c r="AZ175" s="117">
        <v>5796</v>
      </c>
      <c r="BA175" s="117">
        <f t="shared" ref="BA175" si="848">AZ175/SUM(AZ$173:AZ$176)*100</f>
        <v>17.957059206245933</v>
      </c>
      <c r="BB175" s="117">
        <v>7605</v>
      </c>
      <c r="BC175" s="117">
        <f t="shared" ref="BC175" si="849">BB175/SUM(BB$173:BB$176)*100</f>
        <v>19.058239775461104</v>
      </c>
      <c r="BD175" s="117">
        <v>11749</v>
      </c>
      <c r="BE175" s="117">
        <f t="shared" ref="BE175" si="850">BD175/SUM(BD$173:BD$176)*100</f>
        <v>16.295423023578362</v>
      </c>
      <c r="BF175" s="117">
        <v>3060</v>
      </c>
      <c r="BG175" s="117">
        <f t="shared" ref="BG175" si="851">BF175/SUM(BF$173:BF$176)*100</f>
        <v>17.45778183477864</v>
      </c>
      <c r="BH175" s="117">
        <v>608</v>
      </c>
      <c r="BI175" s="117">
        <f t="shared" ref="BI175" si="852">BH175/SUM(BH$173:BH$176)*100</f>
        <v>13.496115427302996</v>
      </c>
      <c r="BJ175" s="117">
        <v>181</v>
      </c>
      <c r="BK175" s="117">
        <f t="shared" ref="BK175" si="853">BJ175/SUM(BJ$173:BJ$176)*100</f>
        <v>11.978821972203839</v>
      </c>
      <c r="BL175" s="117">
        <v>3966</v>
      </c>
      <c r="BM175" s="117">
        <f t="shared" ref="BM175" si="854">BL175/SUM(BL$173:BL$176)*100</f>
        <v>15.876065810015612</v>
      </c>
      <c r="BN175" s="117">
        <v>861</v>
      </c>
      <c r="BO175" s="117">
        <f t="shared" ref="BO175" si="855">BN175/SUM(BN$173:BN$176)*100</f>
        <v>15.775009160864787</v>
      </c>
      <c r="BP175" s="117">
        <v>10757</v>
      </c>
      <c r="BQ175" s="117">
        <f t="shared" ref="BQ175" si="856">BP175/SUM(BP$173:BP$176)*100</f>
        <v>16.903156869215419</v>
      </c>
      <c r="BR175" s="117">
        <v>569</v>
      </c>
      <c r="BS175" s="117">
        <f t="shared" ref="BS175" si="857">BR175/SUM(BR$173:BR$176)*100</f>
        <v>11.710228442066269</v>
      </c>
      <c r="BT175" s="117">
        <v>6720</v>
      </c>
      <c r="BU175" s="117">
        <f t="shared" ref="BU175" si="858">BT175/SUM(BT$173:BT$176)*100</f>
        <v>15.388490691337104</v>
      </c>
      <c r="BV175" s="117">
        <v>6796</v>
      </c>
      <c r="BW175" s="117">
        <f t="shared" ref="BW175" si="859">BV175/SUM(BV$173:BV$176)*100</f>
        <v>15.054716228789156</v>
      </c>
      <c r="BX175" s="117">
        <v>4048</v>
      </c>
      <c r="BY175" s="117">
        <f t="shared" ref="BY175" si="860">BX175/SUM(BX$173:BX$176)*100</f>
        <v>19.975326918332101</v>
      </c>
      <c r="BZ175" s="117">
        <v>249</v>
      </c>
      <c r="CA175" s="117">
        <f t="shared" ref="CA175" si="861">BZ175/SUM(BZ$173:BZ$176)*100</f>
        <v>12.639593908629443</v>
      </c>
      <c r="CB175" s="117">
        <v>1739</v>
      </c>
      <c r="CC175" s="117">
        <f t="shared" ref="CC175" si="862">CB175/SUM(CB$173:CB$176)*100</f>
        <v>12.05796699486895</v>
      </c>
      <c r="CD175" s="117">
        <v>4719</v>
      </c>
      <c r="CE175" s="117">
        <f t="shared" ref="CE175" si="863">CD175/SUM(CD$173:CD$176)*100</f>
        <v>13.19557071752139</v>
      </c>
      <c r="CF175" s="117">
        <v>307</v>
      </c>
      <c r="CG175" s="117">
        <f t="shared" ref="CG175" si="864">CF175/SUM(CF$173:CF$176)*100</f>
        <v>11.537016159338595</v>
      </c>
      <c r="CH175" s="117">
        <v>3329</v>
      </c>
      <c r="CI175" s="117">
        <f t="shared" ref="CI175" si="865">CH175/SUM(CH$173:CH$176)*100</f>
        <v>15.400629163582533</v>
      </c>
      <c r="CJ175" s="117">
        <v>4916</v>
      </c>
      <c r="CK175" s="117">
        <f t="shared" ref="CK175" si="866">CJ175/SUM(CJ$173:CJ$176)*100</f>
        <v>15.439698492462311</v>
      </c>
      <c r="CL175" s="117">
        <v>3071</v>
      </c>
      <c r="CM175" s="117">
        <f t="shared" ref="CM175" si="867">CL175/SUM(CL$173:CL$176)*100</f>
        <v>10.008799661050093</v>
      </c>
      <c r="CN175" s="117">
        <v>7858</v>
      </c>
      <c r="CO175" s="117">
        <f t="shared" ref="CO175" si="868">CN175/SUM(CN$173:CN$176)*100</f>
        <v>16.872799106759427</v>
      </c>
      <c r="CP175" s="117">
        <v>2703</v>
      </c>
      <c r="CQ175" s="117">
        <f t="shared" ref="CQ175" si="869">CP175/SUM(CP$173:CP$176)*100</f>
        <v>18.346568926898797</v>
      </c>
      <c r="CR175" s="117">
        <v>2244</v>
      </c>
      <c r="CS175" s="117">
        <f t="shared" ref="CS175" si="870">CR175/SUM(CR$173:CR$176)*100</f>
        <v>16.74252033126912</v>
      </c>
      <c r="CT175" s="117">
        <v>1255</v>
      </c>
      <c r="CU175" s="117">
        <f t="shared" ref="CU175" si="871">CT175/SUM(CT$173:CT$176)*100</f>
        <v>15.374249663114052</v>
      </c>
      <c r="CV175" s="117">
        <v>6972</v>
      </c>
      <c r="CW175" s="117">
        <f t="shared" ref="CW175" si="872">CV175/SUM(CV$173:CV$176)*100</f>
        <v>13.798836242726518</v>
      </c>
      <c r="CX175" s="117">
        <v>4636</v>
      </c>
      <c r="CY175" s="117">
        <f t="shared" ref="CY175" si="873">CX175/SUM(CX$173:CX$176)*100</f>
        <v>14.313059586292065</v>
      </c>
      <c r="CZ175" s="117">
        <v>1590</v>
      </c>
      <c r="DA175" s="117">
        <f t="shared" ref="DA175" si="874">CZ175/SUM(CZ$173:CZ$176)*100</f>
        <v>15.264976958525345</v>
      </c>
      <c r="DB175" s="117">
        <v>6185</v>
      </c>
      <c r="DC175" s="117">
        <f t="shared" ref="DC175" si="875">DB175/SUM(DB$173:DB$176)*100</f>
        <v>14.364012169349033</v>
      </c>
      <c r="DD175" s="117">
        <v>6932</v>
      </c>
      <c r="DE175" s="117">
        <f t="shared" ref="DE175" si="876">DD175/SUM(DD$173:DD$176)*100</f>
        <v>14.867879203843515</v>
      </c>
      <c r="DF175" s="117">
        <v>864</v>
      </c>
      <c r="DG175" s="117">
        <f t="shared" ref="DG175" si="877">DF175/SUM(DF$173:DF$176)*100</f>
        <v>15.853211009174311</v>
      </c>
      <c r="DH175" s="117">
        <v>579</v>
      </c>
      <c r="DI175" s="117">
        <f t="shared" ref="DI175" si="878">DH175/SUM(DH$173:DH$176)*100</f>
        <v>12.123115577889447</v>
      </c>
      <c r="DJ175" s="117">
        <v>536</v>
      </c>
      <c r="DK175" s="117">
        <f t="shared" ref="DK175" si="879">DJ175/SUM(DJ$173:DJ$176)*100</f>
        <v>13.03501945525292</v>
      </c>
      <c r="DL175" s="117">
        <v>2078</v>
      </c>
      <c r="DM175" s="117">
        <f t="shared" ref="DM175" si="880">DL175/SUM(DL$173:DL$176)*100</f>
        <v>11.52459652820143</v>
      </c>
      <c r="DN175" s="117">
        <v>440</v>
      </c>
      <c r="DO175" s="117">
        <f t="shared" ref="DO175" si="881">DN175/SUM(DN$173:DN$176)*100</f>
        <v>14.248704663212436</v>
      </c>
      <c r="DP175" s="117">
        <v>3005</v>
      </c>
      <c r="DQ175" s="117">
        <f t="shared" ref="DQ175" si="882">DP175/SUM(DP$173:DP$176)*100</f>
        <v>12.391241598284607</v>
      </c>
      <c r="DR175" s="117">
        <v>299</v>
      </c>
      <c r="DS175" s="117">
        <f t="shared" ref="DS175" si="883">DR175/SUM(DR$173:DR$176)*100</f>
        <v>14.875621890547263</v>
      </c>
      <c r="DT175" s="117">
        <v>84</v>
      </c>
      <c r="DU175" s="117">
        <f t="shared" ref="DU175" si="884">DT175/SUM(DT$173:DT$176)*100</f>
        <v>8.8421052631578938</v>
      </c>
      <c r="DV175" s="117">
        <v>1094</v>
      </c>
      <c r="DW175" s="117">
        <f t="shared" ref="DW175" si="885">DV175/SUM(DV$173:DV$176)*100</f>
        <v>13.141141141141141</v>
      </c>
      <c r="DX175" s="117">
        <v>618</v>
      </c>
      <c r="DY175" s="117">
        <f t="shared" ref="DY175" si="886">DX175/SUM(DX$173:DX$176)*100</f>
        <v>14.00090620752152</v>
      </c>
      <c r="DZ175" s="117">
        <v>2941</v>
      </c>
      <c r="EA175" s="117">
        <f t="shared" ref="EA175" si="887">DZ175/SUM(DZ$173:DZ$176)*100</f>
        <v>11.533785638652496</v>
      </c>
      <c r="EB175" s="117">
        <v>458</v>
      </c>
      <c r="EC175" s="117">
        <f t="shared" ref="EC175" si="888">EB175/SUM(EB$173:EB$176)*100</f>
        <v>14.707771355170198</v>
      </c>
      <c r="ED175" s="117">
        <v>1070</v>
      </c>
      <c r="EE175" s="117">
        <f t="shared" ref="EE175" si="889">ED175/SUM(ED$173:ED$176)*100</f>
        <v>10.501521248405144</v>
      </c>
      <c r="EF175" s="117">
        <v>796</v>
      </c>
      <c r="EG175" s="117">
        <f t="shared" ref="EG175" si="890">EF175/SUM(EF$173:EF$176)*100</f>
        <v>14.931532545488652</v>
      </c>
      <c r="EH175" s="117">
        <v>165</v>
      </c>
      <c r="EI175" s="117">
        <f t="shared" ref="EI175" si="891">EH175/SUM(EH$173:EH$176)*100</f>
        <v>9.815585960737657</v>
      </c>
      <c r="EJ175" s="117">
        <v>1295</v>
      </c>
      <c r="EK175" s="117">
        <f t="shared" ref="EK175" si="892">EJ175/SUM(EJ$173:EJ$176)*100</f>
        <v>16.074975173783514</v>
      </c>
      <c r="EL175" s="117">
        <v>1650</v>
      </c>
      <c r="EM175" s="117">
        <f t="shared" ref="EM175" si="893">EL175/SUM(EL$173:EL$176)*100</f>
        <v>17.508488964346348</v>
      </c>
      <c r="EN175" s="117">
        <v>1756</v>
      </c>
      <c r="EO175" s="117">
        <f t="shared" ref="EO175" si="894">EN175/SUM(EN$173:EN$176)*100</f>
        <v>14.658986559813005</v>
      </c>
      <c r="EP175" s="117">
        <v>112</v>
      </c>
      <c r="EQ175" s="117">
        <f t="shared" ref="EQ175" si="895">EP175/SUM(EP$173:EP$176)*100</f>
        <v>10.779595765158806</v>
      </c>
      <c r="ER175" s="117">
        <v>6392</v>
      </c>
      <c r="ES175" s="117">
        <f t="shared" ref="ES175" si="896">ER175/SUM(ER$173:ER$176)*100</f>
        <v>14.096683133380381</v>
      </c>
      <c r="ET175" s="117">
        <v>10340</v>
      </c>
      <c r="EU175" s="117">
        <f t="shared" ref="EU175" si="897">ET175/SUM(ET$173:ET$176)*100</f>
        <v>16.585663185923039</v>
      </c>
      <c r="EV175" s="117">
        <v>2219</v>
      </c>
      <c r="EW175" s="117">
        <f t="shared" ref="EW175" si="898">EV175/SUM(EV$173:EV$176)*100</f>
        <v>19.203807875378622</v>
      </c>
      <c r="EX175" s="117">
        <v>10902</v>
      </c>
      <c r="EY175" s="117">
        <f>EX175/SUM(EX$173:EX$176)*100</f>
        <v>14.318172863503237</v>
      </c>
      <c r="EZ175" s="117">
        <v>6465</v>
      </c>
      <c r="FA175" s="117">
        <f t="shared" ref="FA175" si="899">EZ175/SUM(EZ$173:EZ$176)*100</f>
        <v>14.700866361961934</v>
      </c>
      <c r="FB175" s="117">
        <v>2598</v>
      </c>
      <c r="FC175" s="117">
        <f t="shared" ref="FC175:FE175" si="900">FB175/SUM(FB$173:FB$176)*100</f>
        <v>12.353192905710618</v>
      </c>
      <c r="FD175" s="117">
        <v>246</v>
      </c>
      <c r="FE175" s="117">
        <f t="shared" si="900"/>
        <v>14.377556984219755</v>
      </c>
      <c r="FF175" s="117">
        <v>194693</v>
      </c>
      <c r="FG175" s="117">
        <f t="shared" ref="FG175" si="901">FF175/SUM(FF$173:FF$176)*100</f>
        <v>14.988871498332843</v>
      </c>
      <c r="FH175" s="117">
        <v>262040</v>
      </c>
      <c r="FI175" s="117">
        <f t="shared" ref="FI175" si="902">FH175/SUM(FH$173:FH$176)*100</f>
        <v>15.245706399717474</v>
      </c>
    </row>
    <row r="176" spans="2:165" x14ac:dyDescent="0.35">
      <c r="B176" s="18">
        <v>171</v>
      </c>
      <c r="C176" s="11" t="s">
        <v>143</v>
      </c>
      <c r="D176" s="3">
        <v>38</v>
      </c>
      <c r="E176" s="3">
        <f t="shared" si="825"/>
        <v>1.0508849557522124</v>
      </c>
      <c r="F176" s="3">
        <v>54</v>
      </c>
      <c r="G176" s="3">
        <f t="shared" si="825"/>
        <v>1.8181818181818181</v>
      </c>
      <c r="H176" s="3">
        <v>444</v>
      </c>
      <c r="I176" s="3">
        <f t="shared" ref="I176" si="903">H176/SUM(H$173:H$176)*100</f>
        <v>1.4904330312185297</v>
      </c>
      <c r="J176" s="3">
        <v>503</v>
      </c>
      <c r="K176" s="3">
        <f t="shared" ref="K176" si="904">J176/SUM(J$173:J$176)*100</f>
        <v>1.4463998159650333</v>
      </c>
      <c r="L176" s="3">
        <v>108</v>
      </c>
      <c r="M176" s="3">
        <f t="shared" ref="M176" si="905">L176/SUM(L$173:L$176)*100</f>
        <v>0.97525735958100057</v>
      </c>
      <c r="N176" s="3">
        <v>184</v>
      </c>
      <c r="O176" s="3">
        <f t="shared" ref="O176" si="906">N176/SUM(N$173:N$176)*100</f>
        <v>1.1617628488445511</v>
      </c>
      <c r="P176" s="3">
        <v>250</v>
      </c>
      <c r="Q176" s="3">
        <f t="shared" ref="Q176" si="907">P176/SUM(P$173:P$176)*100</f>
        <v>0.89400657988842802</v>
      </c>
      <c r="R176" s="3">
        <v>46</v>
      </c>
      <c r="S176" s="3">
        <f t="shared" ref="S176" si="908">R176/SUM(R$173:R$176)*100</f>
        <v>1.1660329531051965</v>
      </c>
      <c r="T176" s="3">
        <v>748</v>
      </c>
      <c r="U176" s="3">
        <f t="shared" ref="U176" si="909">T176/SUM(T$173:T$176)*100</f>
        <v>1.6765285996055226</v>
      </c>
      <c r="V176" s="3">
        <v>1181</v>
      </c>
      <c r="W176" s="3">
        <f t="shared" ref="W176" si="910">V176/SUM(V$173:V$176)*100</f>
        <v>2.3143702600482081</v>
      </c>
      <c r="X176" s="3">
        <v>31</v>
      </c>
      <c r="Y176" s="3">
        <f t="shared" ref="Y176" si="911">X176/SUM(X$173:X$176)*100</f>
        <v>1.9242706393544382</v>
      </c>
      <c r="Z176" s="3">
        <v>131</v>
      </c>
      <c r="AA176" s="3">
        <f t="shared" ref="AA176" si="912">Z176/SUM(Z$173:Z$176)*100</f>
        <v>1.2515524983280786</v>
      </c>
      <c r="AB176" s="3">
        <v>386</v>
      </c>
      <c r="AC176" s="3">
        <f t="shared" ref="AC176" si="913">AB176/SUM(AB$173:AB$176)*100</f>
        <v>1.2037672300879436</v>
      </c>
      <c r="AD176" s="3">
        <v>1308</v>
      </c>
      <c r="AE176" s="3">
        <f t="shared" ref="AE176" si="914">AD176/SUM(AD$173:AD$176)*100</f>
        <v>1.3437297747095263</v>
      </c>
      <c r="AF176" s="3">
        <v>60</v>
      </c>
      <c r="AG176" s="3">
        <f t="shared" ref="AG176" si="915">AF176/SUM(AF$173:AF$176)*100</f>
        <v>1.6982734220209454</v>
      </c>
      <c r="AH176" s="3">
        <v>94</v>
      </c>
      <c r="AI176" s="3">
        <f t="shared" ref="AI176" si="916">AH176/SUM(AH$173:AH$176)*100</f>
        <v>1.6279875303082785</v>
      </c>
      <c r="AJ176" s="3">
        <v>70</v>
      </c>
      <c r="AK176" s="3">
        <f t="shared" ref="AK176" si="917">AJ176/SUM(AJ$173:AJ$176)*100</f>
        <v>1.6256386437529029</v>
      </c>
      <c r="AL176" s="3">
        <v>945</v>
      </c>
      <c r="AM176" s="3">
        <f t="shared" ref="AM176" si="918">AL176/SUM(AL$173:AL$176)*100</f>
        <v>2.5049037798865506</v>
      </c>
      <c r="AN176" s="3">
        <v>151</v>
      </c>
      <c r="AO176" s="3">
        <f t="shared" ref="AO176" si="919">AN176/SUM(AN$173:AN$176)*100</f>
        <v>1.1372194607621631</v>
      </c>
      <c r="AP176" s="3">
        <v>570</v>
      </c>
      <c r="AQ176" s="3">
        <f t="shared" ref="AQ176" si="920">AP176/SUM(AP$173:AP$176)*100</f>
        <v>1.5166431631322672</v>
      </c>
      <c r="AR176" s="3">
        <v>42</v>
      </c>
      <c r="AS176" s="3">
        <f t="shared" ref="AS176" si="921">AR176/SUM(AR$173:AR$176)*100</f>
        <v>1.4773126978543791</v>
      </c>
      <c r="AT176" s="3">
        <v>658</v>
      </c>
      <c r="AU176" s="3">
        <f t="shared" ref="AU176" si="922">AT176/SUM(AT$173:AT$176)*100</f>
        <v>1.6624137843915012</v>
      </c>
      <c r="AV176" s="3">
        <v>67</v>
      </c>
      <c r="AW176" s="3">
        <f t="shared" ref="AW176" si="923">AV176/SUM(AV$173:AV$176)*100</f>
        <v>1.2221816855162349</v>
      </c>
      <c r="AX176" s="3">
        <v>50</v>
      </c>
      <c r="AY176" s="3">
        <f t="shared" ref="AY176" si="924">AX176/SUM(AX$173:AX$176)*100</f>
        <v>0.71684587813620071</v>
      </c>
      <c r="AZ176" s="3">
        <v>521</v>
      </c>
      <c r="BA176" s="3">
        <f t="shared" ref="BA176" si="925">AZ176/SUM(AZ$173:AZ$176)*100</f>
        <v>1.6141524924869102</v>
      </c>
      <c r="BB176" s="3">
        <v>1034</v>
      </c>
      <c r="BC176" s="3">
        <f t="shared" ref="BC176" si="926">BB176/SUM(BB$173:BB$176)*100</f>
        <v>2.5912189254210105</v>
      </c>
      <c r="BD176" s="3">
        <v>1088</v>
      </c>
      <c r="BE176" s="3">
        <f t="shared" ref="BE176" si="927">BD176/SUM(BD$173:BD$176)*100</f>
        <v>1.5090152565880721</v>
      </c>
      <c r="BF176" s="3">
        <v>247</v>
      </c>
      <c r="BG176" s="3">
        <f t="shared" ref="BG176" si="928">BF176/SUM(BF$173:BF$176)*100</f>
        <v>1.4091738931994522</v>
      </c>
      <c r="BH176" s="3">
        <v>51</v>
      </c>
      <c r="BI176" s="3">
        <f t="shared" ref="BI176" si="929">BH176/SUM(BH$173:BH$176)*100</f>
        <v>1.1320754716981132</v>
      </c>
      <c r="BJ176" s="3">
        <v>28</v>
      </c>
      <c r="BK176" s="3">
        <f t="shared" ref="BK176" si="930">BJ176/SUM(BJ$173:BJ$176)*100</f>
        <v>1.8530774321641297</v>
      </c>
      <c r="BL176" s="3">
        <v>455</v>
      </c>
      <c r="BM176" s="3">
        <f t="shared" ref="BM176" si="931">BL176/SUM(BL$173:BL$176)*100</f>
        <v>1.8213842520315442</v>
      </c>
      <c r="BN176" s="3">
        <v>71</v>
      </c>
      <c r="BO176" s="3">
        <f t="shared" ref="BO176" si="932">BN176/SUM(BN$173:BN$176)*100</f>
        <v>1.3008427995602785</v>
      </c>
      <c r="BP176" s="3">
        <v>970</v>
      </c>
      <c r="BQ176" s="3">
        <f t="shared" ref="BQ176" si="933">BP176/SUM(BP$173:BP$176)*100</f>
        <v>1.5242225679221861</v>
      </c>
      <c r="BR176" s="3">
        <v>49</v>
      </c>
      <c r="BS176" s="3">
        <f t="shared" ref="BS176" si="934">BR176/SUM(BR$173:BR$176)*100</f>
        <v>1.0084379501955134</v>
      </c>
      <c r="BT176" s="3">
        <v>629</v>
      </c>
      <c r="BU176" s="3">
        <f t="shared" ref="BU176" si="935">BT176/SUM(BT$173:BT$176)*100</f>
        <v>1.4403810483409283</v>
      </c>
      <c r="BV176" s="3">
        <v>605</v>
      </c>
      <c r="BW176" s="3">
        <f t="shared" ref="BW176" si="936">BV176/SUM(BV$173:BV$176)*100</f>
        <v>1.3402153205440608</v>
      </c>
      <c r="BX176" s="3">
        <v>289</v>
      </c>
      <c r="BY176" s="3">
        <f t="shared" ref="BY176" si="937">BX176/SUM(BX$173:BX$176)*100</f>
        <v>1.4261041204046385</v>
      </c>
      <c r="BZ176" s="3">
        <v>27</v>
      </c>
      <c r="CA176" s="3">
        <f t="shared" ref="CA176" si="938">BZ176/SUM(BZ$173:BZ$176)*100</f>
        <v>1.3705583756345179</v>
      </c>
      <c r="CB176" s="3">
        <v>105</v>
      </c>
      <c r="CC176" s="3">
        <f t="shared" ref="CC176" si="939">CB176/SUM(CB$173:CB$176)*100</f>
        <v>0.72805436139231727</v>
      </c>
      <c r="CD176" s="3">
        <v>471</v>
      </c>
      <c r="CE176" s="3">
        <f t="shared" ref="CE176" si="940">CD176/SUM(CD$173:CD$176)*100</f>
        <v>1.3170404339802024</v>
      </c>
      <c r="CF176" s="3">
        <v>21</v>
      </c>
      <c r="CG176" s="3">
        <f t="shared" ref="CG176" si="941">CF176/SUM(CF$173:CF$176)*100</f>
        <v>0.78917700112739564</v>
      </c>
      <c r="CH176" s="3">
        <v>661</v>
      </c>
      <c r="CI176" s="3">
        <f t="shared" ref="CI176" si="942">CH176/SUM(CH$173:CH$176)*100</f>
        <v>3.0579200592153959</v>
      </c>
      <c r="CJ176" s="3">
        <v>407</v>
      </c>
      <c r="CK176" s="3">
        <f t="shared" ref="CK176" si="943">CJ176/SUM(CJ$173:CJ$176)*100</f>
        <v>1.2782663316582914</v>
      </c>
      <c r="CL176" s="3">
        <v>1745</v>
      </c>
      <c r="CM176" s="3">
        <f t="shared" ref="CM176" si="944">CL176/SUM(CL$173:CL$176)*100</f>
        <v>5.6871883453378089</v>
      </c>
      <c r="CN176" s="3">
        <v>605</v>
      </c>
      <c r="CO176" s="3">
        <f t="shared" ref="CO176" si="945">CN176/SUM(CN$173:CN$176)*100</f>
        <v>1.2990638151679121</v>
      </c>
      <c r="CP176" s="3">
        <v>239</v>
      </c>
      <c r="CQ176" s="3">
        <f t="shared" ref="CQ176" si="946">CP176/SUM(CP$173:CP$176)*100</f>
        <v>1.6222086472544628</v>
      </c>
      <c r="CR176" s="3">
        <v>161</v>
      </c>
      <c r="CS176" s="3">
        <f t="shared" ref="CS176" si="947">CR176/SUM(CR$173:CR$176)*100</f>
        <v>1.2012236066552264</v>
      </c>
      <c r="CT176" s="3">
        <v>76</v>
      </c>
      <c r="CU176" s="3">
        <f t="shared" ref="CU176" si="948">CT176/SUM(CT$173:CT$176)*100</f>
        <v>0.93103025848340071</v>
      </c>
      <c r="CV176" s="3">
        <v>1089</v>
      </c>
      <c r="CW176" s="3">
        <f t="shared" ref="CW176" si="949">CV176/SUM(CV$173:CV$176)*100</f>
        <v>2.1553259707873176</v>
      </c>
      <c r="CX176" s="3">
        <v>670</v>
      </c>
      <c r="CY176" s="3">
        <f t="shared" ref="CY176" si="950">CX176/SUM(CX$173:CX$176)*100</f>
        <v>2.0685396727384995</v>
      </c>
      <c r="CZ176" s="3">
        <v>124</v>
      </c>
      <c r="DA176" s="3">
        <f t="shared" ref="DA176" si="951">CZ176/SUM(CZ$173:CZ$176)*100</f>
        <v>1.1904761904761905</v>
      </c>
      <c r="DB176" s="3">
        <v>1092</v>
      </c>
      <c r="DC176" s="3">
        <f t="shared" ref="DC176" si="952">DB176/SUM(DB$173:DB$176)*100</f>
        <v>2.5360551801017208</v>
      </c>
      <c r="DD176" s="3">
        <v>473</v>
      </c>
      <c r="DE176" s="3">
        <f t="shared" ref="DE176" si="953">DD176/SUM(DD$173:DD$176)*100</f>
        <v>1.0144989704873026</v>
      </c>
      <c r="DF176" s="3">
        <v>63</v>
      </c>
      <c r="DG176" s="3">
        <f t="shared" ref="DG176" si="954">DF176/SUM(DF$173:DF$176)*100</f>
        <v>1.1559633027522935</v>
      </c>
      <c r="DH176" s="3">
        <v>58</v>
      </c>
      <c r="DI176" s="3">
        <f t="shared" ref="DI176" si="955">DH176/SUM(DH$173:DH$176)*100</f>
        <v>1.2144053601340032</v>
      </c>
      <c r="DJ176" s="3">
        <v>31</v>
      </c>
      <c r="DK176" s="3">
        <f t="shared" ref="DK176" si="956">DJ176/SUM(DJ$173:DJ$176)*100</f>
        <v>0.75389105058365757</v>
      </c>
      <c r="DL176" s="3">
        <v>133</v>
      </c>
      <c r="DM176" s="3">
        <f t="shared" ref="DM176" si="957">DL176/SUM(DL$173:DL$176)*100</f>
        <v>0.7376185458377239</v>
      </c>
      <c r="DN176" s="3">
        <v>56</v>
      </c>
      <c r="DO176" s="3">
        <f t="shared" ref="DO176" si="958">DN176/SUM(DN$173:DN$176)*100</f>
        <v>1.8134715025906734</v>
      </c>
      <c r="DP176" s="3">
        <v>545</v>
      </c>
      <c r="DQ176" s="3">
        <f t="shared" ref="DQ176" si="959">DP176/SUM(DP$173:DP$176)*100</f>
        <v>2.2473300070100199</v>
      </c>
      <c r="DR176" s="3">
        <v>20</v>
      </c>
      <c r="DS176" s="3">
        <f t="shared" ref="DS176" si="960">DR176/SUM(DR$173:DR$176)*100</f>
        <v>0.99502487562189057</v>
      </c>
      <c r="DT176" s="3">
        <v>9</v>
      </c>
      <c r="DU176" s="3">
        <f t="shared" ref="DU176" si="961">DT176/SUM(DT$173:DT$176)*100</f>
        <v>0.94736842105263164</v>
      </c>
      <c r="DV176" s="3">
        <v>80</v>
      </c>
      <c r="DW176" s="3">
        <f t="shared" ref="DW176" si="962">DV176/SUM(DV$173:DV$176)*100</f>
        <v>0.96096096096096095</v>
      </c>
      <c r="DX176" s="3">
        <v>62</v>
      </c>
      <c r="DY176" s="3">
        <f t="shared" ref="DY176" si="963">DX176/SUM(DX$173:DX$176)*100</f>
        <v>1.4046216583597644</v>
      </c>
      <c r="DZ176" s="3">
        <v>668</v>
      </c>
      <c r="EA176" s="3">
        <f t="shared" ref="EA176" si="964">DZ176/SUM(DZ$173:DZ$176)*100</f>
        <v>2.6197105768853679</v>
      </c>
      <c r="EB176" s="3">
        <v>43</v>
      </c>
      <c r="EC176" s="3">
        <f t="shared" ref="EC176" si="965">EB176/SUM(EB$173:EB$176)*100</f>
        <v>1.3808606294155428</v>
      </c>
      <c r="ED176" s="3">
        <v>82</v>
      </c>
      <c r="EE176" s="3">
        <f t="shared" ref="EE176" si="966">ED176/SUM(ED$173:ED$176)*100</f>
        <v>0.80478947884973995</v>
      </c>
      <c r="EF176" s="3">
        <v>103</v>
      </c>
      <c r="EG176" s="3">
        <f t="shared" ref="EG176" si="967">EF176/SUM(EF$173:EF$176)*100</f>
        <v>1.9320952916901144</v>
      </c>
      <c r="EH176" s="3">
        <v>11</v>
      </c>
      <c r="EI176" s="3">
        <f t="shared" ref="EI176" si="968">EH176/SUM(EH$173:EH$176)*100</f>
        <v>0.65437239738251041</v>
      </c>
      <c r="EJ176" s="3">
        <v>99</v>
      </c>
      <c r="EK176" s="3">
        <f t="shared" ref="EK176" si="969">EJ176/SUM(EJ$173:EJ$176)*100</f>
        <v>1.2288977159880834</v>
      </c>
      <c r="EL176" s="3">
        <v>161</v>
      </c>
      <c r="EM176" s="3">
        <f t="shared" ref="EM176" si="970">EL176/SUM(EL$173:EL$176)*100</f>
        <v>1.7084040747028864</v>
      </c>
      <c r="EN176" s="3">
        <v>163</v>
      </c>
      <c r="EO176" s="3">
        <f t="shared" ref="EO176" si="971">EN176/SUM(EN$173:EN$176)*100</f>
        <v>1.3607145838550798</v>
      </c>
      <c r="EP176" s="3">
        <v>13</v>
      </c>
      <c r="EQ176" s="3">
        <f t="shared" ref="EQ176" si="972">EP176/SUM(EP$173:EP$176)*100</f>
        <v>1.2512030798845042</v>
      </c>
      <c r="ER176" s="3">
        <v>897</v>
      </c>
      <c r="ES176" s="3">
        <f t="shared" ref="ES176" si="973">ER176/SUM(ER$173:ER$176)*100</f>
        <v>1.9782110091743119</v>
      </c>
      <c r="ET176" s="3">
        <v>967</v>
      </c>
      <c r="EU176" s="3">
        <f t="shared" ref="EU176" si="974">ET176/SUM(ET$173:ET$176)*100</f>
        <v>1.5510963540413518</v>
      </c>
      <c r="EV176" s="3">
        <v>163</v>
      </c>
      <c r="EW176" s="3">
        <f t="shared" ref="EW176" si="975">EV176/SUM(EV$173:EV$176)*100</f>
        <v>1.4106447425356989</v>
      </c>
      <c r="EX176" s="3">
        <v>1231</v>
      </c>
      <c r="EY176" s="3">
        <f t="shared" ref="EY176" si="976">EX176/SUM(EX$173:EX$176)*100</f>
        <v>1.6167373688288831</v>
      </c>
      <c r="EZ176" s="3">
        <v>446</v>
      </c>
      <c r="FA176" s="3">
        <f t="shared" ref="FA176" si="977">EZ176/SUM(EZ$173:EZ$176)*100</f>
        <v>1.0141664961229735</v>
      </c>
      <c r="FB176" s="3">
        <v>621</v>
      </c>
      <c r="FC176" s="3">
        <f t="shared" ref="FC176:FE176" si="978">FB176/SUM(FB$173:FB$176)*100</f>
        <v>2.9527839855451479</v>
      </c>
      <c r="FD176" s="3">
        <v>22</v>
      </c>
      <c r="FE176" s="3">
        <f t="shared" si="978"/>
        <v>1.2857977790765636</v>
      </c>
      <c r="FF176" s="3">
        <v>23181</v>
      </c>
      <c r="FG176" s="3">
        <f t="shared" ref="FG176" si="979">FF176/SUM(FF$173:FF$176)*100</f>
        <v>1.7846405890445658</v>
      </c>
      <c r="FH176" s="3">
        <v>28875</v>
      </c>
      <c r="FI176" s="3">
        <f t="shared" ref="FI176" si="980">FH176/SUM(FH$173:FH$176)*100</f>
        <v>1.6799716542964513</v>
      </c>
    </row>
    <row r="177" spans="2:165" x14ac:dyDescent="0.35">
      <c r="B177" s="18">
        <v>172</v>
      </c>
      <c r="E177" s="3"/>
      <c r="P177" s="3"/>
    </row>
    <row r="178" spans="2:165" x14ac:dyDescent="0.35">
      <c r="B178" s="18">
        <v>173</v>
      </c>
      <c r="C178" s="12" t="s">
        <v>144</v>
      </c>
      <c r="E178" s="4">
        <v>9.0128755364806867</v>
      </c>
      <c r="G178" s="4">
        <v>14.655172413793101</v>
      </c>
      <c r="I178" s="4">
        <v>10.306821566875186</v>
      </c>
      <c r="K178" s="4">
        <v>2.2577610536218251</v>
      </c>
      <c r="M178" s="4">
        <v>10.45958795562599</v>
      </c>
      <c r="O178" s="4">
        <v>10.633484162895927</v>
      </c>
      <c r="Q178" s="4">
        <v>0.94057289439931602</v>
      </c>
      <c r="S178" s="4">
        <v>9.1633466135458175</v>
      </c>
      <c r="U178" s="4">
        <v>0.22577283779089963</v>
      </c>
      <c r="W178" s="4">
        <v>4.8395490026019079</v>
      </c>
      <c r="Y178" s="4">
        <v>19.791666666666664</v>
      </c>
      <c r="AA178" s="4">
        <v>16.216216216216218</v>
      </c>
      <c r="AC178" s="4">
        <v>9.4386181369524973</v>
      </c>
      <c r="AE178" s="4">
        <v>9.1429626893239746</v>
      </c>
      <c r="AG178" s="4">
        <v>19.834710743801654</v>
      </c>
      <c r="AI178" s="4">
        <v>10.267857142857142</v>
      </c>
      <c r="AK178" s="4">
        <v>12.418300653594772</v>
      </c>
      <c r="AM178" s="4">
        <v>2.098066949552098</v>
      </c>
      <c r="AO178" s="4">
        <v>15.178571428571427</v>
      </c>
      <c r="AQ178" s="4">
        <v>6.5826330532212891</v>
      </c>
      <c r="AS178" s="4">
        <v>19.672131147540984</v>
      </c>
      <c r="AU178" s="4">
        <v>1.3971598717361429</v>
      </c>
      <c r="AW178" s="4">
        <v>19.827586206896552</v>
      </c>
      <c r="AY178" s="4">
        <v>6.8522483940042829</v>
      </c>
      <c r="BA178" s="4">
        <v>9.8849218058424313</v>
      </c>
      <c r="BC178" s="4">
        <v>7.7316424626713021</v>
      </c>
      <c r="BE178" s="4">
        <v>6.1601642710472273</v>
      </c>
      <c r="BG178" s="4">
        <v>13.698630136986301</v>
      </c>
      <c r="BI178" s="4">
        <v>6.8783068783068781</v>
      </c>
      <c r="BK178" s="4">
        <v>16.326530612244898</v>
      </c>
      <c r="BM178" s="4">
        <v>4.6085232903865219</v>
      </c>
      <c r="BO178" s="4">
        <v>14.285714285714285</v>
      </c>
      <c r="BQ178" s="4">
        <v>7.8033501293749152</v>
      </c>
      <c r="BS178" s="4">
        <v>7.9136690647482011</v>
      </c>
      <c r="BU178" s="4">
        <v>2.2624434389140271</v>
      </c>
      <c r="BW178" s="4">
        <v>3.0134445989800649</v>
      </c>
      <c r="BY178" s="4">
        <v>16.130705394190873</v>
      </c>
      <c r="CA178" s="4">
        <v>14.545454545454545</v>
      </c>
      <c r="CC178" s="4">
        <v>5.1948051948051948</v>
      </c>
      <c r="CE178" s="4">
        <v>1.0372178157413057</v>
      </c>
      <c r="CG178" s="4">
        <v>12.068965517241379</v>
      </c>
      <c r="CI178" s="4">
        <v>2.1606196494088872</v>
      </c>
      <c r="CK178" s="4">
        <v>3.4400544959128068</v>
      </c>
      <c r="CM178" s="4">
        <v>0.76612571051981215</v>
      </c>
      <c r="CO178" s="4">
        <v>10.093847758081335</v>
      </c>
      <c r="CQ178" s="4">
        <v>13.109978150036417</v>
      </c>
      <c r="CS178" s="4">
        <v>12.897822445561138</v>
      </c>
      <c r="CU178" s="4">
        <v>16.696269982238011</v>
      </c>
      <c r="CW178" s="4">
        <v>1.3370149687545414</v>
      </c>
      <c r="CY178" s="4">
        <v>1.7221908526256353</v>
      </c>
      <c r="DA178" s="4">
        <v>7.4798619102416568</v>
      </c>
      <c r="DC178" s="4">
        <v>2.5309827194972945</v>
      </c>
      <c r="DE178" s="4">
        <v>5.3522830359842759</v>
      </c>
      <c r="DG178" s="4">
        <v>7.4561403508771926</v>
      </c>
      <c r="DI178" s="4">
        <v>8.3067092651757193</v>
      </c>
      <c r="DK178" s="4">
        <v>9.1269841269841265</v>
      </c>
      <c r="DM178" s="4">
        <v>1.8181818181818181</v>
      </c>
      <c r="DO178" s="4">
        <v>13.469387755102041</v>
      </c>
      <c r="DQ178" s="4">
        <v>1.5793528505392913</v>
      </c>
      <c r="DS178" s="4">
        <v>14.166666666666666</v>
      </c>
      <c r="DU178" s="4">
        <v>0</v>
      </c>
      <c r="DW178" s="4">
        <v>13.318777292576419</v>
      </c>
      <c r="DY178" s="4">
        <v>13.056379821958458</v>
      </c>
      <c r="EA178" s="4">
        <v>0.48216007714561238</v>
      </c>
      <c r="EC178" s="4">
        <v>17.006802721088434</v>
      </c>
      <c r="EE178" s="4">
        <v>2.7108433734939759</v>
      </c>
      <c r="EG178" s="4">
        <v>12.851405622489958</v>
      </c>
      <c r="EI178" s="4">
        <v>11.627906976744185</v>
      </c>
      <c r="EK178" s="4">
        <v>13.712374581939798</v>
      </c>
      <c r="EM178" s="4">
        <v>7.4332171893147505</v>
      </c>
      <c r="EO178" s="4">
        <v>12.679162072767364</v>
      </c>
      <c r="EQ178" s="4">
        <v>21.276595744680851</v>
      </c>
      <c r="ES178" s="4">
        <v>1.3448090371167294</v>
      </c>
      <c r="EU178" s="4">
        <v>5.0847457627118651</v>
      </c>
      <c r="EW178" s="4">
        <v>13.2973944294699</v>
      </c>
      <c r="EY178" s="4">
        <v>9.024260197280725</v>
      </c>
      <c r="FA178" s="4">
        <v>1.0281221651043242</v>
      </c>
      <c r="FC178" s="4">
        <v>4.8755713560182841</v>
      </c>
      <c r="FE178" s="4">
        <v>20.202020202020201</v>
      </c>
      <c r="FG178" s="4">
        <v>5.420184085834105</v>
      </c>
      <c r="FI178" s="4">
        <v>5.435887954146251</v>
      </c>
    </row>
    <row r="179" spans="2:165" x14ac:dyDescent="0.35">
      <c r="B179" s="18">
        <v>174</v>
      </c>
    </row>
    <row r="180" spans="2:165" x14ac:dyDescent="0.35">
      <c r="B180" s="18">
        <v>175</v>
      </c>
      <c r="C180" s="2" t="s">
        <v>239</v>
      </c>
    </row>
    <row r="181" spans="2:165" x14ac:dyDescent="0.35">
      <c r="B181" s="18">
        <v>176</v>
      </c>
      <c r="C181" s="11" t="s">
        <v>122</v>
      </c>
      <c r="D181" s="3">
        <v>857.42753623188401</v>
      </c>
      <c r="F181" s="3">
        <v>781.19946091644204</v>
      </c>
      <c r="H181" s="3">
        <v>894.61985349835822</v>
      </c>
      <c r="J181" s="3">
        <v>1137</v>
      </c>
      <c r="L181" s="3">
        <v>741.06714628297368</v>
      </c>
      <c r="N181" s="3">
        <v>925.25826446280996</v>
      </c>
      <c r="P181" s="3">
        <v>1444.2722681359046</v>
      </c>
      <c r="R181" s="3">
        <v>779.12895927601812</v>
      </c>
      <c r="T181" s="3">
        <v>1300.6782697722037</v>
      </c>
      <c r="V181" s="3">
        <v>782.07089210478102</v>
      </c>
      <c r="X181" s="3">
        <v>729.75113122171945</v>
      </c>
      <c r="Z181" s="3">
        <v>789.96899911426044</v>
      </c>
      <c r="AB181" s="3">
        <v>1062.3282652500459</v>
      </c>
      <c r="AD181" s="3">
        <v>989.93373748766385</v>
      </c>
      <c r="AF181" s="3">
        <v>540.47109207708775</v>
      </c>
      <c r="AH181" s="3">
        <v>836.46464646464642</v>
      </c>
      <c r="AJ181" s="3">
        <v>834.81012658227849</v>
      </c>
      <c r="AL181" s="3">
        <v>997.12856210572113</v>
      </c>
      <c r="AN181" s="3">
        <v>686.74242424242425</v>
      </c>
      <c r="AP181" s="3">
        <v>1004.109472970683</v>
      </c>
      <c r="AR181" s="3">
        <v>691.33522727272725</v>
      </c>
      <c r="AT181" s="3">
        <v>1221.6363833008868</v>
      </c>
      <c r="AV181" s="3">
        <v>788.87931034482756</v>
      </c>
      <c r="AX181" s="3">
        <v>1018.9688715953307</v>
      </c>
      <c r="AZ181" s="3">
        <v>888.73863888273104</v>
      </c>
      <c r="BB181" s="3">
        <v>789.8925487045592</v>
      </c>
      <c r="BD181" s="3">
        <v>955.42765051225967</v>
      </c>
      <c r="BF181" s="3">
        <v>833.38362881931346</v>
      </c>
      <c r="BH181" s="3">
        <v>789.90683229813658</v>
      </c>
      <c r="BJ181" s="3">
        <v>762.92613636363637</v>
      </c>
      <c r="BL181" s="3">
        <v>1129.5415959252971</v>
      </c>
      <c r="BN181" s="3">
        <v>910.72261072261074</v>
      </c>
      <c r="BP181" s="3">
        <v>863.83622193788528</v>
      </c>
      <c r="BR181" s="3">
        <v>919.01528013582345</v>
      </c>
      <c r="BT181" s="3">
        <v>1091.5118167057551</v>
      </c>
      <c r="BV181" s="3">
        <v>1016.90156768164</v>
      </c>
      <c r="BX181" s="3">
        <v>810.48951048951051</v>
      </c>
      <c r="BZ181" s="3">
        <v>634.86842105263156</v>
      </c>
      <c r="CB181" s="3">
        <v>1131.6351433801099</v>
      </c>
      <c r="CD181" s="3">
        <v>973.5502958579882</v>
      </c>
      <c r="CF181" s="3">
        <v>847.54601226993861</v>
      </c>
      <c r="CH181" s="3">
        <v>1086.4854517611027</v>
      </c>
      <c r="CJ181" s="3">
        <v>1069.108582266477</v>
      </c>
      <c r="CL181" s="3">
        <v>1093.496096861558</v>
      </c>
      <c r="CN181" s="3">
        <v>1010.0372111241677</v>
      </c>
      <c r="CP181" s="3">
        <v>804.77039679001336</v>
      </c>
      <c r="CR181" s="3">
        <v>1012.3957876261518</v>
      </c>
      <c r="CT181" s="3">
        <v>740.36050156739816</v>
      </c>
      <c r="CV181" s="3">
        <v>922.86051212938003</v>
      </c>
      <c r="CX181" s="3">
        <v>1152.7674591381872</v>
      </c>
      <c r="CZ181" s="3">
        <v>1036.0860513532268</v>
      </c>
      <c r="DB181" s="3">
        <v>1054.4196771714066</v>
      </c>
      <c r="DD181" s="3">
        <v>976.05083088954052</v>
      </c>
      <c r="DF181" s="3">
        <v>787.47755834829445</v>
      </c>
      <c r="DH181" s="3">
        <v>926.60687593423017</v>
      </c>
      <c r="DJ181" s="3">
        <v>816.57250470809788</v>
      </c>
      <c r="DL181" s="3">
        <v>1247.7346654275093</v>
      </c>
      <c r="DN181" s="3">
        <v>748.52185089974296</v>
      </c>
      <c r="DP181" s="3">
        <v>1448.7660106216808</v>
      </c>
      <c r="DR181" s="3">
        <v>666.74107142857144</v>
      </c>
      <c r="DT181" s="3">
        <v>1023.7226277372263</v>
      </c>
      <c r="DV181" s="3">
        <v>800.73937153419593</v>
      </c>
      <c r="DX181" s="3">
        <v>829.60235640648011</v>
      </c>
      <c r="DZ181" s="3">
        <v>1518.8014566181128</v>
      </c>
      <c r="EB181" s="3">
        <v>781.19122257053289</v>
      </c>
      <c r="ED181" s="3">
        <v>1186.278342455043</v>
      </c>
      <c r="EF181" s="3">
        <v>840.53784860557766</v>
      </c>
      <c r="EH181" s="3">
        <v>829.09836065573768</v>
      </c>
      <c r="EJ181" s="3">
        <v>852.57648953301123</v>
      </c>
      <c r="EL181" s="3">
        <v>928.64782276546975</v>
      </c>
      <c r="EN181" s="3">
        <v>820.26836158192089</v>
      </c>
      <c r="EP181" s="3">
        <v>820.46783625730995</v>
      </c>
      <c r="ER181" s="3">
        <v>958.03015075376879</v>
      </c>
      <c r="ET181" s="3">
        <v>940.46855733662142</v>
      </c>
      <c r="EV181" s="3">
        <v>981.6985645933014</v>
      </c>
      <c r="EX181" s="3">
        <v>1064.5409978651064</v>
      </c>
      <c r="EZ181" s="3">
        <v>1043.10411509901</v>
      </c>
      <c r="FB181" s="3">
        <v>1482.5177785303081</v>
      </c>
      <c r="FD181" s="3">
        <v>732.97872340425533</v>
      </c>
      <c r="FF181" s="3">
        <v>1034.5324089594769</v>
      </c>
      <c r="FH181" s="3">
        <v>988.11787697424666</v>
      </c>
    </row>
    <row r="182" spans="2:165" x14ac:dyDescent="0.35">
      <c r="B182" s="18">
        <v>177</v>
      </c>
      <c r="C182" s="11" t="s">
        <v>123</v>
      </c>
      <c r="D182" s="3">
        <v>641.52397260273972</v>
      </c>
      <c r="F182" s="3">
        <v>606.65983606557381</v>
      </c>
      <c r="H182" s="3">
        <v>642.9346772630355</v>
      </c>
      <c r="J182" s="3">
        <v>750</v>
      </c>
      <c r="L182" s="3">
        <v>557.83777354900099</v>
      </c>
      <c r="N182" s="3">
        <v>605.3664397276732</v>
      </c>
      <c r="P182" s="3">
        <v>867.82851167654235</v>
      </c>
      <c r="R182" s="3">
        <v>574.78632478632483</v>
      </c>
      <c r="T182" s="3">
        <v>900.08316008316001</v>
      </c>
      <c r="V182" s="3">
        <v>485.87730950368314</v>
      </c>
      <c r="X182" s="3">
        <v>528.86792452830184</v>
      </c>
      <c r="Z182" s="3">
        <v>586.17957746478874</v>
      </c>
      <c r="AB182" s="3">
        <v>656.35265133740029</v>
      </c>
      <c r="AD182" s="3">
        <v>603.75501665101183</v>
      </c>
      <c r="AF182" s="3">
        <v>488.17708333333331</v>
      </c>
      <c r="AH182" s="3">
        <v>604.72837022132796</v>
      </c>
      <c r="AJ182" s="3">
        <v>583.16944024205748</v>
      </c>
      <c r="AL182" s="3">
        <v>773.14189189189187</v>
      </c>
      <c r="AN182" s="3">
        <v>544.84143763213535</v>
      </c>
      <c r="AP182" s="3">
        <v>667.23666210670319</v>
      </c>
      <c r="AR182" s="3">
        <v>521.6</v>
      </c>
      <c r="AT182" s="3">
        <v>857.87641427328117</v>
      </c>
      <c r="AV182" s="3">
        <v>546.51162790697674</v>
      </c>
      <c r="AX182" s="3">
        <v>613.20441988950279</v>
      </c>
      <c r="AZ182" s="3">
        <v>635.92724288840259</v>
      </c>
      <c r="BB182" s="3">
        <v>481.97465072735127</v>
      </c>
      <c r="BD182" s="3">
        <v>647.81017097764141</v>
      </c>
      <c r="BF182" s="3">
        <v>623.79108424631659</v>
      </c>
      <c r="BH182" s="3">
        <v>582.48959778085987</v>
      </c>
      <c r="BJ182" s="3">
        <v>556.57327586206895</v>
      </c>
      <c r="BL182" s="3">
        <v>741.67976424361495</v>
      </c>
      <c r="BN182" s="3">
        <v>660.83650190114065</v>
      </c>
      <c r="BP182" s="3">
        <v>512.50790838921932</v>
      </c>
      <c r="BR182" s="3">
        <v>681.00303951367778</v>
      </c>
      <c r="BT182" s="3">
        <v>718.92458100558656</v>
      </c>
      <c r="BV182" s="3">
        <v>644.07070031756643</v>
      </c>
      <c r="BX182" s="3">
        <v>566.57079646017701</v>
      </c>
      <c r="BZ182" s="3">
        <v>496.25</v>
      </c>
      <c r="CB182" s="3">
        <v>688.82089552238801</v>
      </c>
      <c r="CD182" s="3">
        <v>613.06370794559768</v>
      </c>
      <c r="CF182" s="3">
        <v>625.72992700729924</v>
      </c>
      <c r="CH182" s="3">
        <v>842.4990505127231</v>
      </c>
      <c r="CJ182" s="3">
        <v>691.31899455817575</v>
      </c>
      <c r="CL182" s="3">
        <v>830.55555555555554</v>
      </c>
      <c r="CN182" s="3">
        <v>608.51121562952244</v>
      </c>
      <c r="CP182" s="3">
        <v>613.80991064175464</v>
      </c>
      <c r="CR182" s="3">
        <v>627.77167947310647</v>
      </c>
      <c r="CT182" s="3">
        <v>555.08058864751229</v>
      </c>
      <c r="CV182" s="3">
        <v>618.60774818401933</v>
      </c>
      <c r="CX182" s="3">
        <v>788.62651646447136</v>
      </c>
      <c r="CZ182" s="3">
        <v>653.23938506588581</v>
      </c>
      <c r="DB182" s="3">
        <v>792.36953883495153</v>
      </c>
      <c r="DD182" s="3">
        <v>633.28063241106724</v>
      </c>
      <c r="DF182" s="3">
        <v>600.79408543263969</v>
      </c>
      <c r="DH182" s="3">
        <v>646.57584683357879</v>
      </c>
      <c r="DJ182" s="3">
        <v>575.23148148148152</v>
      </c>
      <c r="DL182" s="3">
        <v>746.61921708185059</v>
      </c>
      <c r="DN182" s="3">
        <v>581.34398496240601</v>
      </c>
      <c r="DP182" s="3">
        <v>1162.0669056152926</v>
      </c>
      <c r="DR182" s="3">
        <v>511.51877133105802</v>
      </c>
      <c r="DT182" s="3">
        <v>709.57446808510645</v>
      </c>
      <c r="DV182" s="3">
        <v>564.22413793103442</v>
      </c>
      <c r="DX182" s="3">
        <v>609.70744680851067</v>
      </c>
      <c r="DZ182" s="3">
        <v>1133.9888294158716</v>
      </c>
      <c r="EB182" s="3">
        <v>573.82583170254406</v>
      </c>
      <c r="ED182" s="3">
        <v>757.98804780876492</v>
      </c>
      <c r="EF182" s="3">
        <v>611.75612602100352</v>
      </c>
      <c r="EH182" s="3">
        <v>576.24481327800834</v>
      </c>
      <c r="EJ182" s="3">
        <v>638.39351510685333</v>
      </c>
      <c r="EL182" s="3">
        <v>648.38226482923903</v>
      </c>
      <c r="EN182" s="3">
        <v>562.24050632911394</v>
      </c>
      <c r="EP182" s="3">
        <v>608.70253164556959</v>
      </c>
      <c r="ER182" s="3">
        <v>648.18383356070945</v>
      </c>
      <c r="ET182" s="3">
        <v>581.11764705882354</v>
      </c>
      <c r="EV182" s="3">
        <v>678.87542277339344</v>
      </c>
      <c r="EX182" s="3">
        <v>630.9490768673827</v>
      </c>
      <c r="EZ182" s="3">
        <v>648.18056007815039</v>
      </c>
      <c r="FB182" s="3">
        <v>1198.3199668141592</v>
      </c>
      <c r="FD182" s="3">
        <v>553.64406779661022</v>
      </c>
      <c r="FF182" s="3">
        <v>684.39828816541149</v>
      </c>
      <c r="FH182" s="3">
        <v>662.70927817573011</v>
      </c>
    </row>
    <row r="183" spans="2:165" x14ac:dyDescent="0.35">
      <c r="B183" s="18">
        <v>178</v>
      </c>
      <c r="C183" s="11" t="s">
        <v>120</v>
      </c>
      <c r="D183" s="3">
        <v>732.1792260692464</v>
      </c>
      <c r="F183" s="3">
        <v>685.78491965389367</v>
      </c>
      <c r="H183" s="3">
        <v>743.20054017555708</v>
      </c>
      <c r="J183" s="3">
        <v>916</v>
      </c>
      <c r="L183" s="3">
        <v>626.63578459756809</v>
      </c>
      <c r="N183" s="3">
        <v>726.3140430050438</v>
      </c>
      <c r="P183" s="3">
        <v>1097.8748680042238</v>
      </c>
      <c r="R183" s="3">
        <v>654.96108949416339</v>
      </c>
      <c r="T183" s="3">
        <v>1071.2866309136182</v>
      </c>
      <c r="V183" s="3">
        <v>611.40829694323145</v>
      </c>
      <c r="X183" s="3">
        <v>618.97123893805315</v>
      </c>
      <c r="Z183" s="3">
        <v>667.67272727272723</v>
      </c>
      <c r="AB183" s="3">
        <v>830.81658729236847</v>
      </c>
      <c r="AD183" s="3">
        <v>783.97544968400587</v>
      </c>
      <c r="AF183" s="3">
        <v>502.40213523131672</v>
      </c>
      <c r="AH183" s="3">
        <v>704.54104718810595</v>
      </c>
      <c r="AJ183" s="3">
        <v>689.10427807486633</v>
      </c>
      <c r="AL183" s="3">
        <v>879.81200598162786</v>
      </c>
      <c r="AN183" s="3">
        <v>603.0308596620132</v>
      </c>
      <c r="AP183" s="3">
        <v>805.38799414348466</v>
      </c>
      <c r="AR183" s="3">
        <v>591.33136094674558</v>
      </c>
      <c r="AT183" s="3">
        <v>1020.9020489755122</v>
      </c>
      <c r="AV183" s="3">
        <v>641.501976284585</v>
      </c>
      <c r="AX183" s="3">
        <v>783.38888888888891</v>
      </c>
      <c r="AZ183" s="3">
        <v>739.69844480971051</v>
      </c>
      <c r="BB183" s="3">
        <v>618.54838709677415</v>
      </c>
      <c r="BD183" s="3">
        <v>769.34179104477607</v>
      </c>
      <c r="BF183" s="3">
        <v>712.30053191489355</v>
      </c>
      <c r="BH183" s="3">
        <v>665.36388140161728</v>
      </c>
      <c r="BJ183" s="3">
        <v>646.20253164556959</v>
      </c>
      <c r="BL183" s="3">
        <v>913.81341440243204</v>
      </c>
      <c r="BN183" s="3">
        <v>772.67818574514035</v>
      </c>
      <c r="BP183" s="3">
        <v>665.1596958174905</v>
      </c>
      <c r="BR183" s="3">
        <v>777.65817223198599</v>
      </c>
      <c r="BT183" s="3">
        <v>878.19280689586844</v>
      </c>
      <c r="BV183" s="3">
        <v>797.54907247627261</v>
      </c>
      <c r="BX183" s="3">
        <v>654.48447073737589</v>
      </c>
      <c r="BZ183" s="3">
        <v>555.00972762645915</v>
      </c>
      <c r="CB183" s="3">
        <v>865.90831918505944</v>
      </c>
      <c r="CD183" s="3">
        <v>756.15593016255264</v>
      </c>
      <c r="CF183" s="3">
        <v>716.15720524017468</v>
      </c>
      <c r="CH183" s="3">
        <v>965.13727658006269</v>
      </c>
      <c r="CJ183" s="3">
        <v>851.12330865458262</v>
      </c>
      <c r="CL183" s="3">
        <v>959.4909234411997</v>
      </c>
      <c r="CN183" s="3">
        <v>786.62714097496701</v>
      </c>
      <c r="CP183" s="3">
        <v>694.43228630278065</v>
      </c>
      <c r="CR183" s="3">
        <v>789.4247632409681</v>
      </c>
      <c r="CT183" s="3">
        <v>629.27966101694915</v>
      </c>
      <c r="CV183" s="3">
        <v>754.31112451009949</v>
      </c>
      <c r="CX183" s="3">
        <v>955.00071952798965</v>
      </c>
      <c r="CZ183" s="3">
        <v>801.80604632901452</v>
      </c>
      <c r="DB183" s="3">
        <v>921.20633187772933</v>
      </c>
      <c r="DD183" s="3">
        <v>761.99233172394202</v>
      </c>
      <c r="DF183" s="3">
        <v>675.75471698113211</v>
      </c>
      <c r="DH183" s="3">
        <v>768.30708661417327</v>
      </c>
      <c r="DJ183" s="3">
        <v>673.45201238390098</v>
      </c>
      <c r="DL183" s="3">
        <v>963.00356261989589</v>
      </c>
      <c r="DN183" s="3">
        <v>654.0378006872852</v>
      </c>
      <c r="DP183" s="3">
        <v>1288.8381201044385</v>
      </c>
      <c r="DR183" s="3">
        <v>581.75287356321837</v>
      </c>
      <c r="DT183" s="3">
        <v>834.7280334728033</v>
      </c>
      <c r="DV183" s="3">
        <v>655.18774703557312</v>
      </c>
      <c r="DX183" s="3">
        <v>699.51394759087066</v>
      </c>
      <c r="DZ183" s="3">
        <v>1294.0619190619191</v>
      </c>
      <c r="EB183" s="3">
        <v>653.18930041152259</v>
      </c>
      <c r="ED183" s="3">
        <v>941.83318853171158</v>
      </c>
      <c r="EF183" s="3">
        <v>715.63119629874427</v>
      </c>
      <c r="EH183" s="3">
        <v>687.05250596658709</v>
      </c>
      <c r="EJ183" s="3">
        <v>726.96977205153621</v>
      </c>
      <c r="EL183" s="3">
        <v>759.75082372322902</v>
      </c>
      <c r="EN183" s="3">
        <v>658.00415800415806</v>
      </c>
      <c r="EP183" s="3">
        <v>702.09923664122141</v>
      </c>
      <c r="ER183" s="3">
        <v>778.96956665564005</v>
      </c>
      <c r="ET183" s="3">
        <v>737.20079280378104</v>
      </c>
      <c r="EV183" s="3">
        <v>804.90797546012266</v>
      </c>
      <c r="EX183" s="3">
        <v>839.50511945392486</v>
      </c>
      <c r="EZ183" s="3">
        <v>808.44167734847099</v>
      </c>
      <c r="FB183" s="3">
        <v>1324.5325355272998</v>
      </c>
      <c r="FD183" s="3">
        <v>625.81632653061229</v>
      </c>
      <c r="FF183" s="3">
        <v>841.00932862453988</v>
      </c>
      <c r="FH183" s="3">
        <v>802.69140014084633</v>
      </c>
    </row>
    <row r="184" spans="2:165" x14ac:dyDescent="0.35">
      <c r="B184" s="18">
        <v>179</v>
      </c>
    </row>
    <row r="185" spans="2:165" x14ac:dyDescent="0.35">
      <c r="B185" s="18">
        <v>180</v>
      </c>
      <c r="C185" s="11" t="s">
        <v>240</v>
      </c>
      <c r="E185" s="3">
        <v>1340</v>
      </c>
      <c r="G185" s="3">
        <v>1252</v>
      </c>
      <c r="I185" s="3">
        <v>1429</v>
      </c>
      <c r="K185" s="3">
        <v>2027</v>
      </c>
      <c r="M185" s="3">
        <v>1163</v>
      </c>
      <c r="O185" s="3">
        <v>1495</v>
      </c>
      <c r="Q185" s="3">
        <v>2487</v>
      </c>
      <c r="S185" s="3">
        <v>1192</v>
      </c>
      <c r="U185" s="3">
        <v>2376</v>
      </c>
      <c r="W185" s="3">
        <v>1506</v>
      </c>
      <c r="Y185" s="3">
        <v>1088</v>
      </c>
      <c r="AA185" s="3">
        <v>1264</v>
      </c>
      <c r="AC185" s="3">
        <v>1874</v>
      </c>
      <c r="AE185" s="3">
        <v>1918</v>
      </c>
      <c r="AG185" s="3">
        <v>904</v>
      </c>
      <c r="AI185" s="3">
        <v>1277</v>
      </c>
      <c r="AK185" s="3">
        <v>1263</v>
      </c>
      <c r="AM185" s="3">
        <v>1829</v>
      </c>
      <c r="AO185" s="3">
        <v>1110</v>
      </c>
      <c r="AQ185" s="3">
        <v>1653</v>
      </c>
      <c r="AS185" s="3">
        <v>1071</v>
      </c>
      <c r="AU185" s="3">
        <v>2133</v>
      </c>
      <c r="AW185" s="3">
        <v>1214</v>
      </c>
      <c r="AY185" s="3">
        <v>1899</v>
      </c>
      <c r="BA185" s="3">
        <v>1448</v>
      </c>
      <c r="BC185" s="3">
        <v>1453</v>
      </c>
      <c r="BE185" s="3">
        <v>1592</v>
      </c>
      <c r="BG185" s="3">
        <v>1400</v>
      </c>
      <c r="BI185" s="3">
        <v>1281</v>
      </c>
      <c r="BK185" s="3">
        <v>1159</v>
      </c>
      <c r="BM185" s="3">
        <v>1972</v>
      </c>
      <c r="BO185" s="3">
        <v>1381</v>
      </c>
      <c r="BQ185" s="3">
        <v>1703</v>
      </c>
      <c r="BS185" s="3">
        <v>1511</v>
      </c>
      <c r="BU185" s="3">
        <v>1914</v>
      </c>
      <c r="BW185" s="3">
        <v>1884</v>
      </c>
      <c r="BY185" s="3">
        <v>1260</v>
      </c>
      <c r="CA185" s="3">
        <v>1039</v>
      </c>
      <c r="CC185" s="3">
        <v>2059</v>
      </c>
      <c r="CE185" s="3">
        <v>1920</v>
      </c>
      <c r="CG185" s="3">
        <v>1325</v>
      </c>
      <c r="CI185" s="3">
        <v>1998</v>
      </c>
      <c r="CK185" s="3">
        <v>1867</v>
      </c>
      <c r="CM185" s="3">
        <v>1678</v>
      </c>
      <c r="CO185" s="3">
        <v>1887</v>
      </c>
      <c r="CQ185" s="3">
        <v>1341</v>
      </c>
      <c r="CS185" s="3">
        <v>1719</v>
      </c>
      <c r="CU185" s="3">
        <v>1192</v>
      </c>
      <c r="CW185" s="3">
        <v>1901</v>
      </c>
      <c r="CY185" s="3">
        <v>2011</v>
      </c>
      <c r="DA185" s="3">
        <v>1785</v>
      </c>
      <c r="DC185" s="3">
        <v>1943</v>
      </c>
      <c r="DE185" s="3">
        <v>1555</v>
      </c>
      <c r="DG185" s="3">
        <v>1252</v>
      </c>
      <c r="DI185" s="3">
        <v>1530</v>
      </c>
      <c r="DK185" s="3">
        <v>1287</v>
      </c>
      <c r="DM185" s="3">
        <v>2476</v>
      </c>
      <c r="DO185" s="3">
        <v>1124</v>
      </c>
      <c r="DQ185" s="3">
        <v>2069</v>
      </c>
      <c r="DS185" s="3">
        <v>1101</v>
      </c>
      <c r="DU185" s="3">
        <v>1509</v>
      </c>
      <c r="DW185" s="3">
        <v>1266</v>
      </c>
      <c r="DY185" s="3">
        <v>1261</v>
      </c>
      <c r="EA185" s="3">
        <v>2210</v>
      </c>
      <c r="EC185" s="3">
        <v>1188</v>
      </c>
      <c r="EE185" s="3">
        <v>2088</v>
      </c>
      <c r="EG185" s="3">
        <v>1379</v>
      </c>
      <c r="EI185" s="3">
        <v>1282</v>
      </c>
      <c r="EK185" s="3">
        <v>1326</v>
      </c>
      <c r="EM185" s="3">
        <v>1420</v>
      </c>
      <c r="EO185" s="3">
        <v>1272</v>
      </c>
      <c r="EQ185" s="3">
        <v>1207</v>
      </c>
      <c r="ES185" s="3">
        <v>1841</v>
      </c>
      <c r="EU185" s="3">
        <v>1768</v>
      </c>
      <c r="EW185" s="3">
        <v>1498</v>
      </c>
      <c r="EY185" s="3">
        <v>2023</v>
      </c>
      <c r="FA185" s="3">
        <v>1881</v>
      </c>
      <c r="FC185" s="3">
        <v>2270</v>
      </c>
      <c r="FE185" s="3">
        <v>1102</v>
      </c>
      <c r="FG185" s="3">
        <v>1901</v>
      </c>
      <c r="FI185" s="3">
        <v>1759</v>
      </c>
    </row>
    <row r="186" spans="2:165" x14ac:dyDescent="0.35">
      <c r="B186" s="18">
        <v>181</v>
      </c>
    </row>
    <row r="187" spans="2:165" x14ac:dyDescent="0.35">
      <c r="B187" s="18">
        <v>182</v>
      </c>
      <c r="C187" s="2" t="s">
        <v>145</v>
      </c>
    </row>
    <row r="188" spans="2:165" x14ac:dyDescent="0.35">
      <c r="B188" s="18">
        <v>183</v>
      </c>
      <c r="C188" s="11" t="s">
        <v>146</v>
      </c>
      <c r="D188" s="3">
        <v>4870</v>
      </c>
      <c r="E188" s="3">
        <v>93.330778075891146</v>
      </c>
      <c r="F188" s="3">
        <v>4179</v>
      </c>
      <c r="G188" s="3">
        <v>92.231295519752805</v>
      </c>
      <c r="H188" s="3">
        <v>37980</v>
      </c>
      <c r="I188" s="3">
        <v>85.069211127536619</v>
      </c>
      <c r="J188" s="3">
        <v>36197</v>
      </c>
      <c r="K188" s="3">
        <v>76</v>
      </c>
      <c r="L188" s="3">
        <v>15225</v>
      </c>
      <c r="M188" s="3">
        <v>91.375585163845869</v>
      </c>
      <c r="N188" s="3">
        <v>19615</v>
      </c>
      <c r="O188" s="3">
        <v>91.462277347757166</v>
      </c>
      <c r="P188" s="3">
        <v>23722</v>
      </c>
      <c r="Q188" s="3">
        <v>62.525039536109652</v>
      </c>
      <c r="R188" s="3">
        <v>5391</v>
      </c>
      <c r="S188" s="3">
        <v>89.28453130175555</v>
      </c>
      <c r="T188" s="3">
        <v>34771</v>
      </c>
      <c r="U188" s="3">
        <v>55.433153716162352</v>
      </c>
      <c r="V188" s="3">
        <v>52121</v>
      </c>
      <c r="W188" s="3">
        <v>81.496364631381439</v>
      </c>
      <c r="X188" s="3">
        <v>2399</v>
      </c>
      <c r="Y188" s="3">
        <v>93.894324853228966</v>
      </c>
      <c r="Z188" s="3">
        <v>13593</v>
      </c>
      <c r="AA188" s="3">
        <v>90.109380178985745</v>
      </c>
      <c r="AB188" s="3">
        <v>36059</v>
      </c>
      <c r="AC188" s="3">
        <v>91.048883951116039</v>
      </c>
      <c r="AD188" s="3">
        <v>102149</v>
      </c>
      <c r="AE188" s="3">
        <v>90.107088670124554</v>
      </c>
      <c r="AF188" s="3">
        <v>5207</v>
      </c>
      <c r="AG188" s="3">
        <v>90.195738783994457</v>
      </c>
      <c r="AH188" s="3">
        <v>8063</v>
      </c>
      <c r="AI188" s="3">
        <v>91.200090487501413</v>
      </c>
      <c r="AJ188" s="3">
        <v>6053</v>
      </c>
      <c r="AK188" s="3">
        <v>95.443077893409026</v>
      </c>
      <c r="AL188" s="3">
        <v>33636</v>
      </c>
      <c r="AM188" s="3">
        <v>56.546298164212224</v>
      </c>
      <c r="AN188" s="3">
        <v>17897</v>
      </c>
      <c r="AO188" s="3">
        <v>90.526049570055648</v>
      </c>
      <c r="AP188" s="3">
        <v>42288</v>
      </c>
      <c r="AQ188" s="3">
        <v>79.76008600690318</v>
      </c>
      <c r="AR188" s="3">
        <v>4083</v>
      </c>
      <c r="AS188" s="3">
        <v>93.646788990825698</v>
      </c>
      <c r="AT188" s="3">
        <v>27526</v>
      </c>
      <c r="AU188" s="3">
        <v>47.487276804968516</v>
      </c>
      <c r="AV188" s="3">
        <v>7578</v>
      </c>
      <c r="AW188" s="3">
        <v>92.527472527472526</v>
      </c>
      <c r="AX188" s="3">
        <v>8169</v>
      </c>
      <c r="AY188" s="3">
        <v>98.552298226565327</v>
      </c>
      <c r="AZ188" s="3">
        <v>42612</v>
      </c>
      <c r="BA188" s="3">
        <v>91.4499098635076</v>
      </c>
      <c r="BB188" s="3">
        <v>36911</v>
      </c>
      <c r="BC188" s="3">
        <v>71.433271404242134</v>
      </c>
      <c r="BD188" s="3">
        <v>89397</v>
      </c>
      <c r="BE188" s="3">
        <v>86.36640292148509</v>
      </c>
      <c r="BF188" s="3">
        <v>21909</v>
      </c>
      <c r="BG188" s="3">
        <v>88.385509117314825</v>
      </c>
      <c r="BH188" s="3">
        <v>6470</v>
      </c>
      <c r="BI188" s="3">
        <v>94.493938951365564</v>
      </c>
      <c r="BJ188" s="3">
        <v>2241</v>
      </c>
      <c r="BK188" s="3">
        <v>94.716821639898569</v>
      </c>
      <c r="BL188" s="3">
        <v>23967</v>
      </c>
      <c r="BM188" s="3">
        <v>69.138900908697536</v>
      </c>
      <c r="BN188" s="3">
        <v>7469</v>
      </c>
      <c r="BO188" s="3">
        <v>90.863746958637464</v>
      </c>
      <c r="BP188" s="3">
        <v>66487</v>
      </c>
      <c r="BQ188" s="3">
        <v>87.775093403039065</v>
      </c>
      <c r="BR188" s="3">
        <v>6253</v>
      </c>
      <c r="BS188" s="3">
        <v>94.513301088270865</v>
      </c>
      <c r="BT188" s="3">
        <v>35855</v>
      </c>
      <c r="BU188" s="3">
        <v>58.836560551361991</v>
      </c>
      <c r="BV188" s="3">
        <v>47854</v>
      </c>
      <c r="BW188" s="3">
        <v>83.328689837709817</v>
      </c>
      <c r="BX188" s="3">
        <v>26943</v>
      </c>
      <c r="BY188" s="3">
        <v>88.031758478729657</v>
      </c>
      <c r="BZ188" s="3">
        <v>2907</v>
      </c>
      <c r="CA188" s="3">
        <v>95.342735323056743</v>
      </c>
      <c r="CB188" s="3">
        <v>16880</v>
      </c>
      <c r="CC188" s="3">
        <v>93.492107449459979</v>
      </c>
      <c r="CD188" s="3">
        <v>32131</v>
      </c>
      <c r="CE188" s="3">
        <v>72.087857847976309</v>
      </c>
      <c r="CF188" s="3">
        <v>3649</v>
      </c>
      <c r="CG188" s="3">
        <v>95.323928944618601</v>
      </c>
      <c r="CH188" s="3">
        <v>16731</v>
      </c>
      <c r="CI188" s="3">
        <v>49.645411115397167</v>
      </c>
      <c r="CJ188" s="3">
        <v>37499</v>
      </c>
      <c r="CK188" s="3">
        <v>87.192782570279263</v>
      </c>
      <c r="CL188" s="3">
        <v>1576</v>
      </c>
      <c r="CM188" s="3">
        <v>2.2273099861499759</v>
      </c>
      <c r="CN188" s="3">
        <v>49974</v>
      </c>
      <c r="CO188" s="3">
        <v>91.004115526095347</v>
      </c>
      <c r="CP188" s="3">
        <v>18178</v>
      </c>
      <c r="CQ188" s="3">
        <v>85.406878406314604</v>
      </c>
      <c r="CR188" s="3">
        <v>15944</v>
      </c>
      <c r="CS188" s="3">
        <v>93.02217036172695</v>
      </c>
      <c r="CT188" s="3">
        <v>10801</v>
      </c>
      <c r="CU188" s="3">
        <v>90.658049353701529</v>
      </c>
      <c r="CV188" s="3">
        <v>46139</v>
      </c>
      <c r="CW188" s="3">
        <v>68.895027624309392</v>
      </c>
      <c r="CX188" s="3">
        <v>26470</v>
      </c>
      <c r="CY188" s="3">
        <v>55.364986404517879</v>
      </c>
      <c r="CZ188" s="3">
        <v>12518</v>
      </c>
      <c r="DA188" s="3">
        <v>92.698459715639814</v>
      </c>
      <c r="DB188" s="3">
        <v>36218</v>
      </c>
      <c r="DC188" s="3">
        <v>53.358280418993175</v>
      </c>
      <c r="DD188" s="3">
        <v>55205</v>
      </c>
      <c r="DE188" s="3">
        <v>85.393206286350704</v>
      </c>
      <c r="DF188" s="3">
        <v>8075</v>
      </c>
      <c r="DG188" s="3">
        <v>96.268478779208394</v>
      </c>
      <c r="DH188" s="3">
        <v>6221</v>
      </c>
      <c r="DI188" s="3">
        <v>96.569388388699167</v>
      </c>
      <c r="DJ188" s="3">
        <v>5738</v>
      </c>
      <c r="DK188" s="3">
        <v>95.601466177940679</v>
      </c>
      <c r="DL188" s="3">
        <v>19557</v>
      </c>
      <c r="DM188" s="3">
        <v>93.529411764705884</v>
      </c>
      <c r="DN188" s="3">
        <v>4569</v>
      </c>
      <c r="DO188" s="3">
        <v>93.20685434516524</v>
      </c>
      <c r="DP188" s="3">
        <v>4239</v>
      </c>
      <c r="DQ188" s="3">
        <v>8.698417909835225</v>
      </c>
      <c r="DR188" s="3">
        <v>2908</v>
      </c>
      <c r="DS188" s="3">
        <v>97.682230433322133</v>
      </c>
      <c r="DT188" s="3">
        <v>1300</v>
      </c>
      <c r="DU188" s="3">
        <v>90.403337969401946</v>
      </c>
      <c r="DV188" s="3">
        <v>11464</v>
      </c>
      <c r="DW188" s="3">
        <v>95.517413764372606</v>
      </c>
      <c r="DX188" s="3">
        <v>6400</v>
      </c>
      <c r="DY188" s="3">
        <v>93.444298437728136</v>
      </c>
      <c r="DZ188" s="3">
        <v>12804</v>
      </c>
      <c r="EA188" s="3">
        <v>27.110461792542718</v>
      </c>
      <c r="EB188" s="3">
        <v>4481</v>
      </c>
      <c r="EC188" s="3">
        <v>94.456155143338947</v>
      </c>
      <c r="ED188" s="3">
        <v>12363</v>
      </c>
      <c r="EE188" s="3">
        <v>93.193125282677528</v>
      </c>
      <c r="EF188" s="3">
        <v>6734</v>
      </c>
      <c r="EG188" s="3">
        <v>87.239279699442932</v>
      </c>
      <c r="EH188" s="3">
        <v>2333</v>
      </c>
      <c r="EI188" s="3">
        <v>97.16784673052895</v>
      </c>
      <c r="EJ188" s="3">
        <v>10637</v>
      </c>
      <c r="EK188" s="3">
        <v>89.794023299003882</v>
      </c>
      <c r="EL188" s="3">
        <v>11658</v>
      </c>
      <c r="EM188" s="3">
        <v>83.301178992497313</v>
      </c>
      <c r="EN188" s="3">
        <v>16090</v>
      </c>
      <c r="EO188" s="3">
        <v>91.712266301869576</v>
      </c>
      <c r="EP188" s="3">
        <v>1584</v>
      </c>
      <c r="EQ188" s="3">
        <v>96.409007912355449</v>
      </c>
      <c r="ER188" s="3">
        <v>40779</v>
      </c>
      <c r="ES188" s="3">
        <v>64.636233951497857</v>
      </c>
      <c r="ET188" s="3">
        <v>65609</v>
      </c>
      <c r="EU188" s="3">
        <v>86.367406042256306</v>
      </c>
      <c r="EV188" s="3">
        <v>14559</v>
      </c>
      <c r="EW188" s="3">
        <v>88.931647425325266</v>
      </c>
      <c r="EX188" s="3">
        <v>79221</v>
      </c>
      <c r="EY188" s="3">
        <v>88.192859607912993</v>
      </c>
      <c r="EZ188" s="3">
        <v>52325</v>
      </c>
      <c r="FA188" s="3">
        <v>93.698517298187809</v>
      </c>
      <c r="FB188" s="3">
        <v>5086</v>
      </c>
      <c r="FC188" s="3">
        <v>12.513532132664107</v>
      </c>
      <c r="FD188" s="3">
        <v>2632</v>
      </c>
      <c r="FE188" s="3">
        <v>96.093464768163557</v>
      </c>
      <c r="FF188" s="3">
        <v>1207906</v>
      </c>
      <c r="FG188" s="3">
        <v>67.808688271327725</v>
      </c>
      <c r="FH188" s="3">
        <v>1755423</v>
      </c>
      <c r="FI188" s="3">
        <v>73.441501309704947</v>
      </c>
    </row>
    <row r="189" spans="2:165" x14ac:dyDescent="0.35">
      <c r="B189" s="18">
        <v>184</v>
      </c>
      <c r="C189" s="11" t="s">
        <v>147</v>
      </c>
      <c r="D189" s="3">
        <v>252</v>
      </c>
      <c r="E189" s="3">
        <v>4.8294365657339977</v>
      </c>
      <c r="F189" s="3">
        <v>300</v>
      </c>
      <c r="G189" s="3">
        <v>6.6210549547561239</v>
      </c>
      <c r="H189" s="3">
        <v>5344</v>
      </c>
      <c r="I189" s="3">
        <v>11.969717331899835</v>
      </c>
      <c r="J189" s="3">
        <v>7746</v>
      </c>
      <c r="K189" s="3">
        <v>16</v>
      </c>
      <c r="L189" s="3">
        <v>961</v>
      </c>
      <c r="M189" s="3">
        <v>5.7676149321810106</v>
      </c>
      <c r="N189" s="3">
        <v>891</v>
      </c>
      <c r="O189" s="3">
        <v>4.1546209083278933</v>
      </c>
      <c r="P189" s="3">
        <v>8612</v>
      </c>
      <c r="Q189" s="3">
        <v>22.698998418555615</v>
      </c>
      <c r="R189" s="3">
        <v>583</v>
      </c>
      <c r="S189" s="3">
        <v>9.6555150712156337</v>
      </c>
      <c r="T189" s="3">
        <v>12501</v>
      </c>
      <c r="U189" s="3">
        <v>19.929534802155406</v>
      </c>
      <c r="V189" s="3">
        <v>8955</v>
      </c>
      <c r="W189" s="3">
        <v>14.002032679227582</v>
      </c>
      <c r="X189" s="3">
        <v>80</v>
      </c>
      <c r="Y189" s="3">
        <v>3.131115459882583</v>
      </c>
      <c r="Z189" s="3">
        <v>1224</v>
      </c>
      <c r="AA189" s="3">
        <v>8.1140205502154465</v>
      </c>
      <c r="AB189" s="3">
        <v>3028</v>
      </c>
      <c r="AC189" s="3">
        <v>7.6456923543076458</v>
      </c>
      <c r="AD189" s="3">
        <v>9995</v>
      </c>
      <c r="AE189" s="3">
        <v>8.8167319431212725</v>
      </c>
      <c r="AF189" s="3">
        <v>386</v>
      </c>
      <c r="AG189" s="3">
        <v>6.6862982851203885</v>
      </c>
      <c r="AH189" s="3">
        <v>637</v>
      </c>
      <c r="AI189" s="3">
        <v>7.2050673000791763</v>
      </c>
      <c r="AJ189" s="3">
        <v>239</v>
      </c>
      <c r="AK189" s="3">
        <v>3.7685272784610535</v>
      </c>
      <c r="AL189" s="3">
        <v>16180</v>
      </c>
      <c r="AM189" s="3">
        <v>27.200591755766258</v>
      </c>
      <c r="AN189" s="3">
        <v>1340</v>
      </c>
      <c r="AO189" s="3">
        <v>6.7779463834092057</v>
      </c>
      <c r="AP189" s="3">
        <v>9090</v>
      </c>
      <c r="AQ189" s="3">
        <v>17.144797148192158</v>
      </c>
      <c r="AR189" s="3">
        <v>196</v>
      </c>
      <c r="AS189" s="3">
        <v>4.4954128440366974</v>
      </c>
      <c r="AT189" s="3">
        <v>13778</v>
      </c>
      <c r="AU189" s="3">
        <v>23.769516087294058</v>
      </c>
      <c r="AV189" s="3">
        <v>435</v>
      </c>
      <c r="AW189" s="3">
        <v>5.3113553113553111</v>
      </c>
      <c r="AX189" s="3">
        <v>95</v>
      </c>
      <c r="AY189" s="3">
        <v>1.1460972373024489</v>
      </c>
      <c r="AZ189" s="3">
        <v>3291</v>
      </c>
      <c r="BA189" s="3">
        <v>7.0628380118465106</v>
      </c>
      <c r="BB189" s="3">
        <v>9162</v>
      </c>
      <c r="BC189" s="3">
        <v>17.731072921504875</v>
      </c>
      <c r="BD189" s="3">
        <v>10866</v>
      </c>
      <c r="BE189" s="3">
        <v>10.497637886560589</v>
      </c>
      <c r="BF189" s="3">
        <v>2241</v>
      </c>
      <c r="BG189" s="3">
        <v>9.0406648378247532</v>
      </c>
      <c r="BH189" s="3">
        <v>177</v>
      </c>
      <c r="BI189" s="3">
        <v>2.5850737549291658</v>
      </c>
      <c r="BJ189" s="3">
        <v>74</v>
      </c>
      <c r="BK189" s="3">
        <v>3.1276415891800511</v>
      </c>
      <c r="BL189" s="3">
        <v>8236</v>
      </c>
      <c r="BM189" s="3">
        <v>23.758834559353815</v>
      </c>
      <c r="BN189" s="3">
        <v>351</v>
      </c>
      <c r="BO189" s="3">
        <v>4.2700729927007295</v>
      </c>
      <c r="BP189" s="3">
        <v>6828</v>
      </c>
      <c r="BQ189" s="3">
        <v>9.0142183848865294</v>
      </c>
      <c r="BR189" s="3">
        <v>236</v>
      </c>
      <c r="BS189" s="3">
        <v>3.5671100362756953</v>
      </c>
      <c r="BT189" s="3">
        <v>15576</v>
      </c>
      <c r="BU189" s="3">
        <v>25.559566787003611</v>
      </c>
      <c r="BV189" s="3">
        <v>7959</v>
      </c>
      <c r="BW189" s="3">
        <v>13.85909312530473</v>
      </c>
      <c r="BX189" s="3">
        <v>1802</v>
      </c>
      <c r="BY189" s="3">
        <v>5.8877344311572894</v>
      </c>
      <c r="BZ189" s="3">
        <v>70</v>
      </c>
      <c r="CA189" s="3">
        <v>2.295834699901607</v>
      </c>
      <c r="CB189" s="3">
        <v>1000</v>
      </c>
      <c r="CC189" s="3">
        <v>5.5386319579063974</v>
      </c>
      <c r="CD189" s="3">
        <v>7437</v>
      </c>
      <c r="CE189" s="3">
        <v>16.685363008166561</v>
      </c>
      <c r="CF189" s="3">
        <v>127</v>
      </c>
      <c r="CG189" s="3">
        <v>3.3176593521421105</v>
      </c>
      <c r="CH189" s="3">
        <v>8118</v>
      </c>
      <c r="CI189" s="3">
        <v>24.08830598498561</v>
      </c>
      <c r="CJ189" s="3">
        <v>3734</v>
      </c>
      <c r="CK189" s="3">
        <v>8.6823075313321088</v>
      </c>
      <c r="CL189" s="3">
        <v>8095</v>
      </c>
      <c r="CM189" s="3">
        <v>11.440402498657395</v>
      </c>
      <c r="CN189" s="3">
        <v>4353</v>
      </c>
      <c r="CO189" s="3">
        <v>7.9269403066613249</v>
      </c>
      <c r="CP189" s="3">
        <v>1662</v>
      </c>
      <c r="CQ189" s="3">
        <v>7.8086825784626948</v>
      </c>
      <c r="CR189" s="3">
        <v>1094</v>
      </c>
      <c r="CS189" s="3">
        <v>6.382730455075845</v>
      </c>
      <c r="CT189" s="3">
        <v>890</v>
      </c>
      <c r="CU189" s="3">
        <v>7.4702031223770353</v>
      </c>
      <c r="CV189" s="3">
        <v>10558</v>
      </c>
      <c r="CW189" s="3">
        <v>15.765268030461401</v>
      </c>
      <c r="CX189" s="3">
        <v>10166</v>
      </c>
      <c r="CY189" s="3">
        <v>21.263334030537546</v>
      </c>
      <c r="CZ189" s="3">
        <v>829</v>
      </c>
      <c r="DA189" s="3">
        <v>6.138921800947867</v>
      </c>
      <c r="DB189" s="3">
        <v>18715</v>
      </c>
      <c r="DC189" s="3">
        <v>27.571931582126492</v>
      </c>
      <c r="DD189" s="3">
        <v>7055</v>
      </c>
      <c r="DE189" s="3">
        <v>10.912943942581364</v>
      </c>
      <c r="DF189" s="3">
        <v>257</v>
      </c>
      <c r="DG189" s="3">
        <v>3.0639008106819263</v>
      </c>
      <c r="DH189" s="3">
        <v>176</v>
      </c>
      <c r="DI189" s="3">
        <v>2.7320707854703508</v>
      </c>
      <c r="DJ189" s="3">
        <v>106</v>
      </c>
      <c r="DK189" s="3">
        <v>1.7660779740086638</v>
      </c>
      <c r="DL189" s="3">
        <v>726</v>
      </c>
      <c r="DM189" s="3">
        <v>3.472022955523673</v>
      </c>
      <c r="DN189" s="3">
        <v>145</v>
      </c>
      <c r="DO189" s="3">
        <v>2.9579763361893106</v>
      </c>
      <c r="DP189" s="3">
        <v>11406</v>
      </c>
      <c r="DQ189" s="3">
        <v>23.405084850101574</v>
      </c>
      <c r="DR189" s="3">
        <v>27</v>
      </c>
      <c r="DS189" s="3">
        <v>0.90695330870003354</v>
      </c>
      <c r="DT189" s="3">
        <v>92</v>
      </c>
      <c r="DU189" s="3">
        <v>6.3977746870653691</v>
      </c>
      <c r="DV189" s="3">
        <v>331</v>
      </c>
      <c r="DW189" s="3">
        <v>2.7578736877187136</v>
      </c>
      <c r="DX189" s="3">
        <v>304</v>
      </c>
      <c r="DY189" s="3">
        <v>4.4386041757920864</v>
      </c>
      <c r="DZ189" s="3">
        <v>8964</v>
      </c>
      <c r="EA189" s="3">
        <v>18.97986406656927</v>
      </c>
      <c r="EB189" s="3">
        <v>179</v>
      </c>
      <c r="EC189" s="3">
        <v>3.7731871838111295</v>
      </c>
      <c r="ED189" s="3">
        <v>754</v>
      </c>
      <c r="EE189" s="3">
        <v>5.6837026986280712</v>
      </c>
      <c r="EF189" s="3">
        <v>403</v>
      </c>
      <c r="EG189" s="3">
        <v>5.2208835341365463</v>
      </c>
      <c r="EH189" s="3">
        <v>34</v>
      </c>
      <c r="EI189" s="3">
        <v>1.4160766347355267</v>
      </c>
      <c r="EJ189" s="3">
        <v>1128</v>
      </c>
      <c r="EK189" s="3">
        <v>9.5222015870335976</v>
      </c>
      <c r="EL189" s="3">
        <v>1589</v>
      </c>
      <c r="EM189" s="3">
        <v>11.354055019649875</v>
      </c>
      <c r="EN189" s="3">
        <v>617</v>
      </c>
      <c r="EO189" s="3">
        <v>3.5168718650250801</v>
      </c>
      <c r="EP189" s="3">
        <v>27</v>
      </c>
      <c r="EQ189" s="3">
        <v>1.6433353621424223</v>
      </c>
      <c r="ER189" s="3">
        <v>15216</v>
      </c>
      <c r="ES189" s="3">
        <v>24.117926771279123</v>
      </c>
      <c r="ET189" s="3">
        <v>8132</v>
      </c>
      <c r="EU189" s="3">
        <v>10.704929901928519</v>
      </c>
      <c r="EV189" s="3">
        <v>1445</v>
      </c>
      <c r="EW189" s="3">
        <v>8.826583592938734</v>
      </c>
      <c r="EX189" s="3">
        <v>8421</v>
      </c>
      <c r="EY189" s="3">
        <v>9.3746868981486635</v>
      </c>
      <c r="EZ189" s="3">
        <v>2919</v>
      </c>
      <c r="FA189" s="3">
        <v>5.2270610987751587</v>
      </c>
      <c r="FB189" s="3">
        <v>15229</v>
      </c>
      <c r="FC189" s="3">
        <v>37.46924515303612</v>
      </c>
      <c r="FD189" s="3">
        <v>56</v>
      </c>
      <c r="FE189" s="3">
        <v>2.0445418035779479</v>
      </c>
      <c r="FF189" s="3">
        <v>288524</v>
      </c>
      <c r="FG189" s="3">
        <v>16.196983850396105</v>
      </c>
      <c r="FH189" s="3">
        <v>332251</v>
      </c>
      <c r="FI189" s="3">
        <v>13.900360341439516</v>
      </c>
    </row>
    <row r="190" spans="2:165" x14ac:dyDescent="0.35">
      <c r="B190" s="18">
        <v>185</v>
      </c>
      <c r="C190" s="11" t="s">
        <v>148</v>
      </c>
      <c r="D190" s="3">
        <v>45</v>
      </c>
      <c r="E190" s="3">
        <v>0.86239938673821381</v>
      </c>
      <c r="F190" s="3">
        <v>12</v>
      </c>
      <c r="G190" s="3">
        <v>0.26484219819024496</v>
      </c>
      <c r="H190" s="3">
        <v>1121</v>
      </c>
      <c r="I190" s="3">
        <v>2.5108632352282401</v>
      </c>
      <c r="J190" s="3">
        <v>3636</v>
      </c>
      <c r="K190" s="3">
        <v>8</v>
      </c>
      <c r="L190" s="3">
        <v>257</v>
      </c>
      <c r="M190" s="3">
        <v>1.5424318809266595</v>
      </c>
      <c r="N190" s="3">
        <v>595</v>
      </c>
      <c r="O190" s="3">
        <v>2.7744101464142501</v>
      </c>
      <c r="P190" s="3">
        <v>5317</v>
      </c>
      <c r="Q190" s="3">
        <v>14.014232999472853</v>
      </c>
      <c r="R190" s="3">
        <v>6</v>
      </c>
      <c r="S190" s="3">
        <v>9.9370652533951651E-2</v>
      </c>
      <c r="T190" s="3">
        <v>15162</v>
      </c>
      <c r="U190" s="3">
        <v>24.171794790039218</v>
      </c>
      <c r="V190" s="3">
        <v>2731</v>
      </c>
      <c r="W190" s="3">
        <v>4.2701899773278091</v>
      </c>
      <c r="X190" s="3">
        <v>44</v>
      </c>
      <c r="Y190" s="3">
        <v>1.7221135029354209</v>
      </c>
      <c r="Z190" s="3">
        <v>37</v>
      </c>
      <c r="AA190" s="3">
        <v>0.24527676499834272</v>
      </c>
      <c r="AB190" s="3">
        <v>340</v>
      </c>
      <c r="AC190" s="3">
        <v>0.85849914150085849</v>
      </c>
      <c r="AD190" s="3">
        <v>1007</v>
      </c>
      <c r="AE190" s="3">
        <v>0.88828905119791113</v>
      </c>
      <c r="AF190" s="3">
        <v>62</v>
      </c>
      <c r="AG190" s="3">
        <v>1.0739650095271089</v>
      </c>
      <c r="AH190" s="3">
        <v>36</v>
      </c>
      <c r="AI190" s="3">
        <v>0.40719375636240246</v>
      </c>
      <c r="AJ190" s="3">
        <v>12</v>
      </c>
      <c r="AK190" s="3">
        <v>0.1892147587511826</v>
      </c>
      <c r="AL190" s="3">
        <v>9283</v>
      </c>
      <c r="AM190" s="3">
        <v>15.605877210678502</v>
      </c>
      <c r="AN190" s="3">
        <v>168</v>
      </c>
      <c r="AO190" s="3">
        <v>0.84977238239757213</v>
      </c>
      <c r="AP190" s="3">
        <v>1284</v>
      </c>
      <c r="AQ190" s="3">
        <v>2.4217733265433146</v>
      </c>
      <c r="AR190" s="3">
        <v>7</v>
      </c>
      <c r="AS190" s="3">
        <v>0.16055045871559634</v>
      </c>
      <c r="AT190" s="3">
        <v>16397</v>
      </c>
      <c r="AU190" s="3">
        <v>28.287759855084964</v>
      </c>
      <c r="AV190" s="3">
        <v>87</v>
      </c>
      <c r="AW190" s="3">
        <v>1.0622710622710623</v>
      </c>
      <c r="AX190" s="3">
        <v>7</v>
      </c>
      <c r="AY190" s="3">
        <v>8.4449270117022551E-2</v>
      </c>
      <c r="AZ190" s="3">
        <v>436</v>
      </c>
      <c r="BA190" s="3">
        <v>0.93570263541934928</v>
      </c>
      <c r="BB190" s="3">
        <v>5323</v>
      </c>
      <c r="BC190" s="3">
        <v>10.301517262734169</v>
      </c>
      <c r="BD190" s="3">
        <v>2558</v>
      </c>
      <c r="BE190" s="3">
        <v>2.4712826903940721</v>
      </c>
      <c r="BF190" s="3">
        <v>66</v>
      </c>
      <c r="BG190" s="3">
        <v>0.26625786670969825</v>
      </c>
      <c r="BH190" s="3">
        <v>100</v>
      </c>
      <c r="BI190" s="3">
        <v>1.4604936468526362</v>
      </c>
      <c r="BJ190" s="3">
        <v>30</v>
      </c>
      <c r="BK190" s="3">
        <v>1.2679628064243449</v>
      </c>
      <c r="BL190" s="3">
        <v>2350</v>
      </c>
      <c r="BM190" s="3">
        <v>6.7791720755805569</v>
      </c>
      <c r="BN190" s="3">
        <v>371</v>
      </c>
      <c r="BO190" s="3">
        <v>4.5133819951338205</v>
      </c>
      <c r="BP190" s="3">
        <v>2242</v>
      </c>
      <c r="BQ190" s="3">
        <v>2.9598531955060925</v>
      </c>
      <c r="BR190" s="3">
        <v>37</v>
      </c>
      <c r="BS190" s="3">
        <v>0.55925030229746064</v>
      </c>
      <c r="BT190" s="3">
        <v>9155</v>
      </c>
      <c r="BU190" s="3">
        <v>15.022973416475221</v>
      </c>
      <c r="BV190" s="3">
        <v>1531</v>
      </c>
      <c r="BW190" s="3">
        <v>2.6659469248450236</v>
      </c>
      <c r="BX190" s="3">
        <v>1703</v>
      </c>
      <c r="BY190" s="3">
        <v>5.5642684440959291</v>
      </c>
      <c r="BZ190" s="3">
        <v>4</v>
      </c>
      <c r="CA190" s="3">
        <v>0.13119055428009183</v>
      </c>
      <c r="CB190" s="3">
        <v>56</v>
      </c>
      <c r="CC190" s="3">
        <v>0.31016338964275825</v>
      </c>
      <c r="CD190" s="3">
        <v>4958</v>
      </c>
      <c r="CE190" s="3">
        <v>11.123575338777709</v>
      </c>
      <c r="CF190" s="3">
        <v>13</v>
      </c>
      <c r="CG190" s="3">
        <v>0.33960292580982232</v>
      </c>
      <c r="CH190" s="3">
        <v>8613</v>
      </c>
      <c r="CI190" s="3">
        <v>25.557105130411561</v>
      </c>
      <c r="CJ190" s="3">
        <v>1711</v>
      </c>
      <c r="CK190" s="3">
        <v>3.9784221173297372</v>
      </c>
      <c r="CL190" s="3">
        <v>60718</v>
      </c>
      <c r="CM190" s="3">
        <v>85.810791712597862</v>
      </c>
      <c r="CN190" s="3">
        <v>409</v>
      </c>
      <c r="CO190" s="3">
        <v>0.74480096150344177</v>
      </c>
      <c r="CP190" s="3">
        <v>1106</v>
      </c>
      <c r="CQ190" s="3">
        <v>5.196391655703815</v>
      </c>
      <c r="CR190" s="3">
        <v>36</v>
      </c>
      <c r="CS190" s="3">
        <v>0.21003500583430573</v>
      </c>
      <c r="CT190" s="3">
        <v>30</v>
      </c>
      <c r="CU190" s="3">
        <v>0.25180459963068658</v>
      </c>
      <c r="CV190" s="3">
        <v>10187</v>
      </c>
      <c r="CW190" s="3">
        <v>15.211288636703003</v>
      </c>
      <c r="CX190" s="3">
        <v>10994</v>
      </c>
      <c r="CY190" s="3">
        <v>22.995189290943319</v>
      </c>
      <c r="CZ190" s="3">
        <v>85</v>
      </c>
      <c r="DA190" s="3">
        <v>0.62944312796208535</v>
      </c>
      <c r="DB190" s="3">
        <v>12575</v>
      </c>
      <c r="DC190" s="3">
        <v>18.526157608615584</v>
      </c>
      <c r="DD190" s="3">
        <v>1886</v>
      </c>
      <c r="DE190" s="3">
        <v>2.9173369632471231</v>
      </c>
      <c r="DF190" s="3">
        <v>13</v>
      </c>
      <c r="DG190" s="3">
        <v>0.15498330948974726</v>
      </c>
      <c r="DH190" s="3">
        <v>10</v>
      </c>
      <c r="DI190" s="3">
        <v>0.15523129462899721</v>
      </c>
      <c r="DJ190" s="3">
        <v>6</v>
      </c>
      <c r="DK190" s="3">
        <v>9.9966677774075308E-2</v>
      </c>
      <c r="DL190" s="3">
        <v>609</v>
      </c>
      <c r="DM190" s="3">
        <v>2.9124820659971307</v>
      </c>
      <c r="DN190" s="3">
        <v>139</v>
      </c>
      <c r="DO190" s="3">
        <v>2.8355773153814772</v>
      </c>
      <c r="DP190" s="3">
        <v>32443</v>
      </c>
      <c r="DQ190" s="3">
        <v>66.572958775367823</v>
      </c>
      <c r="DR190" s="3">
        <v>3</v>
      </c>
      <c r="DS190" s="3">
        <v>0.10077258985555929</v>
      </c>
      <c r="DT190" s="3">
        <v>32</v>
      </c>
      <c r="DU190" s="3">
        <v>2.2253129346314324</v>
      </c>
      <c r="DV190" s="3">
        <v>111</v>
      </c>
      <c r="DW190" s="3">
        <v>0.92484585902349614</v>
      </c>
      <c r="DX190" s="3">
        <v>96</v>
      </c>
      <c r="DY190" s="3">
        <v>1.4016644765659221</v>
      </c>
      <c r="DZ190" s="3">
        <v>25059</v>
      </c>
      <c r="EA190" s="3">
        <v>53.05850219145016</v>
      </c>
      <c r="EB190" s="3">
        <v>13</v>
      </c>
      <c r="EC190" s="3">
        <v>0.27403035413153459</v>
      </c>
      <c r="ED190" s="3">
        <v>83</v>
      </c>
      <c r="EE190" s="3">
        <v>0.62565958088346152</v>
      </c>
      <c r="EF190" s="3">
        <v>399</v>
      </c>
      <c r="EG190" s="3">
        <v>5.169063350174893</v>
      </c>
      <c r="EH190" s="3">
        <v>13</v>
      </c>
      <c r="EI190" s="3">
        <v>0.54144106622240729</v>
      </c>
      <c r="EJ190" s="3">
        <v>10</v>
      </c>
      <c r="EK190" s="3">
        <v>8.4416680736113456E-2</v>
      </c>
      <c r="EL190" s="3">
        <v>622</v>
      </c>
      <c r="EM190" s="3">
        <v>4.4444444444444446</v>
      </c>
      <c r="EN190" s="3">
        <v>661</v>
      </c>
      <c r="EO190" s="3">
        <v>3.7676698586411308</v>
      </c>
      <c r="EP190" s="3">
        <v>21</v>
      </c>
      <c r="EQ190" s="3">
        <v>1.278149726110773</v>
      </c>
      <c r="ER190" s="3">
        <v>7018</v>
      </c>
      <c r="ES190" s="3">
        <v>11.123791409098112</v>
      </c>
      <c r="ET190" s="3">
        <v>2156</v>
      </c>
      <c r="EU190" s="3">
        <v>2.8381491476337786</v>
      </c>
      <c r="EV190" s="3">
        <v>280</v>
      </c>
      <c r="EW190" s="3">
        <v>1.7103414574552562</v>
      </c>
      <c r="EX190" s="3">
        <v>2045</v>
      </c>
      <c r="EY190" s="3">
        <v>2.276598350161978</v>
      </c>
      <c r="EZ190" s="3">
        <v>313</v>
      </c>
      <c r="FA190" s="3">
        <v>0.56048993625098487</v>
      </c>
      <c r="FB190" s="3">
        <v>19928</v>
      </c>
      <c r="FC190" s="3">
        <v>49.030607223698453</v>
      </c>
      <c r="FD190" s="3">
        <v>15</v>
      </c>
      <c r="FE190" s="3">
        <v>0.547645125958379</v>
      </c>
      <c r="FF190" s="3">
        <v>277512</v>
      </c>
      <c r="FG190" s="3">
        <v>15.578798929347728</v>
      </c>
      <c r="FH190" s="3">
        <v>289120</v>
      </c>
      <c r="FI190" s="3">
        <v>12.095891906772268</v>
      </c>
    </row>
    <row r="191" spans="2:165" x14ac:dyDescent="0.35">
      <c r="B191" s="18">
        <v>186</v>
      </c>
      <c r="C191" s="11" t="s">
        <v>143</v>
      </c>
      <c r="D191" s="3">
        <v>31</v>
      </c>
      <c r="E191" s="3">
        <v>0.59409735530854735</v>
      </c>
      <c r="F191" s="3">
        <v>28</v>
      </c>
      <c r="G191" s="3">
        <v>0.61796512911057166</v>
      </c>
      <c r="H191" s="3">
        <v>126</v>
      </c>
      <c r="I191" s="3">
        <v>0.28222013170272814</v>
      </c>
      <c r="J191" s="3">
        <v>40</v>
      </c>
      <c r="K191" s="3">
        <v>0</v>
      </c>
      <c r="L191" s="3">
        <v>183</v>
      </c>
      <c r="M191" s="3">
        <v>1.0983075261073101</v>
      </c>
      <c r="N191" s="3">
        <v>311</v>
      </c>
      <c r="O191" s="3">
        <v>1.4501538748484566</v>
      </c>
      <c r="P191" s="3">
        <v>253</v>
      </c>
      <c r="Q191" s="3">
        <v>0.66684238270954133</v>
      </c>
      <c r="R191" s="3">
        <v>43</v>
      </c>
      <c r="S191" s="3">
        <v>0.71215634315998677</v>
      </c>
      <c r="T191" s="3">
        <v>218</v>
      </c>
      <c r="U191" s="3">
        <v>0.34754328348691133</v>
      </c>
      <c r="V191" s="3">
        <v>87</v>
      </c>
      <c r="W191" s="3">
        <v>0.13603314830740365</v>
      </c>
      <c r="X191" s="3">
        <v>27</v>
      </c>
      <c r="Y191" s="3">
        <v>1.0567514677103718</v>
      </c>
      <c r="Z191" s="3">
        <v>200</v>
      </c>
      <c r="AA191" s="3">
        <v>1.3258203513423932</v>
      </c>
      <c r="AB191" s="3">
        <v>140</v>
      </c>
      <c r="AC191" s="3">
        <v>0.35349964650035354</v>
      </c>
      <c r="AD191" s="3">
        <v>122</v>
      </c>
      <c r="AE191" s="3">
        <v>0.10761793867541723</v>
      </c>
      <c r="AF191" s="3">
        <v>97</v>
      </c>
      <c r="AG191" s="3">
        <v>1.6802355794214445</v>
      </c>
      <c r="AH191" s="3">
        <v>81</v>
      </c>
      <c r="AI191" s="3">
        <v>0.91618595181540563</v>
      </c>
      <c r="AJ191" s="3">
        <v>23</v>
      </c>
      <c r="AK191" s="3">
        <v>0.36266162093976662</v>
      </c>
      <c r="AL191" s="3">
        <v>341</v>
      </c>
      <c r="AM191" s="3">
        <v>0.57326339856095754</v>
      </c>
      <c r="AN191" s="3">
        <v>297</v>
      </c>
      <c r="AO191" s="3">
        <v>1.5022761760242791</v>
      </c>
      <c r="AP191" s="3">
        <v>307</v>
      </c>
      <c r="AQ191" s="3">
        <v>0.57903770346479566</v>
      </c>
      <c r="AR191" s="3">
        <v>55</v>
      </c>
      <c r="AS191" s="3">
        <v>1.261467889908257</v>
      </c>
      <c r="AT191" s="3">
        <v>208</v>
      </c>
      <c r="AU191" s="3">
        <v>0.35883722936254636</v>
      </c>
      <c r="AV191" s="3">
        <v>74</v>
      </c>
      <c r="AW191" s="3">
        <v>0.90354090354090366</v>
      </c>
      <c r="AX191" s="3">
        <v>14</v>
      </c>
      <c r="AY191" s="3">
        <v>0.1688985402340451</v>
      </c>
      <c r="AZ191" s="3">
        <v>162</v>
      </c>
      <c r="BA191" s="3">
        <v>0.34766932783929949</v>
      </c>
      <c r="BB191" s="3">
        <v>215</v>
      </c>
      <c r="BC191" s="3">
        <v>0.41608608143675491</v>
      </c>
      <c r="BD191" s="3">
        <v>556</v>
      </c>
      <c r="BE191" s="3">
        <v>0.53715135881903986</v>
      </c>
      <c r="BF191" s="3">
        <v>528</v>
      </c>
      <c r="BG191" s="3">
        <v>2.130062933677586</v>
      </c>
      <c r="BH191" s="3">
        <v>80</v>
      </c>
      <c r="BI191" s="3">
        <v>1.1683949174821089</v>
      </c>
      <c r="BJ191" s="3">
        <v>14</v>
      </c>
      <c r="BK191" s="3">
        <v>0.59171597633136097</v>
      </c>
      <c r="BL191" s="3">
        <v>69</v>
      </c>
      <c r="BM191" s="3">
        <v>0.199048031155344</v>
      </c>
      <c r="BN191" s="3">
        <v>21</v>
      </c>
      <c r="BO191" s="3">
        <v>0.25547445255474455</v>
      </c>
      <c r="BP191" s="3">
        <v>123</v>
      </c>
      <c r="BQ191" s="3">
        <v>0.16238266862053943</v>
      </c>
      <c r="BR191" s="3">
        <v>68</v>
      </c>
      <c r="BS191" s="3">
        <v>1.0278113663845223</v>
      </c>
      <c r="BT191" s="3">
        <v>306</v>
      </c>
      <c r="BU191" s="3">
        <v>0.50213324581555629</v>
      </c>
      <c r="BV191" s="3">
        <v>47</v>
      </c>
      <c r="BW191" s="3">
        <v>8.1841610364282225E-2</v>
      </c>
      <c r="BX191" s="3">
        <v>124</v>
      </c>
      <c r="BY191" s="3">
        <v>0.40514931712736063</v>
      </c>
      <c r="BZ191" s="3">
        <v>56</v>
      </c>
      <c r="CA191" s="3">
        <v>1.8366677599212857</v>
      </c>
      <c r="CB191" s="3">
        <v>102</v>
      </c>
      <c r="CC191" s="3">
        <v>0.56494045970645246</v>
      </c>
      <c r="CD191" s="3">
        <v>11</v>
      </c>
      <c r="CE191" s="3">
        <v>2.4679170779861793E-2</v>
      </c>
      <c r="CF191" s="3">
        <v>30</v>
      </c>
      <c r="CG191" s="3">
        <v>0.7836990595611284</v>
      </c>
      <c r="CH191" s="3">
        <v>197</v>
      </c>
      <c r="CI191" s="3">
        <v>0.58455238716952018</v>
      </c>
      <c r="CJ191" s="3">
        <v>23</v>
      </c>
      <c r="CK191" s="3">
        <v>5.3479666100867296E-2</v>
      </c>
      <c r="CL191" s="3">
        <v>131</v>
      </c>
      <c r="CM191" s="3">
        <v>0.1851380762599282</v>
      </c>
      <c r="CN191" s="3">
        <v>122</v>
      </c>
      <c r="CO191" s="3">
        <v>0.22216556797902176</v>
      </c>
      <c r="CP191" s="3">
        <v>281</v>
      </c>
      <c r="CQ191" s="3">
        <v>1.3202405562864123</v>
      </c>
      <c r="CR191" s="3">
        <v>43</v>
      </c>
      <c r="CS191" s="3">
        <v>0.25087514585764292</v>
      </c>
      <c r="CT191" s="3">
        <v>176</v>
      </c>
      <c r="CU191" s="3">
        <v>1.4772536511666945</v>
      </c>
      <c r="CV191" s="3">
        <v>30</v>
      </c>
      <c r="CW191" s="3">
        <v>4.4796177392862478E-2</v>
      </c>
      <c r="CX191" s="3">
        <v>145</v>
      </c>
      <c r="CY191" s="3">
        <v>0.30328383183434426</v>
      </c>
      <c r="CZ191" s="3">
        <v>58</v>
      </c>
      <c r="DA191" s="3">
        <v>0.42950236966824645</v>
      </c>
      <c r="DB191" s="3">
        <v>295</v>
      </c>
      <c r="DC191" s="3">
        <v>0.43460966159376524</v>
      </c>
      <c r="DD191" s="3">
        <v>450</v>
      </c>
      <c r="DE191" s="3">
        <v>0.69607721816606849</v>
      </c>
      <c r="DF191" s="3">
        <v>33</v>
      </c>
      <c r="DG191" s="3">
        <v>0.39341917024320455</v>
      </c>
      <c r="DH191" s="3">
        <v>26</v>
      </c>
      <c r="DI191" s="3">
        <v>0.40360136603539276</v>
      </c>
      <c r="DJ191" s="3">
        <v>133</v>
      </c>
      <c r="DK191" s="3">
        <v>2.2159280239920029</v>
      </c>
      <c r="DL191" s="3">
        <v>9</v>
      </c>
      <c r="DM191" s="3">
        <v>4.3041606886657098E-2</v>
      </c>
      <c r="DN191" s="3">
        <v>41</v>
      </c>
      <c r="DO191" s="3">
        <v>0.83639330885352925</v>
      </c>
      <c r="DP191" s="3">
        <v>564</v>
      </c>
      <c r="DQ191" s="3">
        <v>1.1573266575010774</v>
      </c>
      <c r="DR191" s="3">
        <v>29</v>
      </c>
      <c r="DS191" s="3">
        <v>0.97413503527040646</v>
      </c>
      <c r="DT191" s="3">
        <v>10</v>
      </c>
      <c r="DU191" s="3">
        <v>0.69541029207232274</v>
      </c>
      <c r="DV191" s="3">
        <v>78</v>
      </c>
      <c r="DW191" s="3">
        <v>0.64989168471921344</v>
      </c>
      <c r="DX191" s="3">
        <v>38</v>
      </c>
      <c r="DY191" s="3">
        <v>0.5548255219740108</v>
      </c>
      <c r="DZ191" s="3">
        <v>344</v>
      </c>
      <c r="EA191" s="3">
        <v>0.72836604628512136</v>
      </c>
      <c r="EB191" s="3">
        <v>66</v>
      </c>
      <c r="EC191" s="3">
        <v>1.3912310286677909</v>
      </c>
      <c r="ED191" s="3">
        <v>39</v>
      </c>
      <c r="EE191" s="3">
        <v>0.29398462234283129</v>
      </c>
      <c r="EF191" s="3">
        <v>140</v>
      </c>
      <c r="EG191" s="3">
        <v>1.8137064386578572</v>
      </c>
      <c r="EH191" s="3">
        <v>21</v>
      </c>
      <c r="EI191" s="3">
        <v>0.87463556851311952</v>
      </c>
      <c r="EJ191" s="3">
        <v>57</v>
      </c>
      <c r="EK191" s="3">
        <v>0.48117508019584665</v>
      </c>
      <c r="EL191" s="3">
        <v>107</v>
      </c>
      <c r="EM191" s="3">
        <v>0.76455877098963909</v>
      </c>
      <c r="EN191" s="3">
        <v>142</v>
      </c>
      <c r="EO191" s="3">
        <v>0.80939352485180116</v>
      </c>
      <c r="EP191" s="3">
        <v>6</v>
      </c>
      <c r="EQ191" s="3">
        <v>0.36518563603164944</v>
      </c>
      <c r="ER191" s="3">
        <v>29</v>
      </c>
      <c r="ES191" s="3">
        <v>4.5966080202884764E-2</v>
      </c>
      <c r="ET191" s="3">
        <v>20</v>
      </c>
      <c r="EU191" s="3">
        <v>2.6327914170999802E-2</v>
      </c>
      <c r="EV191" s="3">
        <v>61</v>
      </c>
      <c r="EW191" s="3">
        <v>0.37261010323132365</v>
      </c>
      <c r="EX191" s="3">
        <v>87</v>
      </c>
      <c r="EY191" s="3">
        <v>9.6852839346744296E-2</v>
      </c>
      <c r="EZ191" s="3">
        <v>216</v>
      </c>
      <c r="FA191" s="3">
        <v>0.38679177709333146</v>
      </c>
      <c r="FB191" s="3">
        <v>353</v>
      </c>
      <c r="FC191" s="3">
        <v>0.86851687826001378</v>
      </c>
      <c r="FD191" s="3">
        <v>36</v>
      </c>
      <c r="FE191" s="3">
        <v>1.3143483023001095</v>
      </c>
      <c r="FF191" s="3">
        <v>5565</v>
      </c>
      <c r="FG191" s="3">
        <v>0.31240456643972192</v>
      </c>
      <c r="FH191" s="3">
        <v>10455</v>
      </c>
      <c r="FI191" s="3">
        <v>0.43740505632714466</v>
      </c>
    </row>
    <row r="192" spans="2:165" x14ac:dyDescent="0.35">
      <c r="B192" s="18">
        <v>187</v>
      </c>
      <c r="C192" s="11" t="s">
        <v>62</v>
      </c>
      <c r="D192" s="3">
        <v>20</v>
      </c>
      <c r="E192" s="3">
        <v>0.38328861632809508</v>
      </c>
      <c r="F192" s="3">
        <v>12</v>
      </c>
      <c r="G192" s="3">
        <v>0.26484219819024496</v>
      </c>
      <c r="H192" s="3">
        <v>75</v>
      </c>
      <c r="I192" s="3">
        <v>0.16798817363257629</v>
      </c>
      <c r="J192" s="3">
        <v>49</v>
      </c>
      <c r="K192" s="3">
        <v>0</v>
      </c>
      <c r="L192" s="3">
        <v>36</v>
      </c>
      <c r="M192" s="3">
        <v>0.21606049693914295</v>
      </c>
      <c r="N192" s="3">
        <v>34</v>
      </c>
      <c r="O192" s="3">
        <v>0.15853772265224284</v>
      </c>
      <c r="P192" s="3">
        <v>36</v>
      </c>
      <c r="Q192" s="3">
        <v>9.4886663152345813E-2</v>
      </c>
      <c r="R192" s="3">
        <v>15</v>
      </c>
      <c r="S192" s="3">
        <v>0.24842663133487911</v>
      </c>
      <c r="T192" s="3">
        <v>74</v>
      </c>
      <c r="U192" s="3">
        <v>0.11797340815610752</v>
      </c>
      <c r="V192" s="3">
        <v>61</v>
      </c>
      <c r="W192" s="3">
        <v>9.537956375576577E-2</v>
      </c>
      <c r="X192" s="3">
        <v>5</v>
      </c>
      <c r="Y192" s="3">
        <v>0.19569471624266144</v>
      </c>
      <c r="Z192" s="3">
        <v>31</v>
      </c>
      <c r="AA192" s="3">
        <v>0.20550215445807093</v>
      </c>
      <c r="AB192" s="3">
        <v>37</v>
      </c>
      <c r="AC192" s="3">
        <v>9.3424906575093433E-2</v>
      </c>
      <c r="AD192" s="3">
        <v>91</v>
      </c>
      <c r="AE192" s="3">
        <v>8.0272396880844005E-2</v>
      </c>
      <c r="AF192" s="3">
        <v>21</v>
      </c>
      <c r="AG192" s="3">
        <v>0.3637623419366014</v>
      </c>
      <c r="AH192" s="3">
        <v>24</v>
      </c>
      <c r="AI192" s="3">
        <v>0.27146250424160162</v>
      </c>
      <c r="AJ192" s="3">
        <v>15</v>
      </c>
      <c r="AK192" s="3">
        <v>0.23651844843897823</v>
      </c>
      <c r="AL192" s="3">
        <v>44</v>
      </c>
      <c r="AM192" s="3">
        <v>7.3969470782059038E-2</v>
      </c>
      <c r="AN192" s="3">
        <v>68</v>
      </c>
      <c r="AO192" s="3">
        <v>0.34395548811330301</v>
      </c>
      <c r="AP192" s="3">
        <v>50</v>
      </c>
      <c r="AQ192" s="3">
        <v>9.4305814896546519E-2</v>
      </c>
      <c r="AR192" s="3">
        <v>19</v>
      </c>
      <c r="AS192" s="3">
        <v>0.43577981651376152</v>
      </c>
      <c r="AT192" s="3">
        <v>56</v>
      </c>
      <c r="AU192" s="3">
        <v>9.661002328991633E-2</v>
      </c>
      <c r="AV192" s="3">
        <v>16</v>
      </c>
      <c r="AW192" s="3">
        <v>0.19536019536019536</v>
      </c>
      <c r="AX192" s="3">
        <v>4</v>
      </c>
      <c r="AY192" s="3">
        <v>4.8256725781155745E-2</v>
      </c>
      <c r="AZ192" s="3">
        <v>95</v>
      </c>
      <c r="BA192" s="3">
        <v>0.20388016138724352</v>
      </c>
      <c r="BB192" s="3">
        <v>61</v>
      </c>
      <c r="BC192" s="3">
        <v>0.11805233008205604</v>
      </c>
      <c r="BD192" s="3">
        <v>132</v>
      </c>
      <c r="BE192" s="3">
        <v>0.12752514274121091</v>
      </c>
      <c r="BF192" s="3">
        <v>44</v>
      </c>
      <c r="BG192" s="3">
        <v>0.17750524447313218</v>
      </c>
      <c r="BH192" s="3">
        <v>20</v>
      </c>
      <c r="BI192" s="3">
        <v>0.29209872937052722</v>
      </c>
      <c r="BJ192" s="3">
        <v>7</v>
      </c>
      <c r="BK192" s="3">
        <v>0.29585798816568049</v>
      </c>
      <c r="BL192" s="3">
        <v>43</v>
      </c>
      <c r="BM192" s="3">
        <v>0.12404442521275062</v>
      </c>
      <c r="BN192" s="3">
        <v>8</v>
      </c>
      <c r="BO192" s="3">
        <v>9.7323600973236016E-2</v>
      </c>
      <c r="BP192" s="3">
        <v>67</v>
      </c>
      <c r="BQ192" s="3">
        <v>8.8452347947773513E-2</v>
      </c>
      <c r="BR192" s="3">
        <v>22</v>
      </c>
      <c r="BS192" s="3">
        <v>0.33252720677146308</v>
      </c>
      <c r="BT192" s="3">
        <v>48</v>
      </c>
      <c r="BU192" s="3">
        <v>7.8765999343616666E-2</v>
      </c>
      <c r="BV192" s="3">
        <v>37</v>
      </c>
      <c r="BW192" s="3">
        <v>6.4428501776137084E-2</v>
      </c>
      <c r="BX192" s="3">
        <v>34</v>
      </c>
      <c r="BY192" s="3">
        <v>0.11108932888976017</v>
      </c>
      <c r="BZ192" s="3">
        <v>12</v>
      </c>
      <c r="CA192" s="3">
        <v>0.3935716628402755</v>
      </c>
      <c r="CB192" s="3">
        <v>17</v>
      </c>
      <c r="CC192" s="3">
        <v>9.4156743284408748E-2</v>
      </c>
      <c r="CD192" s="3">
        <v>35</v>
      </c>
      <c r="CE192" s="3">
        <v>7.8524634299560261E-2</v>
      </c>
      <c r="CF192" s="3">
        <v>9</v>
      </c>
      <c r="CG192" s="3">
        <v>0.23510971786833856</v>
      </c>
      <c r="CH192" s="3">
        <v>42</v>
      </c>
      <c r="CI192" s="3">
        <v>0.12462538203614137</v>
      </c>
      <c r="CJ192" s="3">
        <v>40</v>
      </c>
      <c r="CK192" s="3">
        <v>9.3008114958030089E-2</v>
      </c>
      <c r="CL192" s="3">
        <v>238</v>
      </c>
      <c r="CM192" s="3">
        <v>0.33635772633483141</v>
      </c>
      <c r="CN192" s="3">
        <v>56</v>
      </c>
      <c r="CO192" s="3">
        <v>0.10197763776086242</v>
      </c>
      <c r="CP192" s="3">
        <v>57</v>
      </c>
      <c r="CQ192" s="3">
        <v>0.26780680323247508</v>
      </c>
      <c r="CR192" s="3">
        <v>23</v>
      </c>
      <c r="CS192" s="3">
        <v>0.13418903150525088</v>
      </c>
      <c r="CT192" s="3">
        <v>17</v>
      </c>
      <c r="CU192" s="3">
        <v>0.14268927312405574</v>
      </c>
      <c r="CV192" s="3">
        <v>56</v>
      </c>
      <c r="CW192" s="3">
        <v>8.3619531133343292E-2</v>
      </c>
      <c r="CX192" s="3">
        <v>35</v>
      </c>
      <c r="CY192" s="3">
        <v>7.320644216691069E-2</v>
      </c>
      <c r="CZ192" s="3">
        <v>14</v>
      </c>
      <c r="DA192" s="3">
        <v>0.10367298578199052</v>
      </c>
      <c r="DB192" s="3">
        <v>74</v>
      </c>
      <c r="DC192" s="3">
        <v>0.1090207286709784</v>
      </c>
      <c r="DD192" s="3">
        <v>52</v>
      </c>
      <c r="DE192" s="3">
        <v>8.0435589654745704E-2</v>
      </c>
      <c r="DF192" s="3">
        <v>10</v>
      </c>
      <c r="DG192" s="3">
        <v>0.11921793037672865</v>
      </c>
      <c r="DH192" s="3">
        <v>9</v>
      </c>
      <c r="DI192" s="3">
        <v>0.13970816516609749</v>
      </c>
      <c r="DJ192" s="3">
        <v>19</v>
      </c>
      <c r="DK192" s="3">
        <v>0.31656114628457177</v>
      </c>
      <c r="DL192" s="3">
        <v>9</v>
      </c>
      <c r="DM192" s="3">
        <v>4.3041606886657098E-2</v>
      </c>
      <c r="DN192" s="3">
        <v>8</v>
      </c>
      <c r="DO192" s="3">
        <v>0.16319869441044471</v>
      </c>
      <c r="DP192" s="3">
        <v>81</v>
      </c>
      <c r="DQ192" s="3">
        <v>0.16621180719430365</v>
      </c>
      <c r="DR192" s="3">
        <v>10</v>
      </c>
      <c r="DS192" s="3">
        <v>0.33590863285186429</v>
      </c>
      <c r="DT192" s="3">
        <v>4</v>
      </c>
      <c r="DU192" s="3">
        <v>0.27816411682892905</v>
      </c>
      <c r="DV192" s="3">
        <v>18</v>
      </c>
      <c r="DW192" s="3">
        <v>0.14997500416597234</v>
      </c>
      <c r="DX192" s="3">
        <v>11</v>
      </c>
      <c r="DY192" s="3">
        <v>0.16060738793984522</v>
      </c>
      <c r="DZ192" s="3">
        <v>58</v>
      </c>
      <c r="EA192" s="3">
        <v>0.12280590315272397</v>
      </c>
      <c r="EB192" s="3">
        <v>5</v>
      </c>
      <c r="EC192" s="3">
        <v>0.10539629005059022</v>
      </c>
      <c r="ED192" s="3">
        <v>27</v>
      </c>
      <c r="EE192" s="3">
        <v>0.20352781546811397</v>
      </c>
      <c r="EF192" s="3">
        <v>43</v>
      </c>
      <c r="EG192" s="3">
        <v>0.55706697758777046</v>
      </c>
      <c r="EH192" s="3">
        <v>0</v>
      </c>
      <c r="EI192" s="3">
        <v>0</v>
      </c>
      <c r="EJ192" s="3">
        <v>14</v>
      </c>
      <c r="EK192" s="3">
        <v>0.11818335303055885</v>
      </c>
      <c r="EL192" s="3">
        <v>19</v>
      </c>
      <c r="EM192" s="3">
        <v>0.13576277241872098</v>
      </c>
      <c r="EN192" s="3">
        <v>34</v>
      </c>
      <c r="EO192" s="3">
        <v>0.19379844961240311</v>
      </c>
      <c r="EP192" s="3">
        <v>5</v>
      </c>
      <c r="EQ192" s="3">
        <v>0.30432136335970783</v>
      </c>
      <c r="ER192" s="3">
        <v>48</v>
      </c>
      <c r="ES192" s="3">
        <v>7.608178792201617E-2</v>
      </c>
      <c r="ET192" s="3">
        <v>48</v>
      </c>
      <c r="EU192" s="3">
        <v>6.3186994010399525E-2</v>
      </c>
      <c r="EV192" s="3">
        <v>26</v>
      </c>
      <c r="EW192" s="3">
        <v>0.15881742104941665</v>
      </c>
      <c r="EX192" s="3">
        <v>53</v>
      </c>
      <c r="EY192" s="3">
        <v>5.9002304429625833E-2</v>
      </c>
      <c r="EZ192" s="3">
        <v>71</v>
      </c>
      <c r="FA192" s="3">
        <v>0.12713988969271542</v>
      </c>
      <c r="FB192" s="3">
        <v>48</v>
      </c>
      <c r="FC192" s="3">
        <v>0.11809861234130499</v>
      </c>
      <c r="FD192" s="3">
        <v>0</v>
      </c>
      <c r="FE192" s="3">
        <v>0</v>
      </c>
      <c r="FF192" s="3">
        <v>1837</v>
      </c>
      <c r="FG192" s="3">
        <v>0.10312438248872761</v>
      </c>
      <c r="FH192" s="3">
        <v>2984</v>
      </c>
      <c r="FI192" s="3">
        <v>0.12484138575611667</v>
      </c>
    </row>
    <row r="193" spans="2:165" x14ac:dyDescent="0.35">
      <c r="B193" s="18">
        <v>188</v>
      </c>
      <c r="C193" s="11" t="s">
        <v>149</v>
      </c>
      <c r="D193" s="3">
        <v>1434</v>
      </c>
      <c r="E193" s="3">
        <v>21.557426337943475</v>
      </c>
      <c r="F193" s="3">
        <v>602</v>
      </c>
      <c r="G193" s="3">
        <v>11.728034287940774</v>
      </c>
      <c r="H193" s="3">
        <v>3584</v>
      </c>
      <c r="I193" s="3">
        <v>7.431059506531204</v>
      </c>
      <c r="J193" s="3">
        <v>3941</v>
      </c>
      <c r="K193" s="3">
        <v>8</v>
      </c>
      <c r="L193" s="3">
        <v>10831</v>
      </c>
      <c r="M193" s="3">
        <v>39.395482486451094</v>
      </c>
      <c r="N193" s="3">
        <v>1924</v>
      </c>
      <c r="O193" s="3">
        <v>8.2327770646127512</v>
      </c>
      <c r="P193" s="3">
        <v>3871</v>
      </c>
      <c r="Q193" s="3">
        <v>9.2583291478319101</v>
      </c>
      <c r="R193" s="3">
        <v>737</v>
      </c>
      <c r="S193" s="3">
        <v>10.878228782287822</v>
      </c>
      <c r="T193" s="3">
        <v>8147</v>
      </c>
      <c r="U193" s="3">
        <v>11.495209741368363</v>
      </c>
      <c r="V193" s="3">
        <v>4288</v>
      </c>
      <c r="W193" s="3">
        <v>6.2834283369722899</v>
      </c>
      <c r="X193" s="3">
        <v>558</v>
      </c>
      <c r="Y193" s="3">
        <v>17.924831352393188</v>
      </c>
      <c r="Z193" s="3">
        <v>1726</v>
      </c>
      <c r="AA193" s="3">
        <v>10.267087026351794</v>
      </c>
      <c r="AB193" s="3">
        <v>2122</v>
      </c>
      <c r="AC193" s="3">
        <v>5.0855581651727944</v>
      </c>
      <c r="AD193" s="3">
        <v>4629</v>
      </c>
      <c r="AE193" s="3">
        <v>3.9231140830388243</v>
      </c>
      <c r="AF193" s="3">
        <v>790</v>
      </c>
      <c r="AG193" s="3">
        <v>12.037178119762304</v>
      </c>
      <c r="AH193" s="3">
        <v>2808</v>
      </c>
      <c r="AI193" s="3">
        <v>24.105073396858099</v>
      </c>
      <c r="AJ193" s="3">
        <v>1077</v>
      </c>
      <c r="AK193" s="3">
        <v>14.516781237363526</v>
      </c>
      <c r="AL193" s="3">
        <v>6442</v>
      </c>
      <c r="AM193" s="3">
        <v>9.771562054424658</v>
      </c>
      <c r="AN193" s="3">
        <v>4564</v>
      </c>
      <c r="AO193" s="3">
        <v>18.755650530122463</v>
      </c>
      <c r="AP193" s="3">
        <v>3280</v>
      </c>
      <c r="AQ193" s="3">
        <v>5.8260359864295994</v>
      </c>
      <c r="AR193" s="3">
        <v>613</v>
      </c>
      <c r="AS193" s="3">
        <v>12.326563442589986</v>
      </c>
      <c r="AT193" s="3">
        <v>6369</v>
      </c>
      <c r="AU193" s="3">
        <v>9.8998974103895296</v>
      </c>
      <c r="AV193" s="3">
        <v>1373</v>
      </c>
      <c r="AW193" s="3">
        <v>14.357419219910069</v>
      </c>
      <c r="AX193" s="3">
        <v>729</v>
      </c>
      <c r="AY193" s="3">
        <v>8.0838323353293404</v>
      </c>
      <c r="AZ193" s="3">
        <v>3997</v>
      </c>
      <c r="BA193" s="3">
        <v>7.9003024133773438</v>
      </c>
      <c r="BB193" s="3">
        <v>3802</v>
      </c>
      <c r="BC193" s="3">
        <v>6.8536611746043192</v>
      </c>
      <c r="BD193" s="3">
        <v>12334</v>
      </c>
      <c r="BE193" s="3">
        <v>10.647169013233428</v>
      </c>
      <c r="BF193" s="3">
        <v>2104</v>
      </c>
      <c r="BG193" s="3">
        <v>7.8238881451732851</v>
      </c>
      <c r="BH193" s="3">
        <v>2008</v>
      </c>
      <c r="BI193" s="3">
        <v>22.676453980801806</v>
      </c>
      <c r="BJ193" s="3">
        <v>587</v>
      </c>
      <c r="BK193" s="3">
        <v>19.878090077886895</v>
      </c>
      <c r="BL193" s="3">
        <v>3132</v>
      </c>
      <c r="BM193" s="3">
        <v>8.2863719342804973</v>
      </c>
      <c r="BN193" s="3">
        <v>910</v>
      </c>
      <c r="BO193" s="3">
        <v>9.9671412924424967</v>
      </c>
      <c r="BP193" s="3">
        <v>4513</v>
      </c>
      <c r="BQ193" s="3">
        <v>5.6229753301769252</v>
      </c>
      <c r="BR193" s="3">
        <v>690</v>
      </c>
      <c r="BS193" s="3">
        <v>9.4442923624418285</v>
      </c>
      <c r="BT193" s="3">
        <v>4731</v>
      </c>
      <c r="BU193" s="3">
        <v>7.2040931309101426</v>
      </c>
      <c r="BV193" s="3">
        <v>2973</v>
      </c>
      <c r="BW193" s="3">
        <v>4.9221039386765124</v>
      </c>
      <c r="BX193" s="3">
        <v>2961</v>
      </c>
      <c r="BY193" s="3">
        <v>8.8211636428635263</v>
      </c>
      <c r="BZ193" s="3">
        <v>872</v>
      </c>
      <c r="CA193" s="3">
        <v>22.239224687579696</v>
      </c>
      <c r="CB193" s="3">
        <v>1648</v>
      </c>
      <c r="CC193" s="3">
        <v>8.3642084961680965</v>
      </c>
      <c r="CD193" s="3">
        <v>4165</v>
      </c>
      <c r="CE193" s="3">
        <v>8.5458686418942484</v>
      </c>
      <c r="CF193" s="3">
        <v>2300</v>
      </c>
      <c r="CG193" s="3">
        <v>37.532637075718014</v>
      </c>
      <c r="CH193" s="3">
        <v>4955</v>
      </c>
      <c r="CI193" s="3">
        <v>12.818191225165561</v>
      </c>
      <c r="CJ193" s="3">
        <v>2705</v>
      </c>
      <c r="CK193" s="3">
        <v>5.9174833741687083</v>
      </c>
      <c r="CL193" s="3">
        <v>26071</v>
      </c>
      <c r="CM193" s="3">
        <v>26.924784930134564</v>
      </c>
      <c r="CN193" s="3">
        <v>2803</v>
      </c>
      <c r="CO193" s="3">
        <v>4.856454770691478</v>
      </c>
      <c r="CP193" s="3">
        <v>2125</v>
      </c>
      <c r="CQ193" s="3">
        <v>9.0777051561365276</v>
      </c>
      <c r="CR193" s="3">
        <v>1390</v>
      </c>
      <c r="CS193" s="3">
        <v>7.5013491635186185</v>
      </c>
      <c r="CT193" s="3">
        <v>2115</v>
      </c>
      <c r="CU193" s="3">
        <v>15.07591417777461</v>
      </c>
      <c r="CV193" s="3">
        <v>6914</v>
      </c>
      <c r="CW193" s="3">
        <v>9.3579124032266794</v>
      </c>
      <c r="CX193" s="3">
        <v>5358</v>
      </c>
      <c r="CY193" s="3">
        <v>10.07749021968101</v>
      </c>
      <c r="CZ193" s="3">
        <v>1307</v>
      </c>
      <c r="DA193" s="3">
        <v>8.824522314495983</v>
      </c>
      <c r="DB193" s="3">
        <v>7597</v>
      </c>
      <c r="DC193" s="3">
        <v>10.065717995601133</v>
      </c>
      <c r="DD193" s="3">
        <v>24525</v>
      </c>
      <c r="DE193" s="3">
        <v>27.502719433012235</v>
      </c>
      <c r="DF193" s="3">
        <v>1194</v>
      </c>
      <c r="DG193" s="3">
        <v>12.460864120225423</v>
      </c>
      <c r="DH193" s="3">
        <v>1625</v>
      </c>
      <c r="DI193" s="3">
        <v>20.143795710921037</v>
      </c>
      <c r="DJ193" s="3">
        <v>1679</v>
      </c>
      <c r="DK193" s="3">
        <v>21.859132925400338</v>
      </c>
      <c r="DL193" s="3">
        <v>999</v>
      </c>
      <c r="DM193" s="3">
        <v>4.5597699575516915</v>
      </c>
      <c r="DN193" s="3">
        <v>871</v>
      </c>
      <c r="DO193" s="3">
        <v>15.087476182227611</v>
      </c>
      <c r="DP193" s="3">
        <v>11066</v>
      </c>
      <c r="DQ193" s="3">
        <v>18.505326176023011</v>
      </c>
      <c r="DR193" s="3">
        <v>692</v>
      </c>
      <c r="DS193" s="3">
        <v>18.860724993186153</v>
      </c>
      <c r="DT193" s="3">
        <v>1243</v>
      </c>
      <c r="DU193" s="3">
        <v>46.363297277135395</v>
      </c>
      <c r="DV193" s="3">
        <v>4148</v>
      </c>
      <c r="DW193" s="3">
        <v>25.684210526315788</v>
      </c>
      <c r="DX193" s="3">
        <v>1021</v>
      </c>
      <c r="DY193" s="3">
        <v>12.973316391359594</v>
      </c>
      <c r="DZ193" s="3">
        <v>9851</v>
      </c>
      <c r="EA193" s="3">
        <v>17.258234057463209</v>
      </c>
      <c r="EB193" s="3">
        <v>978</v>
      </c>
      <c r="EC193" s="3">
        <v>17.091925900034951</v>
      </c>
      <c r="ED193" s="3">
        <v>6255</v>
      </c>
      <c r="EE193" s="3">
        <v>32.042415859843246</v>
      </c>
      <c r="EF193" s="3">
        <v>1006</v>
      </c>
      <c r="EG193" s="3">
        <v>11.530085959885387</v>
      </c>
      <c r="EH193" s="3">
        <v>481</v>
      </c>
      <c r="EI193" s="3">
        <v>16.689798750867453</v>
      </c>
      <c r="EJ193" s="3">
        <v>1100</v>
      </c>
      <c r="EK193" s="3">
        <v>8.4968329986096087</v>
      </c>
      <c r="EL193" s="3">
        <v>1230</v>
      </c>
      <c r="EM193" s="3">
        <v>8.0788177339901477</v>
      </c>
      <c r="EN193" s="3">
        <v>4612</v>
      </c>
      <c r="EO193" s="3">
        <v>20.816031774688572</v>
      </c>
      <c r="EP193" s="3">
        <v>443</v>
      </c>
      <c r="EQ193" s="3">
        <v>21.236816874400766</v>
      </c>
      <c r="ER193" s="3">
        <v>6413</v>
      </c>
      <c r="ES193" s="3">
        <v>9.2269398443232653</v>
      </c>
      <c r="ET193" s="3">
        <v>4140</v>
      </c>
      <c r="EU193" s="3">
        <v>5.1682167155608267</v>
      </c>
      <c r="EV193" s="3">
        <v>1091</v>
      </c>
      <c r="EW193" s="3">
        <v>6.2478524796701409</v>
      </c>
      <c r="EX193" s="3">
        <v>6120</v>
      </c>
      <c r="EY193" s="3">
        <v>6.3785214753978758</v>
      </c>
      <c r="EZ193" s="3">
        <v>3632</v>
      </c>
      <c r="FA193" s="3">
        <v>6.1066648732261752</v>
      </c>
      <c r="FB193" s="3">
        <v>7151</v>
      </c>
      <c r="FC193" s="3">
        <v>14.961816089549115</v>
      </c>
      <c r="FD193" s="3">
        <v>655</v>
      </c>
      <c r="FE193" s="3">
        <v>19.298762522097821</v>
      </c>
      <c r="FF193" s="3">
        <v>198685</v>
      </c>
      <c r="FG193" s="3">
        <v>10.034448990393576</v>
      </c>
      <c r="FH193" s="3">
        <v>298029</v>
      </c>
      <c r="FI193" s="3">
        <v>11.086307807795521</v>
      </c>
    </row>
    <row r="194" spans="2:165" x14ac:dyDescent="0.35">
      <c r="B194" s="18">
        <v>189</v>
      </c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</row>
    <row r="195" spans="2:165" x14ac:dyDescent="0.35">
      <c r="B195" s="18">
        <v>190</v>
      </c>
      <c r="C195" s="2" t="s">
        <v>150</v>
      </c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</row>
    <row r="196" spans="2:165" x14ac:dyDescent="0.35">
      <c r="B196" s="18">
        <v>191</v>
      </c>
      <c r="C196" s="11" t="s">
        <v>151</v>
      </c>
      <c r="D196" s="3">
        <v>2416</v>
      </c>
      <c r="E196" s="3">
        <v>47.344699196551048</v>
      </c>
      <c r="F196" s="3">
        <v>2008</v>
      </c>
      <c r="G196" s="3">
        <v>45.266005410279533</v>
      </c>
      <c r="H196" s="3">
        <v>14557</v>
      </c>
      <c r="I196" s="3">
        <v>33.047288247179281</v>
      </c>
      <c r="J196" s="3">
        <v>17479</v>
      </c>
      <c r="K196" s="3">
        <v>37</v>
      </c>
      <c r="L196" s="3">
        <v>7786</v>
      </c>
      <c r="M196" s="3">
        <v>47.725879612602675</v>
      </c>
      <c r="N196" s="3">
        <v>8397</v>
      </c>
      <c r="O196" s="3">
        <v>39.792436735854423</v>
      </c>
      <c r="P196" s="3">
        <v>15659</v>
      </c>
      <c r="Q196" s="3">
        <v>41.739524469559655</v>
      </c>
      <c r="R196" s="3">
        <v>2662</v>
      </c>
      <c r="S196" s="3">
        <v>45.512053342451701</v>
      </c>
      <c r="T196" s="3">
        <v>24290</v>
      </c>
      <c r="U196" s="3">
        <v>39.100479701233063</v>
      </c>
      <c r="V196" s="3">
        <v>23130</v>
      </c>
      <c r="W196" s="3">
        <v>36.993202718912436</v>
      </c>
      <c r="X196" s="3">
        <v>1432</v>
      </c>
      <c r="Y196" s="3">
        <v>58.022690437601298</v>
      </c>
      <c r="Z196" s="3">
        <v>6281</v>
      </c>
      <c r="AA196" s="3">
        <v>42.666938387337815</v>
      </c>
      <c r="AB196" s="3">
        <v>9283</v>
      </c>
      <c r="AC196" s="3">
        <v>23.784877911296729</v>
      </c>
      <c r="AD196" s="3">
        <v>25543</v>
      </c>
      <c r="AE196" s="3">
        <v>22.878562599645306</v>
      </c>
      <c r="AF196" s="3">
        <v>2705</v>
      </c>
      <c r="AG196" s="3">
        <v>48.174532502226178</v>
      </c>
      <c r="AH196" s="3">
        <v>3819</v>
      </c>
      <c r="AI196" s="3">
        <v>44.089124913414921</v>
      </c>
      <c r="AJ196" s="3">
        <v>2919</v>
      </c>
      <c r="AK196" s="3">
        <v>47.080645161290327</v>
      </c>
      <c r="AL196" s="3">
        <v>17502</v>
      </c>
      <c r="AM196" s="3">
        <v>29.841941039062895</v>
      </c>
      <c r="AN196" s="3">
        <v>9685</v>
      </c>
      <c r="AO196" s="3">
        <v>50.155359917141375</v>
      </c>
      <c r="AP196" s="3">
        <v>14579</v>
      </c>
      <c r="AQ196" s="3">
        <v>27.889048302247726</v>
      </c>
      <c r="AR196" s="3">
        <v>2234</v>
      </c>
      <c r="AS196" s="3">
        <v>52.713544124587067</v>
      </c>
      <c r="AT196" s="3">
        <v>18266</v>
      </c>
      <c r="AU196" s="3">
        <v>31.850598964236514</v>
      </c>
      <c r="AV196" s="3">
        <v>3792</v>
      </c>
      <c r="AW196" s="3">
        <v>47.129008202833703</v>
      </c>
      <c r="AX196" s="3">
        <v>3057</v>
      </c>
      <c r="AY196" s="3">
        <v>37.348808796579107</v>
      </c>
      <c r="AZ196" s="3">
        <v>16172</v>
      </c>
      <c r="BA196" s="3">
        <v>35.188650506984636</v>
      </c>
      <c r="BB196" s="3">
        <v>15503</v>
      </c>
      <c r="BC196" s="3">
        <v>30.629865254672623</v>
      </c>
      <c r="BD196" s="3">
        <v>35370</v>
      </c>
      <c r="BE196" s="3">
        <v>34.659480646741791</v>
      </c>
      <c r="BF196" s="3">
        <v>8516</v>
      </c>
      <c r="BG196" s="3">
        <v>35.145062110519582</v>
      </c>
      <c r="BH196" s="3">
        <v>3276</v>
      </c>
      <c r="BI196" s="3">
        <v>48.626985305031909</v>
      </c>
      <c r="BJ196" s="3">
        <v>1235</v>
      </c>
      <c r="BK196" s="3">
        <v>52.822925577416591</v>
      </c>
      <c r="BL196" s="3">
        <v>11808</v>
      </c>
      <c r="BM196" s="3">
        <v>34.509162112400269</v>
      </c>
      <c r="BN196" s="3">
        <v>3237</v>
      </c>
      <c r="BO196" s="3">
        <v>40.116495228652873</v>
      </c>
      <c r="BP196" s="3">
        <v>18528</v>
      </c>
      <c r="BQ196" s="3">
        <v>24.905234293088153</v>
      </c>
      <c r="BR196" s="3">
        <v>2879</v>
      </c>
      <c r="BS196" s="3">
        <v>44.340058524564917</v>
      </c>
      <c r="BT196" s="3">
        <v>21078</v>
      </c>
      <c r="BU196" s="3">
        <v>35.036569148936167</v>
      </c>
      <c r="BV196" s="3">
        <v>19667</v>
      </c>
      <c r="BW196" s="3">
        <v>34.668335419274094</v>
      </c>
      <c r="BX196" s="3">
        <v>11434</v>
      </c>
      <c r="BY196" s="3">
        <v>38.174412393162392</v>
      </c>
      <c r="BZ196" s="3">
        <v>1698</v>
      </c>
      <c r="CA196" s="3">
        <v>57.287449392712553</v>
      </c>
      <c r="CB196" s="3">
        <v>6962</v>
      </c>
      <c r="CC196" s="3">
        <v>39.037792979701692</v>
      </c>
      <c r="CD196" s="3">
        <v>19296</v>
      </c>
      <c r="CE196" s="3">
        <v>43.779920589903575</v>
      </c>
      <c r="CF196" s="3">
        <v>1801</v>
      </c>
      <c r="CG196" s="3">
        <v>48.001066098081026</v>
      </c>
      <c r="CH196" s="3">
        <v>7110</v>
      </c>
      <c r="CI196" s="3">
        <v>21.406635756006505</v>
      </c>
      <c r="CJ196" s="3">
        <v>14161</v>
      </c>
      <c r="CK196" s="3">
        <v>33.270681108004609</v>
      </c>
      <c r="CL196" s="3">
        <v>9627</v>
      </c>
      <c r="CM196" s="3">
        <v>13.758950392316596</v>
      </c>
      <c r="CN196" s="3">
        <v>11956</v>
      </c>
      <c r="CO196" s="3">
        <v>22.14361120886041</v>
      </c>
      <c r="CP196" s="3">
        <v>7085</v>
      </c>
      <c r="CQ196" s="3">
        <v>34.090362315353893</v>
      </c>
      <c r="CR196" s="3">
        <v>4896</v>
      </c>
      <c r="CS196" s="3">
        <v>29.141122552229032</v>
      </c>
      <c r="CT196" s="3">
        <v>5277</v>
      </c>
      <c r="CU196" s="3">
        <v>45.393548387096772</v>
      </c>
      <c r="CV196" s="3">
        <v>24180</v>
      </c>
      <c r="CW196" s="3">
        <v>36.582044842506583</v>
      </c>
      <c r="CX196" s="3">
        <v>16375</v>
      </c>
      <c r="CY196" s="3">
        <v>34.686182719396726</v>
      </c>
      <c r="CZ196" s="3">
        <v>4328</v>
      </c>
      <c r="DA196" s="3">
        <v>32.514461723386674</v>
      </c>
      <c r="DB196" s="3">
        <v>19041</v>
      </c>
      <c r="DC196" s="3">
        <v>28.411769972246265</v>
      </c>
      <c r="DD196" s="3">
        <v>27174</v>
      </c>
      <c r="DE196" s="3">
        <v>42.723056363493434</v>
      </c>
      <c r="DF196" s="3">
        <v>4068</v>
      </c>
      <c r="DG196" s="3">
        <v>49.195791510460758</v>
      </c>
      <c r="DH196" s="3">
        <v>2884</v>
      </c>
      <c r="DI196" s="3">
        <v>45.734221376466856</v>
      </c>
      <c r="DJ196" s="3">
        <v>2849</v>
      </c>
      <c r="DK196" s="3">
        <v>48.345494654675036</v>
      </c>
      <c r="DL196" s="3">
        <v>8552</v>
      </c>
      <c r="DM196" s="3">
        <v>41.26616483304381</v>
      </c>
      <c r="DN196" s="3">
        <v>2359</v>
      </c>
      <c r="DO196" s="3">
        <v>49.21760901314417</v>
      </c>
      <c r="DP196" s="3">
        <v>10230</v>
      </c>
      <c r="DQ196" s="3">
        <v>21.227149171041436</v>
      </c>
      <c r="DR196" s="3">
        <v>1516</v>
      </c>
      <c r="DS196" s="3">
        <v>52.114128566517707</v>
      </c>
      <c r="DT196" s="3">
        <v>897</v>
      </c>
      <c r="DU196" s="3">
        <v>63.03583977512298</v>
      </c>
      <c r="DV196" s="3">
        <v>5680</v>
      </c>
      <c r="DW196" s="3">
        <v>48.28700161523421</v>
      </c>
      <c r="DX196" s="3">
        <v>3145</v>
      </c>
      <c r="DY196" s="3">
        <v>46.765799256505574</v>
      </c>
      <c r="DZ196" s="3">
        <v>13190</v>
      </c>
      <c r="EA196" s="3">
        <v>28.238669207219164</v>
      </c>
      <c r="EB196" s="3">
        <v>2381</v>
      </c>
      <c r="EC196" s="3">
        <v>51.514495889225444</v>
      </c>
      <c r="ED196" s="3">
        <v>5259</v>
      </c>
      <c r="EE196" s="3">
        <v>40.148102908618974</v>
      </c>
      <c r="EF196" s="3">
        <v>2866</v>
      </c>
      <c r="EG196" s="3">
        <v>38.035832780358326</v>
      </c>
      <c r="EH196" s="3">
        <v>1200</v>
      </c>
      <c r="EI196" s="3">
        <v>50.890585241730278</v>
      </c>
      <c r="EJ196" s="3">
        <v>4873</v>
      </c>
      <c r="EK196" s="3">
        <v>42.370228675767322</v>
      </c>
      <c r="EL196" s="3">
        <v>5147</v>
      </c>
      <c r="EM196" s="3">
        <v>37.318735498839906</v>
      </c>
      <c r="EN196" s="3">
        <v>7410</v>
      </c>
      <c r="EO196" s="3">
        <v>43.061366806136682</v>
      </c>
      <c r="EP196" s="3">
        <v>929</v>
      </c>
      <c r="EQ196" s="3">
        <v>57.990012484394505</v>
      </c>
      <c r="ER196" s="3">
        <v>22558</v>
      </c>
      <c r="ES196" s="3">
        <v>36.184854269261002</v>
      </c>
      <c r="ET196" s="3">
        <v>21148</v>
      </c>
      <c r="EU196" s="3">
        <v>28.284071151531364</v>
      </c>
      <c r="EV196" s="3">
        <v>4763</v>
      </c>
      <c r="EW196" s="3">
        <v>29.765029371328584</v>
      </c>
      <c r="EX196" s="3">
        <v>16195</v>
      </c>
      <c r="EY196" s="3">
        <v>18.331333620084667</v>
      </c>
      <c r="EZ196" s="3">
        <v>19627</v>
      </c>
      <c r="FA196" s="3">
        <v>35.533629039558249</v>
      </c>
      <c r="FB196" s="3">
        <v>8207</v>
      </c>
      <c r="FC196" s="3">
        <v>20.39563607445513</v>
      </c>
      <c r="FD196" s="3">
        <v>1543</v>
      </c>
      <c r="FE196" s="3">
        <v>57.920420420420413</v>
      </c>
      <c r="FF196" s="3">
        <v>529570</v>
      </c>
      <c r="FG196" s="3">
        <v>30.141558377249577</v>
      </c>
      <c r="FH196" s="3">
        <v>768730</v>
      </c>
      <c r="FI196" s="3">
        <v>32.648576654906506</v>
      </c>
    </row>
    <row r="197" spans="2:165" x14ac:dyDescent="0.35">
      <c r="B197" s="18">
        <v>192</v>
      </c>
      <c r="C197" s="11" t="s">
        <v>152</v>
      </c>
      <c r="D197" s="3">
        <v>1558</v>
      </c>
      <c r="E197" s="3">
        <v>30.531060160689787</v>
      </c>
      <c r="F197" s="3">
        <v>1305</v>
      </c>
      <c r="G197" s="3">
        <v>29.418394950405769</v>
      </c>
      <c r="H197" s="3">
        <v>14741</v>
      </c>
      <c r="I197" s="3">
        <v>33.465004880928056</v>
      </c>
      <c r="J197" s="3">
        <v>16725</v>
      </c>
      <c r="K197" s="3">
        <v>35</v>
      </c>
      <c r="L197" s="3">
        <v>4781</v>
      </c>
      <c r="M197" s="3">
        <v>29.306117445139147</v>
      </c>
      <c r="N197" s="3">
        <v>8295</v>
      </c>
      <c r="O197" s="3">
        <v>39.309070230309921</v>
      </c>
      <c r="P197" s="3">
        <v>12792</v>
      </c>
      <c r="Q197" s="3">
        <v>34.097451753918328</v>
      </c>
      <c r="R197" s="3">
        <v>1747</v>
      </c>
      <c r="S197" s="3">
        <v>29.868353564711921</v>
      </c>
      <c r="T197" s="3">
        <v>18643</v>
      </c>
      <c r="U197" s="3">
        <v>30.01030230836097</v>
      </c>
      <c r="V197" s="3">
        <v>21252</v>
      </c>
      <c r="W197" s="3">
        <v>33.989604158336668</v>
      </c>
      <c r="X197" s="3">
        <v>547</v>
      </c>
      <c r="Y197" s="3">
        <v>22.163695299837926</v>
      </c>
      <c r="Z197" s="3">
        <v>4764</v>
      </c>
      <c r="AA197" s="3">
        <v>32.361931933971874</v>
      </c>
      <c r="AB197" s="3">
        <v>19841</v>
      </c>
      <c r="AC197" s="3">
        <v>50.836557431653382</v>
      </c>
      <c r="AD197" s="3">
        <v>58123</v>
      </c>
      <c r="AE197" s="3">
        <v>52.060082761585726</v>
      </c>
      <c r="AF197" s="3">
        <v>1575</v>
      </c>
      <c r="AG197" s="3">
        <v>28.049866429207484</v>
      </c>
      <c r="AH197" s="3">
        <v>2773</v>
      </c>
      <c r="AI197" s="3">
        <v>32.013391826368043</v>
      </c>
      <c r="AJ197" s="3">
        <v>1839</v>
      </c>
      <c r="AK197" s="3">
        <v>29.661290322580648</v>
      </c>
      <c r="AL197" s="3">
        <v>17605</v>
      </c>
      <c r="AM197" s="3">
        <v>30.017562106770789</v>
      </c>
      <c r="AN197" s="3">
        <v>5363</v>
      </c>
      <c r="AO197" s="3">
        <v>27.773174520973587</v>
      </c>
      <c r="AP197" s="3">
        <v>21907</v>
      </c>
      <c r="AQ197" s="3">
        <v>41.907221425155427</v>
      </c>
      <c r="AR197" s="3">
        <v>1083</v>
      </c>
      <c r="AS197" s="3">
        <v>25.554506842850401</v>
      </c>
      <c r="AT197" s="3">
        <v>18615</v>
      </c>
      <c r="AU197" s="3">
        <v>32.459153603375825</v>
      </c>
      <c r="AV197" s="3">
        <v>2483</v>
      </c>
      <c r="AW197" s="3">
        <v>30.86005468555804</v>
      </c>
      <c r="AX197" s="3">
        <v>4409</v>
      </c>
      <c r="AY197" s="3">
        <v>53.866829566279783</v>
      </c>
      <c r="AZ197" s="3">
        <v>16683</v>
      </c>
      <c r="BA197" s="3">
        <v>36.300535271334702</v>
      </c>
      <c r="BB197" s="3">
        <v>16145</v>
      </c>
      <c r="BC197" s="3">
        <v>31.898289010945589</v>
      </c>
      <c r="BD197" s="3">
        <v>35858</v>
      </c>
      <c r="BE197" s="3">
        <v>35.137677609015192</v>
      </c>
      <c r="BF197" s="3">
        <v>8264</v>
      </c>
      <c r="BG197" s="3">
        <v>34.105072015187154</v>
      </c>
      <c r="BH197" s="3">
        <v>2299</v>
      </c>
      <c r="BI197" s="3">
        <v>34.124981445747366</v>
      </c>
      <c r="BJ197" s="3">
        <v>623</v>
      </c>
      <c r="BK197" s="3">
        <v>26.646706586826348</v>
      </c>
      <c r="BL197" s="3">
        <v>11849</v>
      </c>
      <c r="BM197" s="3">
        <v>34.62898559195721</v>
      </c>
      <c r="BN197" s="3">
        <v>2625</v>
      </c>
      <c r="BO197" s="3">
        <v>32.531912256785226</v>
      </c>
      <c r="BP197" s="3">
        <v>35925</v>
      </c>
      <c r="BQ197" s="3">
        <v>48.2901846923139</v>
      </c>
      <c r="BR197" s="3">
        <v>2470</v>
      </c>
      <c r="BS197" s="3">
        <v>38.040967195441247</v>
      </c>
      <c r="BT197" s="3">
        <v>22854</v>
      </c>
      <c r="BU197" s="3">
        <v>37.988696808510639</v>
      </c>
      <c r="BV197" s="3">
        <v>23561</v>
      </c>
      <c r="BW197" s="3">
        <v>41.532549489678999</v>
      </c>
      <c r="BX197" s="3">
        <v>10327</v>
      </c>
      <c r="BY197" s="3">
        <v>34.478498931623932</v>
      </c>
      <c r="BZ197" s="3">
        <v>756</v>
      </c>
      <c r="CA197" s="3">
        <v>25.506072874493928</v>
      </c>
      <c r="CB197" s="3">
        <v>8182</v>
      </c>
      <c r="CC197" s="3">
        <v>45.878658741729282</v>
      </c>
      <c r="CD197" s="3">
        <v>14648</v>
      </c>
      <c r="CE197" s="3">
        <v>33.23425978445831</v>
      </c>
      <c r="CF197" s="3">
        <v>1214</v>
      </c>
      <c r="CG197" s="3">
        <v>32.356076759061835</v>
      </c>
      <c r="CH197" s="3">
        <v>11243</v>
      </c>
      <c r="CI197" s="3">
        <v>33.85018365749383</v>
      </c>
      <c r="CJ197" s="3">
        <v>17390</v>
      </c>
      <c r="CK197" s="3">
        <v>40.857082442497003</v>
      </c>
      <c r="CL197" s="3">
        <v>11360</v>
      </c>
      <c r="CM197" s="3">
        <v>16.235761551544257</v>
      </c>
      <c r="CN197" s="3">
        <v>28982</v>
      </c>
      <c r="CO197" s="3">
        <v>53.677328542588853</v>
      </c>
      <c r="CP197" s="3">
        <v>6840</v>
      </c>
      <c r="CQ197" s="3">
        <v>32.911514218351542</v>
      </c>
      <c r="CR197" s="3">
        <v>8100</v>
      </c>
      <c r="CS197" s="3">
        <v>48.211415987143624</v>
      </c>
      <c r="CT197" s="3">
        <v>3585</v>
      </c>
      <c r="CU197" s="3">
        <v>30.838709677419356</v>
      </c>
      <c r="CV197" s="3">
        <v>20185</v>
      </c>
      <c r="CW197" s="3">
        <v>30.537989046567223</v>
      </c>
      <c r="CX197" s="3">
        <v>14800</v>
      </c>
      <c r="CY197" s="3">
        <v>31.349954457836432</v>
      </c>
      <c r="CZ197" s="3">
        <v>6386</v>
      </c>
      <c r="DA197" s="3">
        <v>47.975358725865824</v>
      </c>
      <c r="DB197" s="3">
        <v>21127</v>
      </c>
      <c r="DC197" s="3">
        <v>31.524366588080817</v>
      </c>
      <c r="DD197" s="3">
        <v>22504</v>
      </c>
      <c r="DE197" s="3">
        <v>35.380866284097159</v>
      </c>
      <c r="DF197" s="3">
        <v>2805</v>
      </c>
      <c r="DG197" s="3">
        <v>33.921876889587615</v>
      </c>
      <c r="DH197" s="3">
        <v>2114</v>
      </c>
      <c r="DI197" s="3">
        <v>33.523628290516967</v>
      </c>
      <c r="DJ197" s="3">
        <v>2108</v>
      </c>
      <c r="DK197" s="3">
        <v>35.771254030205327</v>
      </c>
      <c r="DL197" s="3">
        <v>10079</v>
      </c>
      <c r="DM197" s="3">
        <v>48.634433507044974</v>
      </c>
      <c r="DN197" s="3">
        <v>1321</v>
      </c>
      <c r="DO197" s="3">
        <v>27.561026496974755</v>
      </c>
      <c r="DP197" s="3">
        <v>12272</v>
      </c>
      <c r="DQ197" s="3">
        <v>25.464279044674537</v>
      </c>
      <c r="DR197" s="3">
        <v>952</v>
      </c>
      <c r="DS197" s="3">
        <v>32.726022688209007</v>
      </c>
      <c r="DT197" s="3">
        <v>277</v>
      </c>
      <c r="DU197" s="3">
        <v>19.465917076598735</v>
      </c>
      <c r="DV197" s="3">
        <v>3984</v>
      </c>
      <c r="DW197" s="3">
        <v>33.868910992093852</v>
      </c>
      <c r="DX197" s="3">
        <v>1970</v>
      </c>
      <c r="DY197" s="3">
        <v>29.293680297397767</v>
      </c>
      <c r="DZ197" s="3">
        <v>11568</v>
      </c>
      <c r="EA197" s="3">
        <v>24.766105033291229</v>
      </c>
      <c r="EB197" s="3">
        <v>1286</v>
      </c>
      <c r="EC197" s="3">
        <v>27.823453050627435</v>
      </c>
      <c r="ED197" s="3">
        <v>5118</v>
      </c>
      <c r="EE197" s="3">
        <v>39.071684861439806</v>
      </c>
      <c r="EF197" s="3">
        <v>2252</v>
      </c>
      <c r="EG197" s="3">
        <v>29.887193098871933</v>
      </c>
      <c r="EH197" s="3">
        <v>725</v>
      </c>
      <c r="EI197" s="3">
        <v>30.746395250212043</v>
      </c>
      <c r="EJ197" s="3">
        <v>3789</v>
      </c>
      <c r="EK197" s="3">
        <v>32.944961307712376</v>
      </c>
      <c r="EL197" s="3">
        <v>4486</v>
      </c>
      <c r="EM197" s="3">
        <v>32.52610208816705</v>
      </c>
      <c r="EN197" s="3">
        <v>5774</v>
      </c>
      <c r="EO197" s="3">
        <v>33.554160855416086</v>
      </c>
      <c r="EP197" s="3">
        <v>325</v>
      </c>
      <c r="EQ197" s="3">
        <v>20.287141073657928</v>
      </c>
      <c r="ER197" s="3">
        <v>19987</v>
      </c>
      <c r="ES197" s="3">
        <v>32.060762580003527</v>
      </c>
      <c r="ET197" s="3">
        <v>33632</v>
      </c>
      <c r="EU197" s="3">
        <v>44.980607195399223</v>
      </c>
      <c r="EV197" s="3">
        <v>5691</v>
      </c>
      <c r="EW197" s="3">
        <v>35.564304461942257</v>
      </c>
      <c r="EX197" s="3">
        <v>43354</v>
      </c>
      <c r="EY197" s="3">
        <v>49.072963122269257</v>
      </c>
      <c r="EZ197" s="3">
        <v>26908</v>
      </c>
      <c r="FA197" s="3">
        <v>48.715488367882678</v>
      </c>
      <c r="FB197" s="3">
        <v>9716</v>
      </c>
      <c r="FC197" s="3">
        <v>24.145729267625935</v>
      </c>
      <c r="FD197" s="3">
        <v>594</v>
      </c>
      <c r="FE197" s="3">
        <v>22.297297297297298</v>
      </c>
      <c r="FF197" s="3">
        <v>660251</v>
      </c>
      <c r="FG197" s="3">
        <v>37.579534452739786</v>
      </c>
      <c r="FH197" s="3">
        <v>862658</v>
      </c>
      <c r="FI197" s="3">
        <v>36.637773782691369</v>
      </c>
    </row>
    <row r="198" spans="2:165" x14ac:dyDescent="0.35">
      <c r="B198" s="18">
        <v>193</v>
      </c>
      <c r="C198" s="11" t="s">
        <v>153</v>
      </c>
      <c r="D198" s="3">
        <v>996</v>
      </c>
      <c r="E198" s="3">
        <v>19.517930629041739</v>
      </c>
      <c r="F198" s="3">
        <v>981</v>
      </c>
      <c r="G198" s="3">
        <v>22.114517583408478</v>
      </c>
      <c r="H198" s="3">
        <v>14112</v>
      </c>
      <c r="I198" s="3">
        <v>32.037049649254243</v>
      </c>
      <c r="J198" s="3">
        <v>12280</v>
      </c>
      <c r="K198" s="3">
        <v>26</v>
      </c>
      <c r="L198" s="3">
        <v>3436</v>
      </c>
      <c r="M198" s="3">
        <v>21.061664827755301</v>
      </c>
      <c r="N198" s="3">
        <v>4006</v>
      </c>
      <c r="O198" s="3">
        <v>18.983982560894702</v>
      </c>
      <c r="P198" s="3">
        <v>8446</v>
      </c>
      <c r="Q198" s="3">
        <v>22.513061093933256</v>
      </c>
      <c r="R198" s="3">
        <v>1316</v>
      </c>
      <c r="S198" s="3">
        <v>22.499572576508804</v>
      </c>
      <c r="T198" s="3">
        <v>18036</v>
      </c>
      <c r="U198" s="3">
        <v>29.033192749750491</v>
      </c>
      <c r="V198" s="3">
        <v>17067</v>
      </c>
      <c r="W198" s="3">
        <v>27.296281487405039</v>
      </c>
      <c r="X198" s="3">
        <v>388</v>
      </c>
      <c r="Y198" s="3">
        <v>15.721231766612643</v>
      </c>
      <c r="Z198" s="3">
        <v>3316</v>
      </c>
      <c r="AA198" s="3">
        <v>22.525643638339787</v>
      </c>
      <c r="AB198" s="3">
        <v>9107</v>
      </c>
      <c r="AC198" s="3">
        <v>23.333931179379437</v>
      </c>
      <c r="AD198" s="3">
        <v>26297</v>
      </c>
      <c r="AE198" s="3">
        <v>23.553911470182541</v>
      </c>
      <c r="AF198" s="3">
        <v>1209</v>
      </c>
      <c r="AG198" s="3">
        <v>21.531611754229743</v>
      </c>
      <c r="AH198" s="3">
        <v>1889</v>
      </c>
      <c r="AI198" s="3">
        <v>21.807896559685986</v>
      </c>
      <c r="AJ198" s="3">
        <v>1132</v>
      </c>
      <c r="AK198" s="3">
        <v>18.258064516129032</v>
      </c>
      <c r="AL198" s="3">
        <v>22711</v>
      </c>
      <c r="AM198" s="3">
        <v>38.723592900134705</v>
      </c>
      <c r="AN198" s="3">
        <v>3863</v>
      </c>
      <c r="AO198" s="3">
        <v>20.005178663904712</v>
      </c>
      <c r="AP198" s="3">
        <v>14866</v>
      </c>
      <c r="AQ198" s="3">
        <v>28.438067910090865</v>
      </c>
      <c r="AR198" s="3">
        <v>785</v>
      </c>
      <c r="AS198" s="3">
        <v>18.522888154789996</v>
      </c>
      <c r="AT198" s="3">
        <v>19594</v>
      </c>
      <c r="AU198" s="3">
        <v>34.166245270187794</v>
      </c>
      <c r="AV198" s="3">
        <v>1582</v>
      </c>
      <c r="AW198" s="3">
        <v>19.661943823017651</v>
      </c>
      <c r="AX198" s="3">
        <v>593</v>
      </c>
      <c r="AY198" s="3">
        <v>7.2449602932193029</v>
      </c>
      <c r="AZ198" s="3">
        <v>12514</v>
      </c>
      <c r="BA198" s="3">
        <v>27.229209278036471</v>
      </c>
      <c r="BB198" s="3">
        <v>18071</v>
      </c>
      <c r="BC198" s="3">
        <v>35.703560279764488</v>
      </c>
      <c r="BD198" s="3">
        <v>28994</v>
      </c>
      <c r="BE198" s="3">
        <v>28.411562959333658</v>
      </c>
      <c r="BF198" s="3">
        <v>6899</v>
      </c>
      <c r="BG198" s="3">
        <v>28.47179233213652</v>
      </c>
      <c r="BH198" s="3">
        <v>1004</v>
      </c>
      <c r="BI198" s="3">
        <v>14.902775716194153</v>
      </c>
      <c r="BJ198" s="3">
        <v>393</v>
      </c>
      <c r="BK198" s="3">
        <v>16.809238665526092</v>
      </c>
      <c r="BL198" s="3">
        <v>10164</v>
      </c>
      <c r="BM198" s="3">
        <v>29.704532834555923</v>
      </c>
      <c r="BN198" s="3">
        <v>2036</v>
      </c>
      <c r="BO198" s="3">
        <v>25.232370801834179</v>
      </c>
      <c r="BP198" s="3">
        <v>19067</v>
      </c>
      <c r="BQ198" s="3">
        <v>25.629755087775898</v>
      </c>
      <c r="BR198" s="3">
        <v>1001</v>
      </c>
      <c r="BS198" s="3">
        <v>15.41660249499461</v>
      </c>
      <c r="BT198" s="3">
        <v>15286</v>
      </c>
      <c r="BU198" s="3">
        <v>25.408909574468087</v>
      </c>
      <c r="BV198" s="3">
        <v>12210</v>
      </c>
      <c r="BW198" s="3">
        <v>21.523383102117084</v>
      </c>
      <c r="BX198" s="3">
        <v>7784</v>
      </c>
      <c r="BY198" s="3">
        <v>25.988247863247864</v>
      </c>
      <c r="BZ198" s="3">
        <v>365</v>
      </c>
      <c r="CA198" s="3">
        <v>12.314439946018894</v>
      </c>
      <c r="CB198" s="3">
        <v>2432</v>
      </c>
      <c r="CC198" s="3">
        <v>13.636873387910734</v>
      </c>
      <c r="CD198" s="3">
        <v>9064</v>
      </c>
      <c r="CE198" s="3">
        <v>20.564946114577427</v>
      </c>
      <c r="CF198" s="3">
        <v>605</v>
      </c>
      <c r="CG198" s="3">
        <v>16.124733475479744</v>
      </c>
      <c r="CH198" s="3">
        <v>14440</v>
      </c>
      <c r="CI198" s="3">
        <v>43.475642801228396</v>
      </c>
      <c r="CJ198" s="3">
        <v>10437</v>
      </c>
      <c r="CK198" s="3">
        <v>24.521297840847684</v>
      </c>
      <c r="CL198" s="3">
        <v>47582</v>
      </c>
      <c r="CM198" s="3">
        <v>68.004401949434751</v>
      </c>
      <c r="CN198" s="3">
        <v>12424</v>
      </c>
      <c r="CO198" s="3">
        <v>23.010390235771304</v>
      </c>
      <c r="CP198" s="3">
        <v>6347</v>
      </c>
      <c r="CQ198" s="3">
        <v>30.539383149689652</v>
      </c>
      <c r="CR198" s="3">
        <v>3550</v>
      </c>
      <c r="CS198" s="3">
        <v>21.129694661032079</v>
      </c>
      <c r="CT198" s="3">
        <v>2467</v>
      </c>
      <c r="CU198" s="3">
        <v>21.221505376344084</v>
      </c>
      <c r="CV198" s="3">
        <v>20201</v>
      </c>
      <c r="CW198" s="3">
        <v>30.56219552785258</v>
      </c>
      <c r="CX198" s="3">
        <v>15408</v>
      </c>
      <c r="CY198" s="3">
        <v>32.637844478807011</v>
      </c>
      <c r="CZ198" s="3">
        <v>2320</v>
      </c>
      <c r="DA198" s="3">
        <v>17.429193899782135</v>
      </c>
      <c r="DB198" s="3">
        <v>25980</v>
      </c>
      <c r="DC198" s="3">
        <v>38.765704736041059</v>
      </c>
      <c r="DD198" s="3">
        <v>12048</v>
      </c>
      <c r="DE198" s="3">
        <v>18.94190708277651</v>
      </c>
      <c r="DF198" s="3">
        <v>1259</v>
      </c>
      <c r="DG198" s="3">
        <v>15.225541177893337</v>
      </c>
      <c r="DH198" s="3">
        <v>999</v>
      </c>
      <c r="DI198" s="3">
        <v>15.842055185537586</v>
      </c>
      <c r="DJ198" s="3">
        <v>808</v>
      </c>
      <c r="DK198" s="3">
        <v>13.711182759205837</v>
      </c>
      <c r="DL198" s="3">
        <v>1858</v>
      </c>
      <c r="DM198" s="3">
        <v>8.9654506851959077</v>
      </c>
      <c r="DN198" s="3">
        <v>984</v>
      </c>
      <c r="DO198" s="3">
        <v>20.529939495097015</v>
      </c>
      <c r="DP198" s="3">
        <v>25066</v>
      </c>
      <c r="DQ198" s="3">
        <v>52.011702944411006</v>
      </c>
      <c r="DR198" s="3">
        <v>349</v>
      </c>
      <c r="DS198" s="3">
        <v>11.997249914059815</v>
      </c>
      <c r="DT198" s="3">
        <v>207</v>
      </c>
      <c r="DU198" s="3">
        <v>14.546732255797611</v>
      </c>
      <c r="DV198" s="3">
        <v>1828</v>
      </c>
      <c r="DW198" s="3">
        <v>15.540253336733825</v>
      </c>
      <c r="DX198" s="3">
        <v>1357</v>
      </c>
      <c r="DY198" s="3">
        <v>20.17843866171004</v>
      </c>
      <c r="DZ198" s="3">
        <v>21204</v>
      </c>
      <c r="EA198" s="3">
        <v>45.395962234258924</v>
      </c>
      <c r="EB198" s="3">
        <v>822</v>
      </c>
      <c r="EC198" s="3">
        <v>17.784508870618779</v>
      </c>
      <c r="ED198" s="3">
        <v>2403</v>
      </c>
      <c r="EE198" s="3">
        <v>18.344911825330179</v>
      </c>
      <c r="EF198" s="3">
        <v>2214</v>
      </c>
      <c r="EG198" s="3">
        <v>29.3828798938288</v>
      </c>
      <c r="EH198" s="3">
        <v>349</v>
      </c>
      <c r="EI198" s="3">
        <v>14.800678541136556</v>
      </c>
      <c r="EJ198" s="3">
        <v>2631</v>
      </c>
      <c r="EK198" s="3">
        <v>22.876271628554036</v>
      </c>
      <c r="EL198" s="3">
        <v>3920</v>
      </c>
      <c r="EM198" s="3">
        <v>28.42227378190255</v>
      </c>
      <c r="EN198" s="3">
        <v>3620</v>
      </c>
      <c r="EO198" s="3">
        <v>21.03672710367271</v>
      </c>
      <c r="EP198" s="3">
        <v>233</v>
      </c>
      <c r="EQ198" s="3">
        <v>14.544319600499374</v>
      </c>
      <c r="ER198" s="3">
        <v>18291</v>
      </c>
      <c r="ES198" s="3">
        <v>29.340241574565695</v>
      </c>
      <c r="ET198" s="3">
        <v>18936</v>
      </c>
      <c r="EU198" s="3">
        <v>25.325665373813028</v>
      </c>
      <c r="EV198" s="3">
        <v>5339</v>
      </c>
      <c r="EW198" s="3">
        <v>33.364579427571556</v>
      </c>
      <c r="EX198" s="3">
        <v>27648</v>
      </c>
      <c r="EY198" s="3">
        <v>31.295135037239941</v>
      </c>
      <c r="EZ198" s="3">
        <v>7791</v>
      </c>
      <c r="FA198" s="3">
        <v>14.105186928577895</v>
      </c>
      <c r="FB198" s="3">
        <v>21709</v>
      </c>
      <c r="FC198" s="3">
        <v>53.95014786649768</v>
      </c>
      <c r="FD198" s="3">
        <v>438</v>
      </c>
      <c r="FE198" s="3">
        <v>16.441441441441444</v>
      </c>
      <c r="FF198" s="3">
        <v>537865</v>
      </c>
      <c r="FG198" s="3">
        <v>30.613685247614747</v>
      </c>
      <c r="FH198" s="3">
        <v>681419</v>
      </c>
      <c r="FI198" s="3">
        <v>28.940408798420425</v>
      </c>
    </row>
    <row r="199" spans="2:165" x14ac:dyDescent="0.35">
      <c r="B199" s="18">
        <v>194</v>
      </c>
      <c r="C199" s="11" t="s">
        <v>143</v>
      </c>
      <c r="D199" s="3">
        <v>133</v>
      </c>
      <c r="E199" s="3">
        <v>2.6063100137174211</v>
      </c>
      <c r="F199" s="3">
        <v>142</v>
      </c>
      <c r="G199" s="3">
        <v>3.2010820559062214</v>
      </c>
      <c r="H199" s="3">
        <v>639</v>
      </c>
      <c r="I199" s="3">
        <v>1.4506572226384253</v>
      </c>
      <c r="J199" s="3">
        <v>689</v>
      </c>
      <c r="K199" s="3">
        <v>1</v>
      </c>
      <c r="L199" s="3">
        <v>311</v>
      </c>
      <c r="M199" s="3">
        <v>1.9063381145028808</v>
      </c>
      <c r="N199" s="3">
        <v>404</v>
      </c>
      <c r="O199" s="3">
        <v>1.9145104729409537</v>
      </c>
      <c r="P199" s="3">
        <v>619</v>
      </c>
      <c r="Q199" s="3">
        <v>1.6499626825887621</v>
      </c>
      <c r="R199" s="3">
        <v>124</v>
      </c>
      <c r="S199" s="3">
        <v>2.1200205163275774</v>
      </c>
      <c r="T199" s="3">
        <v>1153</v>
      </c>
      <c r="U199" s="3">
        <v>1.8560252406554845</v>
      </c>
      <c r="V199" s="3">
        <v>1076</v>
      </c>
      <c r="W199" s="3">
        <v>1.7209116353458616</v>
      </c>
      <c r="X199" s="3">
        <v>101</v>
      </c>
      <c r="Y199" s="3">
        <v>4.0923824959481356</v>
      </c>
      <c r="Z199" s="3">
        <v>360</v>
      </c>
      <c r="AA199" s="3">
        <v>2.4454860403505196</v>
      </c>
      <c r="AB199" s="3">
        <v>798</v>
      </c>
      <c r="AC199" s="3">
        <v>2.0446334776704504</v>
      </c>
      <c r="AD199" s="3">
        <v>1683</v>
      </c>
      <c r="AE199" s="3">
        <v>1.5074431685864249</v>
      </c>
      <c r="AF199" s="3">
        <v>126</v>
      </c>
      <c r="AG199" s="3">
        <v>2.2439893143365985</v>
      </c>
      <c r="AH199" s="3">
        <v>181</v>
      </c>
      <c r="AI199" s="3">
        <v>2.0895867005310551</v>
      </c>
      <c r="AJ199" s="3">
        <v>310</v>
      </c>
      <c r="AK199" s="3">
        <v>5</v>
      </c>
      <c r="AL199" s="3">
        <v>831</v>
      </c>
      <c r="AM199" s="3">
        <v>1.4169039540316117</v>
      </c>
      <c r="AN199" s="3">
        <v>399</v>
      </c>
      <c r="AO199" s="3">
        <v>2.0662868979803211</v>
      </c>
      <c r="AP199" s="3">
        <v>923</v>
      </c>
      <c r="AQ199" s="3">
        <v>1.7656623625059782</v>
      </c>
      <c r="AR199" s="3">
        <v>136</v>
      </c>
      <c r="AS199" s="3">
        <v>3.2090608777725342</v>
      </c>
      <c r="AT199" s="3">
        <v>874</v>
      </c>
      <c r="AU199" s="3">
        <v>1.5240021621998641</v>
      </c>
      <c r="AV199" s="3">
        <v>189</v>
      </c>
      <c r="AW199" s="3">
        <v>2.348993288590604</v>
      </c>
      <c r="AX199" s="3">
        <v>126</v>
      </c>
      <c r="AY199" s="3">
        <v>1.5394013439218082</v>
      </c>
      <c r="AZ199" s="3">
        <v>589</v>
      </c>
      <c r="BA199" s="3">
        <v>1.281604943644197</v>
      </c>
      <c r="BB199" s="3">
        <v>895</v>
      </c>
      <c r="BC199" s="3">
        <v>1.7682854546172997</v>
      </c>
      <c r="BD199" s="3">
        <v>1828</v>
      </c>
      <c r="BE199" s="3">
        <v>1.7912787849093583</v>
      </c>
      <c r="BF199" s="3">
        <v>552</v>
      </c>
      <c r="BG199" s="3">
        <v>2.2780735421567413</v>
      </c>
      <c r="BH199" s="3">
        <v>158</v>
      </c>
      <c r="BI199" s="3">
        <v>2.3452575330265697</v>
      </c>
      <c r="BJ199" s="3">
        <v>87</v>
      </c>
      <c r="BK199" s="3">
        <v>3.721129170230967</v>
      </c>
      <c r="BL199" s="3">
        <v>396</v>
      </c>
      <c r="BM199" s="3">
        <v>1.1573194610865942</v>
      </c>
      <c r="BN199" s="3">
        <v>171</v>
      </c>
      <c r="BO199" s="3">
        <v>2.1192217127277235</v>
      </c>
      <c r="BP199" s="3">
        <v>874</v>
      </c>
      <c r="BQ199" s="3">
        <v>1.1748259268220556</v>
      </c>
      <c r="BR199" s="3">
        <v>143</v>
      </c>
      <c r="BS199" s="3">
        <v>2.2023717849992299</v>
      </c>
      <c r="BT199" s="3">
        <v>942</v>
      </c>
      <c r="BU199" s="3">
        <v>1.5658244680851066</v>
      </c>
      <c r="BV199" s="3">
        <v>1291</v>
      </c>
      <c r="BW199" s="3">
        <v>2.2757319889298246</v>
      </c>
      <c r="BX199" s="3">
        <v>407</v>
      </c>
      <c r="BY199" s="3">
        <v>1.358840811965812</v>
      </c>
      <c r="BZ199" s="3">
        <v>145</v>
      </c>
      <c r="CA199" s="3">
        <v>4.8920377867746287</v>
      </c>
      <c r="CB199" s="3">
        <v>258</v>
      </c>
      <c r="CC199" s="3">
        <v>1.4466748906582931</v>
      </c>
      <c r="CD199" s="3">
        <v>1067</v>
      </c>
      <c r="CE199" s="3">
        <v>2.4208735110606923</v>
      </c>
      <c r="CF199" s="3">
        <v>132</v>
      </c>
      <c r="CG199" s="3">
        <v>3.5181236673773988</v>
      </c>
      <c r="CH199" s="3">
        <v>421</v>
      </c>
      <c r="CI199" s="3">
        <v>1.267537785271271</v>
      </c>
      <c r="CJ199" s="3">
        <v>575</v>
      </c>
      <c r="CK199" s="3">
        <v>1.350938608650706</v>
      </c>
      <c r="CL199" s="3">
        <v>1400</v>
      </c>
      <c r="CM199" s="3">
        <v>2.0008861067043977</v>
      </c>
      <c r="CN199" s="3">
        <v>631</v>
      </c>
      <c r="CO199" s="3">
        <v>1.1686700127794345</v>
      </c>
      <c r="CP199" s="3">
        <v>511</v>
      </c>
      <c r="CQ199" s="3">
        <v>2.4587403166049175</v>
      </c>
      <c r="CR199" s="3">
        <v>255</v>
      </c>
      <c r="CS199" s="3">
        <v>1.5177667995952622</v>
      </c>
      <c r="CT199" s="3">
        <v>296</v>
      </c>
      <c r="CU199" s="3">
        <v>2.5462365591397846</v>
      </c>
      <c r="CV199" s="3">
        <v>1532</v>
      </c>
      <c r="CW199" s="3">
        <v>2.3177705830736182</v>
      </c>
      <c r="CX199" s="3">
        <v>626</v>
      </c>
      <c r="CY199" s="3">
        <v>1.3260183439598383</v>
      </c>
      <c r="CZ199" s="3">
        <v>277</v>
      </c>
      <c r="DA199" s="3">
        <v>2.080985650965367</v>
      </c>
      <c r="DB199" s="3">
        <v>870</v>
      </c>
      <c r="DC199" s="3">
        <v>1.29815870363186</v>
      </c>
      <c r="DD199" s="3">
        <v>1879</v>
      </c>
      <c r="DE199" s="3">
        <v>2.9541702696328902</v>
      </c>
      <c r="DF199" s="3">
        <v>137</v>
      </c>
      <c r="DG199" s="3">
        <v>1.6567904220582901</v>
      </c>
      <c r="DH199" s="3">
        <v>309</v>
      </c>
      <c r="DI199" s="3">
        <v>4.9000951474785923</v>
      </c>
      <c r="DJ199" s="3">
        <v>128</v>
      </c>
      <c r="DK199" s="3">
        <v>2.1720685559137962</v>
      </c>
      <c r="DL199" s="3">
        <v>235</v>
      </c>
      <c r="DM199" s="3">
        <v>1.1339509747153058</v>
      </c>
      <c r="DN199" s="3">
        <v>129</v>
      </c>
      <c r="DO199" s="3">
        <v>2.6914249947840601</v>
      </c>
      <c r="DP199" s="3">
        <v>625</v>
      </c>
      <c r="DQ199" s="3">
        <v>1.2968688398730106</v>
      </c>
      <c r="DR199" s="3">
        <v>92</v>
      </c>
      <c r="DS199" s="3">
        <v>3.1625988312134758</v>
      </c>
      <c r="DT199" s="3">
        <v>42</v>
      </c>
      <c r="DU199" s="3">
        <v>2.9515108924806746</v>
      </c>
      <c r="DV199" s="3">
        <v>271</v>
      </c>
      <c r="DW199" s="3">
        <v>2.3038340559381112</v>
      </c>
      <c r="DX199" s="3">
        <v>253</v>
      </c>
      <c r="DY199" s="3">
        <v>3.7620817843866172</v>
      </c>
      <c r="DZ199" s="3">
        <v>747</v>
      </c>
      <c r="EA199" s="3">
        <v>1.5992635252306837</v>
      </c>
      <c r="EB199" s="3">
        <v>133</v>
      </c>
      <c r="EC199" s="3">
        <v>2.8775421895283424</v>
      </c>
      <c r="ED199" s="3">
        <v>319</v>
      </c>
      <c r="EE199" s="3">
        <v>2.4353004046110391</v>
      </c>
      <c r="EF199" s="3">
        <v>203</v>
      </c>
      <c r="EG199" s="3">
        <v>2.6940942269409422</v>
      </c>
      <c r="EH199" s="3">
        <v>84</v>
      </c>
      <c r="EI199" s="3">
        <v>3.5623409669211195</v>
      </c>
      <c r="EJ199" s="3">
        <v>208</v>
      </c>
      <c r="EK199" s="3">
        <v>1.8085383879662638</v>
      </c>
      <c r="EL199" s="3">
        <v>239</v>
      </c>
      <c r="EM199" s="3">
        <v>1.7328886310904874</v>
      </c>
      <c r="EN199" s="3">
        <v>404</v>
      </c>
      <c r="EO199" s="3">
        <v>2.3477452347745236</v>
      </c>
      <c r="EP199" s="3">
        <v>115</v>
      </c>
      <c r="EQ199" s="3">
        <v>7.1785268414481891</v>
      </c>
      <c r="ER199" s="3">
        <v>1505</v>
      </c>
      <c r="ES199" s="3">
        <v>2.4141415761697758</v>
      </c>
      <c r="ET199" s="3">
        <v>1054</v>
      </c>
      <c r="EU199" s="3">
        <v>1.4096562792563863</v>
      </c>
      <c r="EV199" s="3">
        <v>209</v>
      </c>
      <c r="EW199" s="3">
        <v>1.3060867391576054</v>
      </c>
      <c r="EX199" s="3">
        <v>1149</v>
      </c>
      <c r="EY199" s="3">
        <v>1.3005682204061304</v>
      </c>
      <c r="EZ199" s="3">
        <v>909</v>
      </c>
      <c r="FA199" s="3">
        <v>1.6456956639811713</v>
      </c>
      <c r="FB199" s="3">
        <v>607</v>
      </c>
      <c r="FC199" s="3">
        <v>1.5084867914212579</v>
      </c>
      <c r="FD199" s="3">
        <v>89</v>
      </c>
      <c r="FE199" s="3">
        <v>3.340840840840841</v>
      </c>
      <c r="FF199" s="3">
        <v>29257</v>
      </c>
      <c r="FG199" s="3">
        <v>1.6652219223958888</v>
      </c>
      <c r="FH199" s="3">
        <v>41752</v>
      </c>
      <c r="FI199" s="3">
        <v>1.7732407639817052</v>
      </c>
    </row>
    <row r="200" spans="2:165" x14ac:dyDescent="0.35">
      <c r="B200" s="18">
        <v>195</v>
      </c>
      <c r="C200" s="11" t="s">
        <v>62</v>
      </c>
      <c r="D200" s="3">
        <v>119</v>
      </c>
      <c r="E200" s="3">
        <v>2.3319615912208507</v>
      </c>
      <c r="F200" s="3">
        <v>102</v>
      </c>
      <c r="G200" s="3">
        <v>2.2993688007213708</v>
      </c>
      <c r="H200" s="3">
        <v>609</v>
      </c>
      <c r="I200" s="3">
        <v>1.3825512497446024</v>
      </c>
      <c r="J200" s="3">
        <v>493</v>
      </c>
      <c r="K200" s="3">
        <v>1</v>
      </c>
      <c r="L200" s="3">
        <v>355</v>
      </c>
      <c r="M200" s="3">
        <v>2.1760451146254751</v>
      </c>
      <c r="N200" s="3">
        <v>348</v>
      </c>
      <c r="O200" s="3">
        <v>1.6491327836224055</v>
      </c>
      <c r="P200" s="3">
        <v>425</v>
      </c>
      <c r="Q200" s="3">
        <v>1.1328499840068238</v>
      </c>
      <c r="R200" s="3">
        <v>175</v>
      </c>
      <c r="S200" s="3">
        <v>2.9919644383655326</v>
      </c>
      <c r="T200" s="3">
        <v>591</v>
      </c>
      <c r="U200" s="3">
        <v>0.95135378770805823</v>
      </c>
      <c r="V200" s="3">
        <v>1430</v>
      </c>
      <c r="W200" s="3">
        <v>2.2870851659336267</v>
      </c>
      <c r="X200" s="3">
        <v>83</v>
      </c>
      <c r="Y200" s="3">
        <v>3.3630470016207457</v>
      </c>
      <c r="Z200" s="3">
        <v>362</v>
      </c>
      <c r="AA200" s="3">
        <v>2.4590720739080223</v>
      </c>
      <c r="AB200" s="3">
        <v>577</v>
      </c>
      <c r="AC200" s="3">
        <v>1.4783878654333957</v>
      </c>
      <c r="AD200" s="3">
        <v>1724</v>
      </c>
      <c r="AE200" s="3">
        <v>1.5441663830320835</v>
      </c>
      <c r="AF200" s="3">
        <v>158</v>
      </c>
      <c r="AG200" s="3">
        <v>2.8138913624220838</v>
      </c>
      <c r="AH200" s="3">
        <v>185</v>
      </c>
      <c r="AI200" s="3">
        <v>2.1357654121450009</v>
      </c>
      <c r="AJ200" s="3">
        <v>145</v>
      </c>
      <c r="AK200" s="3">
        <v>2.338709677419355</v>
      </c>
      <c r="AL200" s="3">
        <v>842</v>
      </c>
      <c r="AM200" s="3">
        <v>1.4356596020392505</v>
      </c>
      <c r="AN200" s="3">
        <v>459</v>
      </c>
      <c r="AO200" s="3">
        <v>2.3770067322630761</v>
      </c>
      <c r="AP200" s="3">
        <v>745</v>
      </c>
      <c r="AQ200" s="3">
        <v>1.4251554280248686</v>
      </c>
      <c r="AR200" s="3">
        <v>119</v>
      </c>
      <c r="AS200" s="3">
        <v>2.8079282680509672</v>
      </c>
      <c r="AT200" s="3">
        <v>627</v>
      </c>
      <c r="AU200" s="3">
        <v>1.0933058989694675</v>
      </c>
      <c r="AV200" s="3">
        <v>152</v>
      </c>
      <c r="AW200" s="3">
        <v>1.8891374596072583</v>
      </c>
      <c r="AX200" s="3">
        <v>102</v>
      </c>
      <c r="AY200" s="3">
        <v>1.2461820403176542</v>
      </c>
      <c r="AZ200" s="3">
        <v>643</v>
      </c>
      <c r="BA200" s="3">
        <v>1.3991035293093694</v>
      </c>
      <c r="BB200" s="3">
        <v>1063</v>
      </c>
      <c r="BC200" s="3">
        <v>2.1002094282214405</v>
      </c>
      <c r="BD200" s="3">
        <v>1462</v>
      </c>
      <c r="BE200" s="3">
        <v>1.4326310632043116</v>
      </c>
      <c r="BF200" s="3">
        <v>557</v>
      </c>
      <c r="BG200" s="3">
        <v>2.2987082662704799</v>
      </c>
      <c r="BH200" s="3">
        <v>110</v>
      </c>
      <c r="BI200" s="3">
        <v>1.6327742318539409</v>
      </c>
      <c r="BJ200" s="3">
        <v>34</v>
      </c>
      <c r="BK200" s="3">
        <v>1.4542343883661248</v>
      </c>
      <c r="BL200" s="3">
        <v>443</v>
      </c>
      <c r="BM200" s="3">
        <v>1.2946780839933365</v>
      </c>
      <c r="BN200" s="3">
        <v>146</v>
      </c>
      <c r="BO200" s="3">
        <v>1.8093939769488163</v>
      </c>
      <c r="BP200" s="3">
        <v>1343</v>
      </c>
      <c r="BQ200" s="3">
        <v>1.8052531118100921</v>
      </c>
      <c r="BR200" s="3">
        <v>131</v>
      </c>
      <c r="BS200" s="3">
        <v>2.0175573694748192</v>
      </c>
      <c r="BT200" s="3">
        <v>776</v>
      </c>
      <c r="BU200" s="3">
        <v>1.2898936170212765</v>
      </c>
      <c r="BV200" s="3">
        <v>693</v>
      </c>
      <c r="BW200" s="3">
        <v>1.221597419309348</v>
      </c>
      <c r="BX200" s="3">
        <v>655</v>
      </c>
      <c r="BY200" s="3">
        <v>2.1868322649572649</v>
      </c>
      <c r="BZ200" s="3">
        <v>90</v>
      </c>
      <c r="CA200" s="3">
        <v>3.0364372469635628</v>
      </c>
      <c r="CB200" s="3">
        <v>219</v>
      </c>
      <c r="CC200" s="3">
        <v>1.2279914769541327</v>
      </c>
      <c r="CD200" s="3">
        <v>500</v>
      </c>
      <c r="CE200" s="3">
        <v>1.1344299489506522</v>
      </c>
      <c r="CF200" s="3">
        <v>72</v>
      </c>
      <c r="CG200" s="3">
        <v>1.9189765458422177</v>
      </c>
      <c r="CH200" s="3">
        <v>485</v>
      </c>
      <c r="CI200" s="3">
        <v>1.4602276148612032</v>
      </c>
      <c r="CJ200" s="3">
        <v>448</v>
      </c>
      <c r="CK200" s="3">
        <v>1.0525573855226371</v>
      </c>
      <c r="CL200" s="3">
        <v>795</v>
      </c>
      <c r="CM200" s="3">
        <v>1.1362174677357115</v>
      </c>
      <c r="CN200" s="3">
        <v>914</v>
      </c>
      <c r="CO200" s="3">
        <v>1.6928120311892281</v>
      </c>
      <c r="CP200" s="3">
        <v>495</v>
      </c>
      <c r="CQ200" s="3">
        <v>2.3817543184333352</v>
      </c>
      <c r="CR200" s="3">
        <v>338</v>
      </c>
      <c r="CS200" s="3">
        <v>2.0117850127968575</v>
      </c>
      <c r="CT200" s="3">
        <v>290</v>
      </c>
      <c r="CU200" s="3">
        <v>2.4946236559139785</v>
      </c>
      <c r="CV200" s="3">
        <v>876</v>
      </c>
      <c r="CW200" s="3">
        <v>1.3253048503736875</v>
      </c>
      <c r="CX200" s="3">
        <v>604</v>
      </c>
      <c r="CY200" s="3">
        <v>1.2794170603062975</v>
      </c>
      <c r="CZ200" s="3">
        <v>190</v>
      </c>
      <c r="DA200" s="3">
        <v>1.4273908797235371</v>
      </c>
      <c r="DB200" s="3">
        <v>856</v>
      </c>
      <c r="DC200" s="3">
        <v>1.2772687934584739</v>
      </c>
      <c r="DD200" s="3">
        <v>1048</v>
      </c>
      <c r="DE200" s="3">
        <v>1.6476692083955662</v>
      </c>
      <c r="DF200" s="3">
        <v>125</v>
      </c>
      <c r="DG200" s="3">
        <v>1.5116700931188778</v>
      </c>
      <c r="DH200" s="3">
        <v>134</v>
      </c>
      <c r="DI200" s="3">
        <v>2.1249603552172536</v>
      </c>
      <c r="DJ200" s="3">
        <v>107</v>
      </c>
      <c r="DK200" s="3">
        <v>1.815713558459189</v>
      </c>
      <c r="DL200" s="3">
        <v>183</v>
      </c>
      <c r="DM200" s="3">
        <v>0.88303416328894047</v>
      </c>
      <c r="DN200" s="3">
        <v>105</v>
      </c>
      <c r="DO200" s="3">
        <v>2.1906947631963281</v>
      </c>
      <c r="DP200" s="3">
        <v>527</v>
      </c>
      <c r="DQ200" s="3">
        <v>1.0935198057809226</v>
      </c>
      <c r="DR200" s="3">
        <v>62</v>
      </c>
      <c r="DS200" s="3">
        <v>2.1313166036438638</v>
      </c>
      <c r="DT200" s="3">
        <v>25</v>
      </c>
      <c r="DU200" s="3">
        <v>1.7568517217146873</v>
      </c>
      <c r="DV200" s="3">
        <v>246</v>
      </c>
      <c r="DW200" s="3">
        <v>2.0913032389696506</v>
      </c>
      <c r="DX200" s="3">
        <v>123</v>
      </c>
      <c r="DY200" s="3">
        <v>1.8289962825278812</v>
      </c>
      <c r="DZ200" s="3">
        <v>522</v>
      </c>
      <c r="EA200" s="3">
        <v>1.1175576441371042</v>
      </c>
      <c r="EB200" s="3">
        <v>118</v>
      </c>
      <c r="EC200" s="3">
        <v>2.5530073561228903</v>
      </c>
      <c r="ED200" s="3">
        <v>170</v>
      </c>
      <c r="EE200" s="3">
        <v>1.2978089930529049</v>
      </c>
      <c r="EF200" s="3">
        <v>180</v>
      </c>
      <c r="EG200" s="3">
        <v>2.3888520238885205</v>
      </c>
      <c r="EH200" s="3">
        <v>47</v>
      </c>
      <c r="EI200" s="3">
        <v>1.9932145886344361</v>
      </c>
      <c r="EJ200" s="3">
        <v>352</v>
      </c>
      <c r="EK200" s="3">
        <v>3.0606034257890617</v>
      </c>
      <c r="EL200" s="3">
        <v>199</v>
      </c>
      <c r="EM200" s="3">
        <v>1.4428654292343388</v>
      </c>
      <c r="EN200" s="3">
        <v>337</v>
      </c>
      <c r="EO200" s="3">
        <v>1.9583914458391447</v>
      </c>
      <c r="EP200" s="3">
        <v>36</v>
      </c>
      <c r="EQ200" s="3">
        <v>2.2471910112359552</v>
      </c>
      <c r="ER200" s="3">
        <v>756</v>
      </c>
      <c r="ES200" s="3">
        <v>1.2126850708201666</v>
      </c>
      <c r="ET200" s="3">
        <v>1201</v>
      </c>
      <c r="EU200" s="3">
        <v>1.6062591948642502</v>
      </c>
      <c r="EV200" s="3">
        <v>371</v>
      </c>
      <c r="EW200" s="3">
        <v>2.3184601924759405</v>
      </c>
      <c r="EX200" s="3">
        <v>1472</v>
      </c>
      <c r="EY200" s="3">
        <v>1.6661761709641638</v>
      </c>
      <c r="EZ200" s="3">
        <v>615</v>
      </c>
      <c r="FA200" s="3">
        <v>1.1134244591291753</v>
      </c>
      <c r="FB200" s="3">
        <v>417</v>
      </c>
      <c r="FC200" s="3">
        <v>1.0363080593454113</v>
      </c>
      <c r="FD200" s="3">
        <v>70</v>
      </c>
      <c r="FE200" s="3">
        <v>2.6276276276276276</v>
      </c>
      <c r="FF200" s="3">
        <v>24402</v>
      </c>
      <c r="FG200" s="3">
        <v>1.3888896794033727</v>
      </c>
      <c r="FH200" s="3">
        <v>35676</v>
      </c>
      <c r="FI200" s="3">
        <v>1.5151881944771823</v>
      </c>
    </row>
    <row r="201" spans="2:165" x14ac:dyDescent="0.35">
      <c r="B201" s="18">
        <v>196</v>
      </c>
      <c r="C201" s="11" t="s">
        <v>154</v>
      </c>
      <c r="D201" s="3">
        <v>75</v>
      </c>
      <c r="E201" s="3">
        <v>1.4697236919459142</v>
      </c>
      <c r="F201" s="3">
        <v>112</v>
      </c>
      <c r="G201" s="3">
        <v>2.5247971145175834</v>
      </c>
      <c r="H201" s="3">
        <v>1731</v>
      </c>
      <c r="I201" s="3">
        <v>3.9297146359735748</v>
      </c>
      <c r="J201" s="3">
        <v>1755</v>
      </c>
      <c r="K201" s="3">
        <v>4</v>
      </c>
      <c r="L201" s="3">
        <v>306</v>
      </c>
      <c r="M201" s="3">
        <v>1.8756895917616769</v>
      </c>
      <c r="N201" s="3">
        <v>332</v>
      </c>
      <c r="O201" s="3">
        <v>1.5733105866742487</v>
      </c>
      <c r="P201" s="3">
        <v>811</v>
      </c>
      <c r="Q201" s="3">
        <v>2.1617443224224329</v>
      </c>
      <c r="R201" s="3">
        <v>240</v>
      </c>
      <c r="S201" s="3">
        <v>4.1032655154727298</v>
      </c>
      <c r="T201" s="3">
        <v>602</v>
      </c>
      <c r="U201" s="3">
        <v>0.96906088020347059</v>
      </c>
      <c r="V201" s="3">
        <v>1590</v>
      </c>
      <c r="W201" s="3">
        <v>2.5429828068772493</v>
      </c>
      <c r="X201" s="3">
        <v>54</v>
      </c>
      <c r="Y201" s="3">
        <v>2.1880064829821722</v>
      </c>
      <c r="Z201" s="3">
        <v>577</v>
      </c>
      <c r="AA201" s="3">
        <v>3.9195706813395828</v>
      </c>
      <c r="AB201" s="3">
        <v>319</v>
      </c>
      <c r="AC201" s="3">
        <v>0.81734095160009224</v>
      </c>
      <c r="AD201" s="3">
        <v>1594</v>
      </c>
      <c r="AE201" s="3">
        <v>1.4277269225946294</v>
      </c>
      <c r="AF201" s="3">
        <v>215</v>
      </c>
      <c r="AG201" s="3">
        <v>3.829029385574354</v>
      </c>
      <c r="AH201" s="3">
        <v>284</v>
      </c>
      <c r="AI201" s="3">
        <v>3.278688524590164</v>
      </c>
      <c r="AJ201" s="3">
        <v>112</v>
      </c>
      <c r="AK201" s="3">
        <v>1.806451612903226</v>
      </c>
      <c r="AL201" s="3">
        <v>2503</v>
      </c>
      <c r="AM201" s="3">
        <v>4.2677624511926888</v>
      </c>
      <c r="AN201" s="3">
        <v>620</v>
      </c>
      <c r="AO201" s="3">
        <v>3.2107716209218018</v>
      </c>
      <c r="AP201" s="3">
        <v>1427</v>
      </c>
      <c r="AQ201" s="3">
        <v>2.7297943567670973</v>
      </c>
      <c r="AR201" s="3">
        <v>89</v>
      </c>
      <c r="AS201" s="3">
        <v>2.1000471920717318</v>
      </c>
      <c r="AT201" s="3">
        <v>687</v>
      </c>
      <c r="AU201" s="3">
        <v>1.1979284730335316</v>
      </c>
      <c r="AV201" s="3">
        <v>273</v>
      </c>
      <c r="AW201" s="3">
        <v>3.3929903057419839</v>
      </c>
      <c r="AX201" s="3">
        <v>7</v>
      </c>
      <c r="AY201" s="3">
        <v>8.5522296884544893E-2</v>
      </c>
      <c r="AZ201" s="3">
        <v>1729</v>
      </c>
      <c r="BA201" s="3">
        <v>3.7621306410200619</v>
      </c>
      <c r="BB201" s="3">
        <v>1965</v>
      </c>
      <c r="BC201" s="3">
        <v>3.8823250484055793</v>
      </c>
      <c r="BD201" s="3">
        <v>3351</v>
      </c>
      <c r="BE201" s="3">
        <v>3.2836844683978441</v>
      </c>
      <c r="BF201" s="3">
        <v>1067</v>
      </c>
      <c r="BG201" s="3">
        <v>4.4034501258718173</v>
      </c>
      <c r="BH201" s="3">
        <v>122</v>
      </c>
      <c r="BI201" s="3">
        <v>1.8108950571470981</v>
      </c>
      <c r="BJ201" s="3">
        <v>33</v>
      </c>
      <c r="BK201" s="3">
        <v>1.4114627887082978</v>
      </c>
      <c r="BL201" s="3">
        <v>974</v>
      </c>
      <c r="BM201" s="3">
        <v>2.846538270450361</v>
      </c>
      <c r="BN201" s="3">
        <v>324</v>
      </c>
      <c r="BO201" s="3">
        <v>4.0153674556946335</v>
      </c>
      <c r="BP201" s="3">
        <v>1802</v>
      </c>
      <c r="BQ201" s="3">
        <v>2.4222383525553135</v>
      </c>
      <c r="BR201" s="3">
        <v>104</v>
      </c>
      <c r="BS201" s="3">
        <v>1.6017249345448945</v>
      </c>
      <c r="BT201" s="3">
        <v>1206</v>
      </c>
      <c r="BU201" s="3">
        <v>2.0046542553191489</v>
      </c>
      <c r="BV201" s="3">
        <v>1174</v>
      </c>
      <c r="BW201" s="3">
        <v>2.0694882687866878</v>
      </c>
      <c r="BX201" s="3">
        <v>1438</v>
      </c>
      <c r="BY201" s="3">
        <v>4.8010149572649574</v>
      </c>
      <c r="BZ201" s="3">
        <v>43</v>
      </c>
      <c r="CA201" s="3">
        <v>1.4507422402159245</v>
      </c>
      <c r="CB201" s="3">
        <v>253</v>
      </c>
      <c r="CC201" s="3">
        <v>1.4186385555680161</v>
      </c>
      <c r="CD201" s="3">
        <v>255</v>
      </c>
      <c r="CE201" s="3">
        <v>0.57855927396483264</v>
      </c>
      <c r="CF201" s="3">
        <v>54</v>
      </c>
      <c r="CG201" s="3">
        <v>1.4392324093816631</v>
      </c>
      <c r="CH201" s="3">
        <v>1810</v>
      </c>
      <c r="CI201" s="3">
        <v>5.4495092430902625</v>
      </c>
      <c r="CJ201" s="3">
        <v>1044</v>
      </c>
      <c r="CK201" s="3">
        <v>2.4528346216197168</v>
      </c>
      <c r="CL201" s="3">
        <v>2511</v>
      </c>
      <c r="CM201" s="3">
        <v>3.5887321528105303</v>
      </c>
      <c r="CN201" s="3">
        <v>490</v>
      </c>
      <c r="CO201" s="3">
        <v>0.90752504954345925</v>
      </c>
      <c r="CP201" s="3">
        <v>874</v>
      </c>
      <c r="CQ201" s="3">
        <v>4.2053601501226963</v>
      </c>
      <c r="CR201" s="3">
        <v>346</v>
      </c>
      <c r="CS201" s="3">
        <v>2.059401226117493</v>
      </c>
      <c r="CT201" s="3">
        <v>298</v>
      </c>
      <c r="CU201" s="3">
        <v>2.5634408602150538</v>
      </c>
      <c r="CV201" s="3">
        <v>1422</v>
      </c>
      <c r="CW201" s="3">
        <v>2.1513510242367393</v>
      </c>
      <c r="CX201" s="3">
        <v>1925</v>
      </c>
      <c r="CY201" s="3">
        <v>4.077612319684806</v>
      </c>
      <c r="CZ201" s="3">
        <v>293</v>
      </c>
      <c r="DA201" s="3">
        <v>2.2011869882052437</v>
      </c>
      <c r="DB201" s="3">
        <v>1578</v>
      </c>
      <c r="DC201" s="3">
        <v>2.3545913038288222</v>
      </c>
      <c r="DD201" s="3">
        <v>966</v>
      </c>
      <c r="DE201" s="3">
        <v>1.5187485260592719</v>
      </c>
      <c r="DF201" s="3">
        <v>182</v>
      </c>
      <c r="DG201" s="3">
        <v>2.200991655581086</v>
      </c>
      <c r="DH201" s="3">
        <v>57</v>
      </c>
      <c r="DI201" s="3">
        <v>0.90390104662226456</v>
      </c>
      <c r="DJ201" s="3">
        <v>58</v>
      </c>
      <c r="DK201" s="3">
        <v>0.9842185643984388</v>
      </c>
      <c r="DL201" s="3">
        <v>114</v>
      </c>
      <c r="DM201" s="3">
        <v>0.5500868558193398</v>
      </c>
      <c r="DN201" s="3">
        <v>160</v>
      </c>
      <c r="DO201" s="3">
        <v>3.3382015439182142</v>
      </c>
      <c r="DP201" s="3">
        <v>2401</v>
      </c>
      <c r="DQ201" s="3">
        <v>4.9820513352561573</v>
      </c>
      <c r="DR201" s="3">
        <v>18</v>
      </c>
      <c r="DS201" s="3">
        <v>0.61876933654176691</v>
      </c>
      <c r="DT201" s="3">
        <v>9</v>
      </c>
      <c r="DU201" s="3">
        <v>0.63246661981728747</v>
      </c>
      <c r="DV201" s="3">
        <v>201</v>
      </c>
      <c r="DW201" s="3">
        <v>1.7087477684264218</v>
      </c>
      <c r="DX201" s="3">
        <v>217</v>
      </c>
      <c r="DY201" s="3">
        <v>3.2267657992565058</v>
      </c>
      <c r="DZ201" s="3">
        <v>1293</v>
      </c>
      <c r="EA201" s="3">
        <v>2.7682031300177696</v>
      </c>
      <c r="EB201" s="3">
        <v>89</v>
      </c>
      <c r="EC201" s="3">
        <v>1.9255733448723495</v>
      </c>
      <c r="ED201" s="3">
        <v>70</v>
      </c>
      <c r="EE201" s="3">
        <v>0.53439193831590204</v>
      </c>
      <c r="EF201" s="3">
        <v>399</v>
      </c>
      <c r="EG201" s="3">
        <v>5.2952886529528866</v>
      </c>
      <c r="EH201" s="3">
        <v>28</v>
      </c>
      <c r="EI201" s="3">
        <v>1.1874469889737065</v>
      </c>
      <c r="EJ201" s="3">
        <v>440</v>
      </c>
      <c r="EK201" s="3">
        <v>3.8257542822363275</v>
      </c>
      <c r="EL201" s="3">
        <v>694</v>
      </c>
      <c r="EM201" s="3">
        <v>5.0319025522041763</v>
      </c>
      <c r="EN201" s="3">
        <v>458</v>
      </c>
      <c r="EO201" s="3">
        <v>2.6615527661552769</v>
      </c>
      <c r="EP201" s="3">
        <v>24</v>
      </c>
      <c r="EQ201" s="3">
        <v>1.4981273408239701</v>
      </c>
      <c r="ER201" s="3">
        <v>1403</v>
      </c>
      <c r="ES201" s="3">
        <v>2.2505253364559437</v>
      </c>
      <c r="ET201" s="3">
        <v>873</v>
      </c>
      <c r="EU201" s="3">
        <v>1.1675805804467032</v>
      </c>
      <c r="EV201" s="3">
        <v>921</v>
      </c>
      <c r="EW201" s="3">
        <v>5.7555305586801646</v>
      </c>
      <c r="EX201" s="3">
        <v>862</v>
      </c>
      <c r="EY201" s="3">
        <v>0.97570914359450345</v>
      </c>
      <c r="EZ201" s="3">
        <v>570</v>
      </c>
      <c r="FA201" s="3">
        <v>1.0319543767538697</v>
      </c>
      <c r="FB201" s="3">
        <v>3439</v>
      </c>
      <c r="FC201" s="3">
        <v>8.5464350505728266</v>
      </c>
      <c r="FD201" s="3">
        <v>43</v>
      </c>
      <c r="FE201" s="3">
        <v>1.6141141141141142</v>
      </c>
      <c r="FF201" s="3">
        <v>41724</v>
      </c>
      <c r="FG201" s="3">
        <v>2.3748066954932519</v>
      </c>
      <c r="FH201" s="3">
        <v>60788</v>
      </c>
      <c r="FI201" s="3">
        <v>2.5817148773931766</v>
      </c>
    </row>
    <row r="202" spans="2:165" x14ac:dyDescent="0.35">
      <c r="B202" s="18">
        <v>197</v>
      </c>
    </row>
    <row r="203" spans="2:165" x14ac:dyDescent="0.35">
      <c r="B203" s="18">
        <v>198</v>
      </c>
      <c r="C203" s="12" t="s">
        <v>241</v>
      </c>
      <c r="E203" s="4">
        <v>1.9685423993747557</v>
      </c>
      <c r="G203" s="4">
        <v>1.8944406932252982</v>
      </c>
      <c r="I203" s="4">
        <v>1.7473392788254249</v>
      </c>
      <c r="K203" s="4">
        <v>1.7</v>
      </c>
      <c r="M203" s="4">
        <v>1.7750947548600073</v>
      </c>
      <c r="O203" s="4">
        <v>1.9932857345500969</v>
      </c>
      <c r="Q203" s="4">
        <v>1.746027521226478</v>
      </c>
      <c r="S203" s="4">
        <v>1.8942798774259448</v>
      </c>
      <c r="U203" s="4">
        <v>1.6456667578307245</v>
      </c>
      <c r="W203" s="4">
        <v>1.8093659345213426</v>
      </c>
      <c r="Y203" s="4">
        <v>2.0196629213483148</v>
      </c>
      <c r="AA203" s="4">
        <v>1.9508641138597085</v>
      </c>
      <c r="AC203" s="4">
        <v>2.0195366439932489</v>
      </c>
      <c r="AE203" s="4">
        <v>2.0029959666240376</v>
      </c>
      <c r="AG203" s="4">
        <v>1.7948263642806521</v>
      </c>
      <c r="AI203" s="4">
        <v>1.8704794916233392</v>
      </c>
      <c r="AK203" s="4">
        <v>2.0500160823415889</v>
      </c>
      <c r="AM203" s="4">
        <v>1.4316331050461686</v>
      </c>
      <c r="AO203" s="4">
        <v>1.8760993274702535</v>
      </c>
      <c r="AQ203" s="4">
        <v>1.7765564964731519</v>
      </c>
      <c r="AS203" s="4">
        <v>1.9493760301389216</v>
      </c>
      <c r="AU203" s="4">
        <v>1.545305581703448</v>
      </c>
      <c r="AW203" s="4">
        <v>1.9586438152011922</v>
      </c>
      <c r="AY203" s="4">
        <v>2.4110893991206646</v>
      </c>
      <c r="BA203" s="4">
        <v>1.8608151015614807</v>
      </c>
      <c r="BC203" s="4">
        <v>1.7294101389766268</v>
      </c>
      <c r="BE203" s="4">
        <v>1.7807945658663586</v>
      </c>
      <c r="BG203" s="4">
        <v>1.9000700828626789</v>
      </c>
      <c r="BI203" s="4">
        <v>1.9263485477178424</v>
      </c>
      <c r="BK203" s="4">
        <v>2.0059931506849313</v>
      </c>
      <c r="BM203" s="4">
        <v>1.6358295334970185</v>
      </c>
      <c r="BO203" s="4">
        <v>1.8660802775024776</v>
      </c>
      <c r="BQ203" s="4">
        <v>1.9177605970309521</v>
      </c>
      <c r="BS203" s="4">
        <v>2.0936583860515352</v>
      </c>
      <c r="BU203" s="4">
        <v>1.6935315294390896</v>
      </c>
      <c r="BW203" s="4">
        <v>1.9175021987686895</v>
      </c>
      <c r="BY203" s="4">
        <v>1.7804967494582431</v>
      </c>
      <c r="CA203" s="4">
        <v>2.1441106986162675</v>
      </c>
      <c r="CC203" s="4">
        <v>2.1465628326516892</v>
      </c>
      <c r="CE203" s="4">
        <v>1.8649652392490772</v>
      </c>
      <c r="CG203" s="4">
        <v>2.0251389256417043</v>
      </c>
      <c r="CI203" s="4">
        <v>1.3789356450544821</v>
      </c>
      <c r="CK203" s="4">
        <v>1.7943538916811499</v>
      </c>
      <c r="CM203" s="4">
        <v>0.68014077425842134</v>
      </c>
      <c r="CO203" s="4">
        <v>1.966253698224852</v>
      </c>
      <c r="CQ203" s="4">
        <v>1.8525181586415893</v>
      </c>
      <c r="CS203" s="4">
        <v>2.0647055334796276</v>
      </c>
      <c r="CU203" s="4">
        <v>1.9285102005828905</v>
      </c>
      <c r="CW203" s="4">
        <v>1.7098632000604641</v>
      </c>
      <c r="CY203" s="4">
        <v>1.5727203422133751</v>
      </c>
      <c r="DA203" s="4">
        <v>2.0795045045045044</v>
      </c>
      <c r="DC203" s="4">
        <v>1.4061483845947316</v>
      </c>
      <c r="DE203" s="4">
        <v>1.8765105089102394</v>
      </c>
      <c r="DG203" s="4">
        <v>1.8576615831517793</v>
      </c>
      <c r="DI203" s="4">
        <v>2.1631362630414164</v>
      </c>
      <c r="DK203" s="4">
        <v>2.0661016949152544</v>
      </c>
      <c r="DM203" s="4">
        <v>2.2206052428681571</v>
      </c>
      <c r="DO203" s="4">
        <v>1.8851196670135275</v>
      </c>
      <c r="DQ203" s="4">
        <v>1.141760619045638</v>
      </c>
      <c r="DS203" s="4">
        <v>2.1491258141926637</v>
      </c>
      <c r="DU203" s="4">
        <v>1.7026836158192091</v>
      </c>
      <c r="DW203" s="4">
        <v>1.9966075820541092</v>
      </c>
      <c r="DY203" s="4">
        <v>1.9448818897637796</v>
      </c>
      <c r="EA203" s="4">
        <v>1.2961431326333834</v>
      </c>
      <c r="EC203" s="4">
        <v>1.9782233721431652</v>
      </c>
      <c r="EE203" s="4">
        <v>2.018295471870712</v>
      </c>
      <c r="EG203" s="4">
        <v>1.9030842860941239</v>
      </c>
      <c r="EI203" s="4">
        <v>2.1267486222975838</v>
      </c>
      <c r="EK203" s="4">
        <v>1.8897746967071056</v>
      </c>
      <c r="EM203" s="4">
        <v>1.7589680411624031</v>
      </c>
      <c r="EO203" s="4">
        <v>1.9320095221506126</v>
      </c>
      <c r="EQ203" s="4">
        <v>2.1441889372280918</v>
      </c>
      <c r="ES203" s="4">
        <v>1.6201353909332992</v>
      </c>
      <c r="EU203" s="4">
        <v>1.8727860012546549</v>
      </c>
      <c r="EW203" s="4">
        <v>1.8303761089591404</v>
      </c>
      <c r="EY203" s="4">
        <v>1.8077736677186909</v>
      </c>
      <c r="FA203" s="4">
        <v>2.0623260185821191</v>
      </c>
      <c r="FC203" s="4">
        <v>1.1219579026030639</v>
      </c>
      <c r="FE203" s="4">
        <v>1.9423652694610778</v>
      </c>
      <c r="FG203" s="4">
        <v>1.6897570147460952</v>
      </c>
      <c r="FI203" s="4">
        <v>1.7390169157235096</v>
      </c>
    </row>
    <row r="204" spans="2:165" x14ac:dyDescent="0.35">
      <c r="B204" s="18">
        <v>199</v>
      </c>
    </row>
    <row r="205" spans="2:165" x14ac:dyDescent="0.35">
      <c r="B205" s="18">
        <v>200</v>
      </c>
    </row>
    <row r="206" spans="2:165" x14ac:dyDescent="0.35">
      <c r="B206" s="18">
        <v>201</v>
      </c>
      <c r="C206" s="2" t="s">
        <v>356</v>
      </c>
      <c r="D206" s="1" t="s">
        <v>155</v>
      </c>
      <c r="F206" s="1" t="s">
        <v>235</v>
      </c>
      <c r="H206" s="1" t="s">
        <v>156</v>
      </c>
      <c r="J206" s="1" t="s">
        <v>157</v>
      </c>
      <c r="L206" s="1" t="s">
        <v>158</v>
      </c>
      <c r="N206" s="1" t="s">
        <v>159</v>
      </c>
      <c r="P206" s="1" t="s">
        <v>357</v>
      </c>
      <c r="R206" s="1" t="s">
        <v>161</v>
      </c>
      <c r="T206" s="1" t="s">
        <v>162</v>
      </c>
      <c r="V206" s="1" t="s">
        <v>163</v>
      </c>
      <c r="X206" s="1" t="s">
        <v>164</v>
      </c>
      <c r="Z206" s="1" t="s">
        <v>165</v>
      </c>
      <c r="AB206" s="1" t="s">
        <v>166</v>
      </c>
      <c r="AD206" s="1" t="s">
        <v>167</v>
      </c>
      <c r="AF206" s="1" t="s">
        <v>168</v>
      </c>
      <c r="AH206" s="1" t="s">
        <v>169</v>
      </c>
      <c r="AJ206" s="1" t="s">
        <v>170</v>
      </c>
      <c r="AL206" s="1" t="s">
        <v>171</v>
      </c>
      <c r="AN206" s="1" t="s">
        <v>172</v>
      </c>
      <c r="AP206" s="1" t="s">
        <v>173</v>
      </c>
      <c r="AR206" s="1" t="s">
        <v>358</v>
      </c>
      <c r="AT206" s="1" t="s">
        <v>175</v>
      </c>
      <c r="AV206" s="1" t="s">
        <v>176</v>
      </c>
      <c r="AX206" s="1" t="s">
        <v>177</v>
      </c>
      <c r="AZ206" s="1" t="s">
        <v>178</v>
      </c>
      <c r="BB206" s="1" t="s">
        <v>179</v>
      </c>
      <c r="BD206" s="1" t="s">
        <v>180</v>
      </c>
      <c r="BF206" s="1" t="s">
        <v>181</v>
      </c>
      <c r="BH206" s="1" t="s">
        <v>182</v>
      </c>
      <c r="BJ206" s="1" t="s">
        <v>183</v>
      </c>
      <c r="BL206" s="1" t="s">
        <v>184</v>
      </c>
      <c r="BN206" s="1" t="s">
        <v>185</v>
      </c>
      <c r="BP206" s="1" t="s">
        <v>186</v>
      </c>
      <c r="BR206" s="1" t="s">
        <v>187</v>
      </c>
      <c r="BT206" s="1" t="s">
        <v>359</v>
      </c>
      <c r="BV206" s="1" t="s">
        <v>189</v>
      </c>
      <c r="BX206" s="1" t="s">
        <v>360</v>
      </c>
      <c r="BZ206" s="1" t="s">
        <v>191</v>
      </c>
      <c r="CB206" s="1" t="s">
        <v>192</v>
      </c>
      <c r="CD206" s="1" t="s">
        <v>193</v>
      </c>
      <c r="CF206" s="1" t="s">
        <v>194</v>
      </c>
      <c r="CH206" s="1" t="s">
        <v>195</v>
      </c>
      <c r="CJ206" s="1" t="s">
        <v>196</v>
      </c>
      <c r="CL206" s="1" t="s">
        <v>197</v>
      </c>
      <c r="CN206" s="1" t="s">
        <v>198</v>
      </c>
      <c r="CP206" s="1" t="s">
        <v>199</v>
      </c>
      <c r="CR206" s="1" t="s">
        <v>200</v>
      </c>
      <c r="CT206" s="1" t="s">
        <v>201</v>
      </c>
      <c r="CV206" s="1" t="s">
        <v>202</v>
      </c>
      <c r="CX206" s="1" t="s">
        <v>203</v>
      </c>
      <c r="CZ206" s="1" t="s">
        <v>204</v>
      </c>
      <c r="DB206" s="1" t="s">
        <v>205</v>
      </c>
      <c r="DD206" s="1" t="s">
        <v>206</v>
      </c>
      <c r="DF206" s="1" t="s">
        <v>207</v>
      </c>
      <c r="DH206" s="1" t="s">
        <v>208</v>
      </c>
      <c r="DJ206" s="1" t="s">
        <v>209</v>
      </c>
      <c r="DL206" s="1" t="s">
        <v>210</v>
      </c>
      <c r="DN206" s="1" t="s">
        <v>211</v>
      </c>
      <c r="DP206" s="1" t="s">
        <v>212</v>
      </c>
      <c r="DR206" s="1" t="s">
        <v>213</v>
      </c>
      <c r="DT206" s="1" t="s">
        <v>214</v>
      </c>
      <c r="DV206" s="1" t="s">
        <v>215</v>
      </c>
      <c r="DX206" s="1" t="s">
        <v>216</v>
      </c>
      <c r="DZ206" s="1" t="s">
        <v>217</v>
      </c>
      <c r="EB206" s="1" t="s">
        <v>218</v>
      </c>
      <c r="ED206" s="1" t="s">
        <v>219</v>
      </c>
      <c r="EF206" s="1" t="s">
        <v>220</v>
      </c>
      <c r="EH206" s="1" t="s">
        <v>221</v>
      </c>
      <c r="EJ206" s="1" t="s">
        <v>222</v>
      </c>
      <c r="EL206" s="1" t="s">
        <v>224</v>
      </c>
      <c r="EN206" s="1" t="s">
        <v>225</v>
      </c>
      <c r="EP206" s="1" t="s">
        <v>226</v>
      </c>
      <c r="ER206" s="1" t="s">
        <v>227</v>
      </c>
      <c r="ET206" s="1" t="s">
        <v>228</v>
      </c>
      <c r="EV206" s="1" t="s">
        <v>223</v>
      </c>
      <c r="EX206" s="1" t="s">
        <v>229</v>
      </c>
      <c r="EZ206" s="1" t="s">
        <v>231</v>
      </c>
      <c r="FB206" s="1" t="s">
        <v>230</v>
      </c>
      <c r="FD206" s="1" t="s">
        <v>232</v>
      </c>
      <c r="FF206" s="1" t="s">
        <v>233</v>
      </c>
      <c r="FH206" s="1" t="s">
        <v>64</v>
      </c>
    </row>
    <row r="207" spans="2:165" x14ac:dyDescent="0.35">
      <c r="B207" s="18">
        <v>202</v>
      </c>
      <c r="C207" s="1" t="s">
        <v>361</v>
      </c>
      <c r="D207" s="1">
        <v>6320</v>
      </c>
      <c r="F207" s="1">
        <v>4973</v>
      </c>
      <c r="H207" s="1">
        <v>53104</v>
      </c>
      <c r="J207" s="1">
        <v>63920</v>
      </c>
      <c r="L207" s="1">
        <v>16498</v>
      </c>
      <c r="N207" s="1">
        <v>26602</v>
      </c>
      <c r="P207" s="1">
        <v>50508</v>
      </c>
      <c r="R207" s="1">
        <v>6251</v>
      </c>
      <c r="T207" s="1">
        <v>86987</v>
      </c>
      <c r="V207" s="1">
        <v>82979</v>
      </c>
      <c r="X207" s="1">
        <v>2654</v>
      </c>
      <c r="Z207" s="1">
        <v>17368</v>
      </c>
      <c r="AB207" s="1">
        <v>58709</v>
      </c>
      <c r="AD207" s="1">
        <v>173556</v>
      </c>
      <c r="AF207" s="1">
        <v>4693</v>
      </c>
      <c r="AH207" s="1">
        <v>10642</v>
      </c>
      <c r="AJ207" s="1">
        <v>7583</v>
      </c>
      <c r="AL207" s="1">
        <v>79087</v>
      </c>
      <c r="AN207" s="1">
        <v>19190</v>
      </c>
      <c r="AP207" s="1">
        <v>68545</v>
      </c>
      <c r="AR207" s="1">
        <v>4391</v>
      </c>
      <c r="AT207" s="1">
        <v>79628</v>
      </c>
      <c r="AV207" s="1">
        <v>8834</v>
      </c>
      <c r="AX207" s="1">
        <v>12341</v>
      </c>
      <c r="AZ207" s="1">
        <v>56299</v>
      </c>
      <c r="BB207" s="1">
        <v>67704</v>
      </c>
      <c r="BD207" s="1">
        <v>129587</v>
      </c>
      <c r="BF207" s="1">
        <v>30136</v>
      </c>
      <c r="BH207" s="1">
        <v>7159</v>
      </c>
      <c r="BJ207" s="1">
        <v>2402</v>
      </c>
      <c r="BL207" s="1">
        <v>45021</v>
      </c>
      <c r="BN207" s="1">
        <v>9857</v>
      </c>
      <c r="BP207" s="1">
        <v>102892</v>
      </c>
      <c r="BR207" s="1">
        <v>8366</v>
      </c>
      <c r="BT207" s="1">
        <v>81284</v>
      </c>
      <c r="BV207" s="1">
        <v>81521</v>
      </c>
      <c r="BX207" s="1">
        <v>32139</v>
      </c>
      <c r="BZ207" s="1">
        <v>3085</v>
      </c>
      <c r="CB207" s="1">
        <v>25279</v>
      </c>
      <c r="CD207" s="1">
        <v>58529</v>
      </c>
      <c r="CF207" s="1">
        <v>4610</v>
      </c>
      <c r="CH207" s="1">
        <v>47058</v>
      </c>
      <c r="CJ207" s="1">
        <v>58987</v>
      </c>
      <c r="CL207" s="1">
        <v>90347</v>
      </c>
      <c r="CN207" s="1">
        <v>81442</v>
      </c>
      <c r="CP207" s="1">
        <v>25101</v>
      </c>
      <c r="CR207" s="1">
        <v>23504</v>
      </c>
      <c r="CT207" s="1">
        <v>12870</v>
      </c>
      <c r="CV207" s="1">
        <v>92075</v>
      </c>
      <c r="CX207" s="1">
        <v>64208</v>
      </c>
      <c r="CZ207" s="1">
        <v>18429</v>
      </c>
      <c r="DB207" s="1">
        <v>93061</v>
      </c>
      <c r="DD207" s="1">
        <v>75773</v>
      </c>
      <c r="DF207" s="1">
        <v>8570</v>
      </c>
      <c r="DH207" s="1">
        <v>8539</v>
      </c>
      <c r="DJ207" s="1">
        <v>6789</v>
      </c>
      <c r="DL207" s="1">
        <v>33770</v>
      </c>
      <c r="DN207" s="1">
        <v>5170</v>
      </c>
      <c r="DP207" s="1">
        <v>61013</v>
      </c>
      <c r="DR207" s="1">
        <v>3032</v>
      </c>
      <c r="DT207" s="1">
        <v>1287</v>
      </c>
      <c r="DV207" s="1">
        <v>13607</v>
      </c>
      <c r="DX207" s="1">
        <v>7720</v>
      </c>
      <c r="DZ207" s="1">
        <v>61373</v>
      </c>
      <c r="EB207" s="1">
        <v>4925</v>
      </c>
      <c r="ED207" s="1">
        <v>18769</v>
      </c>
      <c r="EF207" s="1">
        <v>9866</v>
      </c>
      <c r="EH207" s="1">
        <v>2856</v>
      </c>
      <c r="EJ207" s="1">
        <v>14043</v>
      </c>
      <c r="EL207" s="1">
        <v>17305</v>
      </c>
      <c r="EN207" s="1">
        <v>19315</v>
      </c>
      <c r="EP207" s="1">
        <v>1877</v>
      </c>
      <c r="ER207" s="1">
        <v>83325</v>
      </c>
      <c r="ET207" s="1">
        <v>107055</v>
      </c>
      <c r="EV207" s="1">
        <v>20689</v>
      </c>
      <c r="EX207" s="1">
        <v>135825</v>
      </c>
      <c r="EZ207" s="1">
        <v>57177</v>
      </c>
      <c r="FB207" s="1">
        <v>79903</v>
      </c>
      <c r="FD207" s="1">
        <v>2670</v>
      </c>
      <c r="FF207" s="1">
        <v>2403262</v>
      </c>
      <c r="FH207" s="1">
        <v>3160557</v>
      </c>
    </row>
    <row r="208" spans="2:165" x14ac:dyDescent="0.35">
      <c r="B208" s="18">
        <v>203</v>
      </c>
      <c r="C208" s="1" t="s">
        <v>395</v>
      </c>
      <c r="D208" s="1">
        <v>133</v>
      </c>
      <c r="F208" s="1">
        <v>178</v>
      </c>
      <c r="H208" s="1">
        <v>2639</v>
      </c>
      <c r="J208" s="1">
        <v>2877</v>
      </c>
      <c r="L208" s="1">
        <v>658</v>
      </c>
      <c r="N208" s="1">
        <v>1052</v>
      </c>
      <c r="P208" s="1">
        <v>2064</v>
      </c>
      <c r="R208" s="1">
        <v>224</v>
      </c>
      <c r="T208" s="1">
        <v>3953</v>
      </c>
      <c r="V208" s="1">
        <v>7097</v>
      </c>
      <c r="X208" s="1">
        <v>96</v>
      </c>
      <c r="Z208" s="1">
        <v>639</v>
      </c>
      <c r="AB208" s="1">
        <v>2628</v>
      </c>
      <c r="AD208" s="1">
        <v>10427</v>
      </c>
      <c r="AF208" s="1">
        <v>295</v>
      </c>
      <c r="AH208" s="1">
        <v>311</v>
      </c>
      <c r="AJ208" s="1">
        <v>199</v>
      </c>
      <c r="AL208" s="1">
        <v>4436</v>
      </c>
      <c r="AN208" s="1">
        <v>877</v>
      </c>
      <c r="AP208" s="1">
        <v>3319</v>
      </c>
      <c r="AR208" s="1">
        <v>163</v>
      </c>
      <c r="AT208" s="1">
        <v>3520</v>
      </c>
      <c r="AV208" s="1">
        <v>408</v>
      </c>
      <c r="AX208" s="1">
        <v>398</v>
      </c>
      <c r="AZ208" s="1">
        <v>2442</v>
      </c>
      <c r="BB208" s="1">
        <v>5362</v>
      </c>
      <c r="BD208" s="1">
        <v>5988</v>
      </c>
      <c r="BF208" s="1">
        <v>1438</v>
      </c>
      <c r="BH208" s="1">
        <v>300</v>
      </c>
      <c r="BJ208" s="1">
        <v>93</v>
      </c>
      <c r="BL208" s="1">
        <v>2447</v>
      </c>
      <c r="BN208" s="1">
        <v>313</v>
      </c>
      <c r="BP208" s="1">
        <v>8379</v>
      </c>
      <c r="BR208" s="1">
        <v>216</v>
      </c>
      <c r="BT208" s="1">
        <v>3625</v>
      </c>
      <c r="BV208" s="1">
        <v>3777</v>
      </c>
      <c r="BX208" s="1">
        <v>2274</v>
      </c>
      <c r="BZ208" s="1">
        <v>163</v>
      </c>
      <c r="CB208" s="1">
        <v>832</v>
      </c>
      <c r="CD208" s="1">
        <v>3223</v>
      </c>
      <c r="CF208" s="1">
        <v>92</v>
      </c>
      <c r="CH208" s="1">
        <v>2854</v>
      </c>
      <c r="CJ208" s="1">
        <v>2482</v>
      </c>
      <c r="CL208" s="1">
        <v>7472</v>
      </c>
      <c r="CN208" s="1">
        <v>5642</v>
      </c>
      <c r="CP208" s="1">
        <v>1375</v>
      </c>
      <c r="CR208" s="1">
        <v>1100</v>
      </c>
      <c r="CT208" s="1">
        <v>468</v>
      </c>
      <c r="CV208" s="1">
        <v>5669</v>
      </c>
      <c r="CX208" s="1">
        <v>3072</v>
      </c>
      <c r="CZ208" s="1">
        <v>712</v>
      </c>
      <c r="DB208" s="1">
        <v>4932</v>
      </c>
      <c r="DD208" s="1">
        <v>2605</v>
      </c>
      <c r="DF208" s="1">
        <v>335</v>
      </c>
      <c r="DH208" s="1">
        <v>204</v>
      </c>
      <c r="DJ208" s="1">
        <v>251</v>
      </c>
      <c r="DL208" s="1">
        <v>1221</v>
      </c>
      <c r="DN208" s="1">
        <v>199</v>
      </c>
      <c r="DP208" s="1">
        <v>2840</v>
      </c>
      <c r="DR208" s="1">
        <v>119</v>
      </c>
      <c r="DT208" s="1">
        <v>41</v>
      </c>
      <c r="DV208" s="1">
        <v>448</v>
      </c>
      <c r="DX208" s="1">
        <v>233</v>
      </c>
      <c r="DZ208" s="1">
        <v>2645</v>
      </c>
      <c r="EB208" s="1">
        <v>173</v>
      </c>
      <c r="ED208" s="1">
        <v>544</v>
      </c>
      <c r="EF208" s="1">
        <v>357</v>
      </c>
      <c r="EH208" s="1">
        <v>104</v>
      </c>
      <c r="EJ208" s="1">
        <v>422</v>
      </c>
      <c r="EL208" s="1">
        <v>556</v>
      </c>
      <c r="EN208" s="1">
        <v>951</v>
      </c>
      <c r="EP208" s="1">
        <v>61</v>
      </c>
      <c r="ER208" s="1">
        <v>4714</v>
      </c>
      <c r="ET208" s="1">
        <v>6747</v>
      </c>
      <c r="EV208" s="1">
        <v>902</v>
      </c>
      <c r="EX208" s="1">
        <v>9913</v>
      </c>
      <c r="EZ208" s="1">
        <v>2255</v>
      </c>
      <c r="FB208" s="1">
        <v>2941</v>
      </c>
      <c r="FD208" s="1">
        <v>79</v>
      </c>
      <c r="FF208" s="1">
        <v>135138</v>
      </c>
      <c r="FH208" s="1">
        <v>167173</v>
      </c>
    </row>
    <row r="209" spans="2:165" x14ac:dyDescent="0.35">
      <c r="B209" s="18">
        <v>204</v>
      </c>
      <c r="C209" s="1" t="s">
        <v>363</v>
      </c>
      <c r="D209" s="1">
        <v>2.0610568727723542</v>
      </c>
      <c r="F209" s="1">
        <v>3.4556396816152204</v>
      </c>
      <c r="H209" s="1">
        <v>4.7342267190499259</v>
      </c>
      <c r="J209" s="1">
        <v>4.3070796592661349</v>
      </c>
      <c r="L209" s="1">
        <v>3.8353928654698062</v>
      </c>
      <c r="N209" s="1">
        <v>3.8041512981847112</v>
      </c>
      <c r="P209" s="1">
        <v>3.9260442821273682</v>
      </c>
      <c r="R209" s="1">
        <v>3.4594594594594597</v>
      </c>
      <c r="T209" s="1">
        <v>4.3468220804926325</v>
      </c>
      <c r="V209" s="1">
        <v>7.8789022603135122</v>
      </c>
      <c r="X209" s="1">
        <v>3.4909090909090912</v>
      </c>
      <c r="Z209" s="1">
        <v>3.548619981118454</v>
      </c>
      <c r="AB209" s="1">
        <v>4.2845264685263382</v>
      </c>
      <c r="AD209" s="1">
        <v>5.6673714419266998</v>
      </c>
      <c r="AF209" s="1">
        <v>5.9141940657578189</v>
      </c>
      <c r="AH209" s="1">
        <v>2.8394047292979092</v>
      </c>
      <c r="AJ209" s="1">
        <v>2.557183243382164</v>
      </c>
      <c r="AL209" s="1">
        <v>5.3111119092944454</v>
      </c>
      <c r="AN209" s="1">
        <v>4.3703592963572033</v>
      </c>
      <c r="AP209" s="1">
        <v>4.6184459534676616</v>
      </c>
      <c r="AR209" s="1">
        <v>3.5792709705753185</v>
      </c>
      <c r="AT209" s="1">
        <v>4.2334151152162409</v>
      </c>
      <c r="AV209" s="1">
        <v>4.4146288682103441</v>
      </c>
      <c r="AX209" s="1">
        <v>3.1242640709631839</v>
      </c>
      <c r="AZ209" s="1">
        <v>4.15723259733406</v>
      </c>
      <c r="BB209" s="1">
        <v>7.3385706073960524</v>
      </c>
      <c r="BD209" s="1">
        <v>4.4167434999077999</v>
      </c>
      <c r="BF209" s="1">
        <v>4.5543801862291762</v>
      </c>
      <c r="BH209" s="1">
        <v>4.0219868615095855</v>
      </c>
      <c r="BJ209" s="1">
        <v>3.7274549098196395</v>
      </c>
      <c r="BL209" s="1">
        <v>5.1550518243869554</v>
      </c>
      <c r="BN209" s="1">
        <v>3.0776794493608652</v>
      </c>
      <c r="BP209" s="1">
        <v>7.5302639501756978</v>
      </c>
      <c r="BR209" s="1">
        <v>2.5168958284782104</v>
      </c>
      <c r="BT209" s="1">
        <v>4.2692765195680087</v>
      </c>
      <c r="BV209" s="1">
        <v>4.4280053459635624</v>
      </c>
      <c r="BX209" s="1">
        <v>6.6079679191003393</v>
      </c>
      <c r="BZ209" s="1">
        <v>5.0184729064039413</v>
      </c>
      <c r="CB209" s="1">
        <v>3.186396537857608</v>
      </c>
      <c r="CD209" s="1">
        <v>5.2192641533877451</v>
      </c>
      <c r="CF209" s="1">
        <v>1.9566142067205443</v>
      </c>
      <c r="CH209" s="1">
        <v>5.7180637922744024</v>
      </c>
      <c r="CJ209" s="1">
        <v>4.0378076754136227</v>
      </c>
      <c r="CL209" s="1">
        <v>7.6385978184197345</v>
      </c>
      <c r="CN209" s="1">
        <v>6.4788020761563549</v>
      </c>
      <c r="CP209" s="1">
        <v>5.1933826862063759</v>
      </c>
      <c r="CR209" s="1">
        <v>4.4708177532108602</v>
      </c>
      <c r="CT209" s="1">
        <v>3.5087719298245612</v>
      </c>
      <c r="CV209" s="1">
        <v>5.7998444917335075</v>
      </c>
      <c r="CX209" s="1">
        <v>4.5659928656361473</v>
      </c>
      <c r="CZ209" s="1">
        <v>3.7197638576876866</v>
      </c>
      <c r="DB209" s="1">
        <v>5.0330125621217841</v>
      </c>
      <c r="DD209" s="1">
        <v>3.32363673479803</v>
      </c>
      <c r="DF209" s="1">
        <v>3.7619314991577766</v>
      </c>
      <c r="DH209" s="1">
        <v>2.3332952075946474</v>
      </c>
      <c r="DJ209" s="1">
        <v>3.5653409090909092</v>
      </c>
      <c r="DL209" s="1">
        <v>3.4894687205281354</v>
      </c>
      <c r="DN209" s="1">
        <v>3.7064630284969264</v>
      </c>
      <c r="DP209" s="1">
        <v>4.4477158473368519</v>
      </c>
      <c r="DR209" s="1">
        <v>3.7765788638527455</v>
      </c>
      <c r="DT209" s="1">
        <v>3.0873493975903612</v>
      </c>
      <c r="DV209" s="1">
        <v>3.1874777659196019</v>
      </c>
      <c r="DX209" s="1">
        <v>2.9297120583427638</v>
      </c>
      <c r="DZ209" s="1">
        <v>4.1316504733043828</v>
      </c>
      <c r="EB209" s="1">
        <v>3.3934876422126323</v>
      </c>
      <c r="ED209" s="1">
        <v>2.8167555532542847</v>
      </c>
      <c r="EF209" s="1">
        <v>3.4921255991391962</v>
      </c>
      <c r="EH209" s="1">
        <v>3.5135135135135136</v>
      </c>
      <c r="EJ209" s="1">
        <v>2.9173867957137922</v>
      </c>
      <c r="EL209" s="1">
        <v>3.1129276076367502</v>
      </c>
      <c r="EN209" s="1">
        <v>4.6925885719924993</v>
      </c>
      <c r="EP209" s="1">
        <v>3.147574819401445</v>
      </c>
      <c r="ER209" s="1">
        <v>5.3544451890639371</v>
      </c>
      <c r="ET209" s="1">
        <v>5.9287183002056203</v>
      </c>
      <c r="EV209" s="1">
        <v>4.1776666203510722</v>
      </c>
      <c r="EX209" s="1">
        <v>6.8019322345579063</v>
      </c>
      <c r="EZ209" s="1">
        <v>3.7942522546776143</v>
      </c>
      <c r="FB209" s="1">
        <v>3.5500458693447929</v>
      </c>
      <c r="FD209" s="1">
        <v>2.8737722808293924</v>
      </c>
      <c r="FF209" s="1">
        <v>5.3237472423573902</v>
      </c>
      <c r="FH209" s="1">
        <v>5.0236347299810982</v>
      </c>
    </row>
    <row r="210" spans="2:165" x14ac:dyDescent="0.35">
      <c r="B210" s="18">
        <v>205</v>
      </c>
      <c r="C210" s="1" t="s">
        <v>364</v>
      </c>
      <c r="D210" s="1">
        <v>12.284482758620689</v>
      </c>
      <c r="F210" s="1">
        <v>17.148760330578515</v>
      </c>
      <c r="H210" s="1">
        <v>13.224852071005916</v>
      </c>
      <c r="J210" s="1">
        <v>8.370436331255565</v>
      </c>
      <c r="L210" s="1">
        <v>15.702479338842975</v>
      </c>
      <c r="N210" s="1">
        <v>11.865644395764878</v>
      </c>
      <c r="P210" s="1">
        <v>5.665945307889042</v>
      </c>
      <c r="R210" s="1">
        <v>16.326530612244898</v>
      </c>
      <c r="T210" s="1">
        <v>4.6416325165175207</v>
      </c>
      <c r="V210" s="1">
        <v>12.59867891090704</v>
      </c>
      <c r="X210" s="1">
        <v>16.157205240174672</v>
      </c>
      <c r="Z210" s="1">
        <v>17.227609811751282</v>
      </c>
      <c r="AB210" s="1">
        <v>11.909036505086775</v>
      </c>
      <c r="AD210" s="1">
        <v>13.419141627168763</v>
      </c>
      <c r="AF210" s="1">
        <v>25.536062378167639</v>
      </c>
      <c r="AH210" s="1">
        <v>13.857290589451912</v>
      </c>
      <c r="AJ210" s="1">
        <v>9.6350364963503647</v>
      </c>
      <c r="AL210" s="1">
        <v>9.3213684800897365</v>
      </c>
      <c r="AN210" s="1">
        <v>18.006042296072508</v>
      </c>
      <c r="AP210" s="1">
        <v>13.554011715025203</v>
      </c>
      <c r="AR210" s="1">
        <v>18.205128205128204</v>
      </c>
      <c r="AT210" s="1">
        <v>6.5779342206577942</v>
      </c>
      <c r="AV210" s="1">
        <v>18.67007672634271</v>
      </c>
      <c r="AX210" s="1">
        <v>12.037914691943127</v>
      </c>
      <c r="AZ210" s="1">
        <v>13.082201781281938</v>
      </c>
      <c r="BB210" s="1">
        <v>13.232673731595234</v>
      </c>
      <c r="BD210" s="1">
        <v>11.147561277543947</v>
      </c>
      <c r="BF210" s="1">
        <v>17.171428571428571</v>
      </c>
      <c r="BH210" s="1">
        <v>17.021276595744681</v>
      </c>
      <c r="BJ210" s="1">
        <v>19.71153846153846</v>
      </c>
      <c r="BL210" s="1">
        <v>11.655444625029023</v>
      </c>
      <c r="BN210" s="1">
        <v>14.448669201520911</v>
      </c>
      <c r="BP210" s="1">
        <v>16.090622385273861</v>
      </c>
      <c r="BR210" s="1">
        <v>8.4905660377358494</v>
      </c>
      <c r="BT210" s="1">
        <v>8.1273408239700373</v>
      </c>
      <c r="BV210" s="1">
        <v>9.2965901779969986</v>
      </c>
      <c r="BX210" s="1">
        <v>19.897959183673468</v>
      </c>
      <c r="BZ210" s="1">
        <v>22.033898305084744</v>
      </c>
      <c r="CB210" s="1">
        <v>8.8279301745635905</v>
      </c>
      <c r="CD210" s="1">
        <v>6.7554309740714791</v>
      </c>
      <c r="CF210" s="1">
        <v>9.3632958801498134</v>
      </c>
      <c r="CH210" s="1">
        <v>10.05565150642871</v>
      </c>
      <c r="CJ210" s="1">
        <v>9.6181498641955585</v>
      </c>
      <c r="CL210" s="1">
        <v>5.4676812585499315</v>
      </c>
      <c r="CN210" s="1">
        <v>14.514544025157234</v>
      </c>
      <c r="CP210" s="1">
        <v>18.435561681598898</v>
      </c>
      <c r="CR210" s="1">
        <v>14.12639405204461</v>
      </c>
      <c r="CT210" s="1">
        <v>14.226289517470883</v>
      </c>
      <c r="CV210" s="1">
        <v>6.1033784225315291</v>
      </c>
      <c r="CX210" s="1">
        <v>7.4438013191546641</v>
      </c>
      <c r="CZ210" s="1">
        <v>11.900826446280991</v>
      </c>
      <c r="DB210" s="1">
        <v>9.27219183845183</v>
      </c>
      <c r="DD210" s="1">
        <v>10.673143650242887</v>
      </c>
      <c r="DF210" s="1">
        <v>15.64245810055866</v>
      </c>
      <c r="DH210" s="1">
        <v>9.7523219814241493</v>
      </c>
      <c r="DJ210" s="1">
        <v>16.044776119402986</v>
      </c>
      <c r="DL210" s="1">
        <v>7.7768838830785736</v>
      </c>
      <c r="DN210" s="1">
        <v>15.140186915887851</v>
      </c>
      <c r="DP210" s="1">
        <v>7.7859350850077282</v>
      </c>
      <c r="DR210" s="1">
        <v>14.859437751004014</v>
      </c>
      <c r="DT210" s="1">
        <v>14.285714285714285</v>
      </c>
      <c r="DV210" s="1">
        <v>11.409395973154362</v>
      </c>
      <c r="DX210" s="1">
        <v>16.689847009735743</v>
      </c>
      <c r="DZ210" s="1">
        <v>4.4994231508780924</v>
      </c>
      <c r="EB210" s="1">
        <v>15.745856353591158</v>
      </c>
      <c r="ED210" s="1">
        <v>7.1621621621621623</v>
      </c>
      <c r="EF210" s="1">
        <v>14.37908496732026</v>
      </c>
      <c r="EH210" s="1">
        <v>8.8397790055248606</v>
      </c>
      <c r="EJ210" s="1">
        <v>13.953488372093023</v>
      </c>
      <c r="EL210" s="1">
        <v>11.34139320667818</v>
      </c>
      <c r="EN210" s="1">
        <v>16.162134427911752</v>
      </c>
      <c r="EP210" s="1">
        <v>17.599999999999998</v>
      </c>
      <c r="ER210" s="1">
        <v>6.9453642384105967</v>
      </c>
      <c r="ET210" s="1">
        <v>12.437810945273633</v>
      </c>
      <c r="EV210" s="1">
        <v>12.365591397849462</v>
      </c>
      <c r="EX210" s="1">
        <v>13.554216867469879</v>
      </c>
      <c r="EZ210" s="1">
        <v>5.8169513374154045</v>
      </c>
      <c r="FB210" s="1">
        <v>10.928502879078694</v>
      </c>
      <c r="FD210" s="1">
        <v>22.807017543859647</v>
      </c>
      <c r="FH210" s="1">
        <v>10.608852502351908</v>
      </c>
    </row>
    <row r="211" spans="2:165" x14ac:dyDescent="0.35">
      <c r="B211" s="18">
        <v>206</v>
      </c>
      <c r="C211" s="1" t="s">
        <v>365</v>
      </c>
      <c r="D211" s="1">
        <v>5.5335968379446641</v>
      </c>
      <c r="F211" s="1">
        <v>9.1463414634146343</v>
      </c>
      <c r="H211" s="1">
        <v>7.1355236139630396</v>
      </c>
      <c r="J211" s="1">
        <v>7.3778481783843066</v>
      </c>
      <c r="L211" s="1">
        <v>9.2728297632469001</v>
      </c>
      <c r="N211" s="1">
        <v>6.9235588972431081</v>
      </c>
      <c r="P211" s="1">
        <v>5.8319413174522481</v>
      </c>
      <c r="R211" s="1">
        <v>9.5358649789029535</v>
      </c>
      <c r="T211" s="1">
        <v>8.3235000453844066</v>
      </c>
      <c r="V211" s="1">
        <v>18.03629947063272</v>
      </c>
      <c r="X211" s="1">
        <v>8.7751371115173669</v>
      </c>
      <c r="Z211" s="1">
        <v>7.3008260058619765</v>
      </c>
      <c r="AB211" s="1">
        <v>5.9456080025007818</v>
      </c>
      <c r="AD211" s="1">
        <v>9.2856222029871631</v>
      </c>
      <c r="AF211" s="1">
        <v>15.014436958614052</v>
      </c>
      <c r="AH211" s="1">
        <v>6.6823529411764708</v>
      </c>
      <c r="AJ211" s="1">
        <v>6.1577934573444519</v>
      </c>
      <c r="AL211" s="1">
        <v>10.378057820607859</v>
      </c>
      <c r="AN211" s="1">
        <v>10.83984375</v>
      </c>
      <c r="AP211" s="1">
        <v>6.9553400457100496</v>
      </c>
      <c r="AR211" s="1">
        <v>8.6589229144667357</v>
      </c>
      <c r="AT211" s="1">
        <v>5.9262372596406436</v>
      </c>
      <c r="AV211" s="1">
        <v>9.4719651605879154</v>
      </c>
      <c r="AX211" s="1">
        <v>6.3528077141236521</v>
      </c>
      <c r="AZ211" s="1">
        <v>7.7716160274935566</v>
      </c>
      <c r="BB211" s="1">
        <v>17.964797639123102</v>
      </c>
      <c r="BD211" s="1">
        <v>7.6297221565781035</v>
      </c>
      <c r="BF211" s="1">
        <v>11.297709923664122</v>
      </c>
      <c r="BH211" s="1">
        <v>8.5794655414908583</v>
      </c>
      <c r="BJ211" s="1">
        <v>12.380952380952381</v>
      </c>
      <c r="BL211" s="1">
        <v>9.2368784530386741</v>
      </c>
      <c r="BN211" s="1">
        <v>5.8275058275058269</v>
      </c>
      <c r="BP211" s="1">
        <v>18.657314629258519</v>
      </c>
      <c r="BR211" s="1">
        <v>5.3276505061267976</v>
      </c>
      <c r="BT211" s="1">
        <v>7.7221952404079657</v>
      </c>
      <c r="BV211" s="1">
        <v>7.9397579397579392</v>
      </c>
      <c r="BX211" s="1">
        <v>10.712847362062023</v>
      </c>
      <c r="BZ211" s="1">
        <v>12.593703148425787</v>
      </c>
      <c r="CB211" s="1">
        <v>5.2109548482605472</v>
      </c>
      <c r="CD211" s="1">
        <v>11.753570813973498</v>
      </c>
      <c r="CF211" s="1">
        <v>6.7340067340067336</v>
      </c>
      <c r="CH211" s="1">
        <v>9.7100322186423718</v>
      </c>
      <c r="CJ211" s="1">
        <v>6.5437239738251041</v>
      </c>
      <c r="CL211" s="1">
        <v>9.3839866807930985</v>
      </c>
      <c r="CN211" s="1">
        <v>9.2249222618910505</v>
      </c>
      <c r="CP211" s="1">
        <v>10.387762362148703</v>
      </c>
      <c r="CR211" s="1">
        <v>7.5624797143784495</v>
      </c>
      <c r="CT211" s="1">
        <v>9.6867122794382414</v>
      </c>
      <c r="CV211" s="1">
        <v>10.133866623132807</v>
      </c>
      <c r="CX211" s="1">
        <v>8.5286284953395484</v>
      </c>
      <c r="CZ211" s="1">
        <v>6.0385438972162735</v>
      </c>
      <c r="DB211" s="1">
        <v>10.43956043956044</v>
      </c>
      <c r="DD211" s="1">
        <v>7.2856827220503755</v>
      </c>
      <c r="DF211" s="1">
        <v>6.5022421524663674</v>
      </c>
      <c r="DH211" s="1">
        <v>5.4404145077720205</v>
      </c>
      <c r="DJ211" s="1">
        <v>8.8298636037329494</v>
      </c>
      <c r="DL211" s="1">
        <v>5.1665463545426418</v>
      </c>
      <c r="DN211" s="1">
        <v>9.2843326885880089</v>
      </c>
      <c r="DP211" s="1">
        <v>5.9440559440559442</v>
      </c>
      <c r="DR211" s="1">
        <v>12.164296998420221</v>
      </c>
      <c r="DT211" s="1">
        <v>9.5435684647302903</v>
      </c>
      <c r="DV211" s="1">
        <v>8.1341301460823363</v>
      </c>
      <c r="DX211" s="1">
        <v>7.1339950372208429</v>
      </c>
      <c r="DZ211" s="1">
        <v>6.77282146362744</v>
      </c>
      <c r="EB211" s="1">
        <v>8.8607594936708853</v>
      </c>
      <c r="ED211" s="1">
        <v>4.3199315654405472</v>
      </c>
      <c r="EF211" s="1">
        <v>8.0270793036750483</v>
      </c>
      <c r="EH211" s="1">
        <v>8.9965397923875443</v>
      </c>
      <c r="EJ211" s="1">
        <v>7.3504844637487468</v>
      </c>
      <c r="EL211" s="1">
        <v>6.0406370126304232</v>
      </c>
      <c r="EN211" s="1">
        <v>8.570772058823529</v>
      </c>
      <c r="EP211" s="1">
        <v>5.8171745152354575</v>
      </c>
      <c r="ER211" s="1">
        <v>8.8325296735905034</v>
      </c>
      <c r="ET211" s="1">
        <v>12.094702067784167</v>
      </c>
      <c r="EV211" s="1">
        <v>6.2119895742832316</v>
      </c>
      <c r="EX211" s="1">
        <v>7.8785540856384308</v>
      </c>
      <c r="EZ211" s="1">
        <v>7.6417814802947781</v>
      </c>
      <c r="FB211" s="1">
        <v>6.3395380567196185</v>
      </c>
      <c r="FD211" s="1">
        <v>11.645101663585953</v>
      </c>
      <c r="FH211" s="1">
        <v>9.2974639196954971</v>
      </c>
    </row>
    <row r="212" spans="2:165" x14ac:dyDescent="0.35">
      <c r="B212" s="18">
        <v>207</v>
      </c>
    </row>
    <row r="213" spans="2:165" x14ac:dyDescent="0.35">
      <c r="B213" s="18">
        <v>208</v>
      </c>
      <c r="C213" s="1" t="s">
        <v>366</v>
      </c>
      <c r="D213" s="1" t="s">
        <v>155</v>
      </c>
      <c r="F213" s="1" t="s">
        <v>235</v>
      </c>
      <c r="H213" s="1" t="s">
        <v>156</v>
      </c>
      <c r="J213" s="1" t="s">
        <v>157</v>
      </c>
      <c r="L213" s="1" t="s">
        <v>158</v>
      </c>
      <c r="N213" s="1" t="s">
        <v>159</v>
      </c>
      <c r="P213" s="1" t="s">
        <v>357</v>
      </c>
      <c r="R213" s="1" t="s">
        <v>161</v>
      </c>
      <c r="T213" s="1" t="s">
        <v>162</v>
      </c>
      <c r="V213" s="1" t="s">
        <v>163</v>
      </c>
      <c r="X213" s="1" t="s">
        <v>164</v>
      </c>
      <c r="Z213" s="1" t="s">
        <v>165</v>
      </c>
      <c r="AB213" s="1" t="s">
        <v>166</v>
      </c>
      <c r="AD213" s="1" t="s">
        <v>167</v>
      </c>
      <c r="AF213" s="1" t="s">
        <v>168</v>
      </c>
      <c r="AH213" s="1" t="s">
        <v>169</v>
      </c>
      <c r="AJ213" s="1" t="s">
        <v>170</v>
      </c>
      <c r="AL213" s="1" t="s">
        <v>171</v>
      </c>
      <c r="AN213" s="1" t="s">
        <v>172</v>
      </c>
      <c r="AP213" s="1" t="s">
        <v>173</v>
      </c>
      <c r="AR213" s="1" t="s">
        <v>358</v>
      </c>
      <c r="AT213" s="1" t="s">
        <v>175</v>
      </c>
      <c r="AV213" s="1" t="s">
        <v>176</v>
      </c>
      <c r="AX213" s="1" t="s">
        <v>177</v>
      </c>
      <c r="AZ213" s="1" t="s">
        <v>178</v>
      </c>
      <c r="BB213" s="1" t="s">
        <v>179</v>
      </c>
      <c r="BD213" s="1" t="s">
        <v>180</v>
      </c>
      <c r="BF213" s="1" t="s">
        <v>181</v>
      </c>
      <c r="BH213" s="1" t="s">
        <v>182</v>
      </c>
      <c r="BJ213" s="1" t="s">
        <v>183</v>
      </c>
      <c r="BL213" s="1" t="s">
        <v>184</v>
      </c>
      <c r="BN213" s="1" t="s">
        <v>185</v>
      </c>
      <c r="BP213" s="1" t="s">
        <v>186</v>
      </c>
      <c r="BR213" s="1" t="s">
        <v>187</v>
      </c>
      <c r="BT213" s="1" t="s">
        <v>359</v>
      </c>
      <c r="BV213" s="1" t="s">
        <v>189</v>
      </c>
      <c r="BX213" s="1" t="s">
        <v>360</v>
      </c>
      <c r="BZ213" s="1" t="s">
        <v>191</v>
      </c>
      <c r="CB213" s="1" t="s">
        <v>192</v>
      </c>
      <c r="CD213" s="1" t="s">
        <v>193</v>
      </c>
      <c r="CF213" s="1" t="s">
        <v>194</v>
      </c>
      <c r="CH213" s="1" t="s">
        <v>195</v>
      </c>
      <c r="CJ213" s="1" t="s">
        <v>196</v>
      </c>
      <c r="CL213" s="1" t="s">
        <v>197</v>
      </c>
      <c r="CN213" s="1" t="s">
        <v>198</v>
      </c>
      <c r="CP213" s="1" t="s">
        <v>199</v>
      </c>
      <c r="CR213" s="1" t="s">
        <v>200</v>
      </c>
      <c r="CT213" s="1" t="s">
        <v>201</v>
      </c>
      <c r="CV213" s="1" t="s">
        <v>202</v>
      </c>
      <c r="CX213" s="1" t="s">
        <v>203</v>
      </c>
      <c r="CZ213" s="1" t="s">
        <v>204</v>
      </c>
      <c r="DB213" s="1" t="s">
        <v>205</v>
      </c>
      <c r="DD213" s="1" t="s">
        <v>206</v>
      </c>
      <c r="DF213" s="1" t="s">
        <v>207</v>
      </c>
      <c r="DH213" s="1" t="s">
        <v>208</v>
      </c>
      <c r="DJ213" s="1" t="s">
        <v>209</v>
      </c>
      <c r="DL213" s="1" t="s">
        <v>210</v>
      </c>
      <c r="DN213" s="1" t="s">
        <v>211</v>
      </c>
      <c r="DP213" s="1" t="s">
        <v>212</v>
      </c>
      <c r="DR213" s="1" t="s">
        <v>213</v>
      </c>
      <c r="DT213" s="1" t="s">
        <v>214</v>
      </c>
      <c r="DV213" s="1" t="s">
        <v>215</v>
      </c>
      <c r="DX213" s="1" t="s">
        <v>216</v>
      </c>
      <c r="DZ213" s="1" t="s">
        <v>217</v>
      </c>
      <c r="EB213" s="1" t="s">
        <v>218</v>
      </c>
      <c r="ED213" s="1" t="s">
        <v>219</v>
      </c>
      <c r="EF213" s="1" t="s">
        <v>220</v>
      </c>
      <c r="EH213" s="1" t="s">
        <v>221</v>
      </c>
      <c r="EJ213" s="1" t="s">
        <v>222</v>
      </c>
      <c r="EL213" s="1" t="s">
        <v>224</v>
      </c>
      <c r="EN213" s="1" t="s">
        <v>225</v>
      </c>
      <c r="EP213" s="1" t="s">
        <v>226</v>
      </c>
      <c r="ER213" s="1" t="s">
        <v>227</v>
      </c>
      <c r="ET213" s="1" t="s">
        <v>228</v>
      </c>
      <c r="EV213" s="1" t="s">
        <v>223</v>
      </c>
      <c r="EX213" s="1" t="s">
        <v>229</v>
      </c>
      <c r="EZ213" s="1" t="s">
        <v>231</v>
      </c>
      <c r="FB213" s="1" t="s">
        <v>230</v>
      </c>
      <c r="FD213" s="1" t="s">
        <v>232</v>
      </c>
      <c r="FH213" s="1" t="s">
        <v>64</v>
      </c>
    </row>
    <row r="214" spans="2:165" x14ac:dyDescent="0.35">
      <c r="B214" s="18">
        <v>209</v>
      </c>
      <c r="C214" s="1" t="s">
        <v>367</v>
      </c>
      <c r="D214" s="1">
        <v>1172</v>
      </c>
      <c r="E214" s="1">
        <v>18.86367294382746</v>
      </c>
      <c r="F214" s="1">
        <v>939</v>
      </c>
      <c r="G214" s="1">
        <v>19.104781281790437</v>
      </c>
      <c r="H214" s="1">
        <v>6051</v>
      </c>
      <c r="I214" s="1">
        <v>11.491786155160954</v>
      </c>
      <c r="J214" s="1">
        <v>9738</v>
      </c>
      <c r="K214" s="1">
        <v>15.390694145909723</v>
      </c>
      <c r="L214" s="1">
        <v>2405</v>
      </c>
      <c r="M214" s="1">
        <v>14.735616690153789</v>
      </c>
      <c r="N214" s="1">
        <v>3755</v>
      </c>
      <c r="O214" s="1">
        <v>14.240206302855626</v>
      </c>
      <c r="P214" s="1">
        <v>12136</v>
      </c>
      <c r="Q214" s="1">
        <v>24.30408138743141</v>
      </c>
      <c r="R214" s="1">
        <v>973</v>
      </c>
      <c r="S214" s="1">
        <v>15.734152652005173</v>
      </c>
      <c r="T214" s="1">
        <v>17169</v>
      </c>
      <c r="U214" s="1">
        <v>19.956295839968384</v>
      </c>
      <c r="V214" s="1">
        <v>7263</v>
      </c>
      <c r="W214" s="1">
        <v>8.8923442339948817</v>
      </c>
      <c r="X214" s="1">
        <v>785</v>
      </c>
      <c r="Y214" s="1">
        <v>29.734848484848484</v>
      </c>
      <c r="Z214" s="1">
        <v>2898</v>
      </c>
      <c r="AA214" s="1">
        <v>16.8</v>
      </c>
      <c r="AB214" s="1">
        <v>6957</v>
      </c>
      <c r="AC214" s="1">
        <v>11.990899532911632</v>
      </c>
      <c r="AD214" s="1">
        <v>18090</v>
      </c>
      <c r="AE214" s="1">
        <v>10.560975182584023</v>
      </c>
      <c r="AF214" s="1">
        <v>561</v>
      </c>
      <c r="AG214" s="1">
        <v>12.056737588652481</v>
      </c>
      <c r="AH214" s="1">
        <v>1770</v>
      </c>
      <c r="AI214" s="1">
        <v>16.774071266110692</v>
      </c>
      <c r="AJ214" s="1">
        <v>2012</v>
      </c>
      <c r="AK214" s="1">
        <v>26.751761733811989</v>
      </c>
      <c r="AL214" s="1">
        <v>11135</v>
      </c>
      <c r="AM214" s="1">
        <v>14.237127769751057</v>
      </c>
      <c r="AN214" s="1">
        <v>2869</v>
      </c>
      <c r="AO214" s="1">
        <v>15.099205304983949</v>
      </c>
      <c r="AP214" s="1">
        <v>8120</v>
      </c>
      <c r="AQ214" s="1">
        <v>11.97852127220157</v>
      </c>
      <c r="AR214" s="1">
        <v>970</v>
      </c>
      <c r="AS214" s="1">
        <v>22.263025017213678</v>
      </c>
      <c r="AT214" s="1">
        <v>14008</v>
      </c>
      <c r="AU214" s="1">
        <v>17.79561969612277</v>
      </c>
      <c r="AV214" s="1">
        <v>1418</v>
      </c>
      <c r="AW214" s="1">
        <v>16.2298271717981</v>
      </c>
      <c r="AX214" s="1">
        <v>1659</v>
      </c>
      <c r="AY214" s="1">
        <v>13.572772641740979</v>
      </c>
      <c r="AZ214" s="1">
        <v>6276</v>
      </c>
      <c r="BA214" s="1">
        <v>11.250336111858026</v>
      </c>
      <c r="BB214" s="1">
        <v>5406</v>
      </c>
      <c r="BC214" s="1">
        <v>8.1030037772048686</v>
      </c>
      <c r="BD214" s="1">
        <v>14977</v>
      </c>
      <c r="BE214" s="1">
        <v>11.67660702451955</v>
      </c>
      <c r="BF214" s="1">
        <v>4266</v>
      </c>
      <c r="BG214" s="1">
        <v>14.301518656341145</v>
      </c>
      <c r="BH214" s="1">
        <v>1338</v>
      </c>
      <c r="BI214" s="1">
        <v>18.887634105025409</v>
      </c>
      <c r="BJ214" s="1">
        <v>582</v>
      </c>
      <c r="BK214" s="1">
        <v>24.494949494949495</v>
      </c>
      <c r="BL214" s="1">
        <v>7207</v>
      </c>
      <c r="BM214" s="1">
        <v>16.216277029003443</v>
      </c>
      <c r="BN214" s="1">
        <v>1610</v>
      </c>
      <c r="BO214" s="1">
        <v>16.470588235294116</v>
      </c>
      <c r="BP214" s="1">
        <v>10159</v>
      </c>
      <c r="BQ214" s="1">
        <v>10.012220842449688</v>
      </c>
      <c r="BR214" s="1">
        <v>1495</v>
      </c>
      <c r="BS214" s="1">
        <v>18.005540166204987</v>
      </c>
      <c r="BT214" s="1">
        <v>12556</v>
      </c>
      <c r="BU214" s="1">
        <v>15.611866809240793</v>
      </c>
      <c r="BV214" s="1">
        <v>10483</v>
      </c>
      <c r="BW214" s="1">
        <v>13.01023890784983</v>
      </c>
      <c r="BX214" s="1">
        <v>3054</v>
      </c>
      <c r="BY214" s="1">
        <v>9.6107247380180638</v>
      </c>
      <c r="BZ214" s="1">
        <v>987</v>
      </c>
      <c r="CA214" s="1">
        <v>32.160312805474092</v>
      </c>
      <c r="CB214" s="1">
        <v>4098</v>
      </c>
      <c r="CC214" s="1">
        <v>16.37955154082897</v>
      </c>
      <c r="CD214" s="1">
        <v>10003</v>
      </c>
      <c r="CE214" s="1">
        <v>17.298447065333932</v>
      </c>
      <c r="CF214" s="1">
        <v>852</v>
      </c>
      <c r="CG214" s="1">
        <v>18.635170603674542</v>
      </c>
      <c r="CH214" s="1">
        <v>7038</v>
      </c>
      <c r="CI214" s="1">
        <v>15.132229628036981</v>
      </c>
      <c r="CJ214" s="1">
        <v>8009</v>
      </c>
      <c r="CK214" s="1">
        <v>13.727910046108228</v>
      </c>
      <c r="CL214" s="1">
        <v>12006</v>
      </c>
      <c r="CM214" s="1">
        <v>13.446526370020273</v>
      </c>
      <c r="CN214" s="1">
        <v>8154</v>
      </c>
      <c r="CO214" s="1">
        <v>10.158469128419794</v>
      </c>
      <c r="CP214" s="1">
        <v>3596</v>
      </c>
      <c r="CQ214" s="1">
        <v>14.495324089003548</v>
      </c>
      <c r="CR214" s="1">
        <v>2762</v>
      </c>
      <c r="CS214" s="1">
        <v>11.902094285960528</v>
      </c>
      <c r="CT214" s="1">
        <v>2289</v>
      </c>
      <c r="CU214" s="1">
        <v>17.954349360734177</v>
      </c>
      <c r="CV214" s="1">
        <v>12814</v>
      </c>
      <c r="CW214" s="1">
        <v>14.090144376147698</v>
      </c>
      <c r="CX214" s="1">
        <v>10534</v>
      </c>
      <c r="CY214" s="1">
        <v>16.597863422935113</v>
      </c>
      <c r="CZ214" s="1">
        <v>2330</v>
      </c>
      <c r="DA214" s="1">
        <v>12.77552363197719</v>
      </c>
      <c r="DB214" s="1">
        <v>12684</v>
      </c>
      <c r="DC214" s="1">
        <v>13.783960008693763</v>
      </c>
      <c r="DD214" s="1">
        <v>11921</v>
      </c>
      <c r="DE214" s="1">
        <v>15.902299770556533</v>
      </c>
      <c r="DF214" s="1">
        <v>1251</v>
      </c>
      <c r="DG214" s="1">
        <v>14.719378750441228</v>
      </c>
      <c r="DH214" s="1">
        <v>2225</v>
      </c>
      <c r="DI214" s="1">
        <v>26.235113783751917</v>
      </c>
      <c r="DJ214" s="1">
        <v>1208</v>
      </c>
      <c r="DK214" s="1">
        <v>17.986896962477665</v>
      </c>
      <c r="DL214" s="1">
        <v>5833</v>
      </c>
      <c r="DM214" s="1">
        <v>17.424943988050785</v>
      </c>
      <c r="DN214" s="1">
        <v>945</v>
      </c>
      <c r="DO214" s="1">
        <v>18.504014098296455</v>
      </c>
      <c r="DP214" s="1">
        <v>12457</v>
      </c>
      <c r="DQ214" s="1">
        <v>20.673116816303498</v>
      </c>
      <c r="DR214" s="1">
        <v>644</v>
      </c>
      <c r="DS214" s="1">
        <v>21.402459288800266</v>
      </c>
      <c r="DT214" s="1">
        <v>229</v>
      </c>
      <c r="DU214" s="1">
        <v>18.102766798418973</v>
      </c>
      <c r="DV214" s="1">
        <v>2668</v>
      </c>
      <c r="DW214" s="1">
        <v>19.801098411755973</v>
      </c>
      <c r="DX214" s="1">
        <v>1683</v>
      </c>
      <c r="DY214" s="1">
        <v>21.968411434538574</v>
      </c>
      <c r="DZ214" s="1">
        <v>12218</v>
      </c>
      <c r="EA214" s="1">
        <v>20.150078337593801</v>
      </c>
      <c r="EB214" s="1">
        <v>1062</v>
      </c>
      <c r="EC214" s="1">
        <v>21.802504619174705</v>
      </c>
      <c r="ED214" s="1">
        <v>3393</v>
      </c>
      <c r="EE214" s="1">
        <v>18.253712072304712</v>
      </c>
      <c r="EF214" s="1">
        <v>1757</v>
      </c>
      <c r="EG214" s="1">
        <v>18.00389384158213</v>
      </c>
      <c r="EH214" s="1">
        <v>746</v>
      </c>
      <c r="EI214" s="1">
        <v>26.42578816861495</v>
      </c>
      <c r="EJ214" s="1">
        <v>2078</v>
      </c>
      <c r="EK214" s="1">
        <v>14.900329843682778</v>
      </c>
      <c r="EL214" s="1">
        <v>1865</v>
      </c>
      <c r="EM214" s="1">
        <v>10.877806940799067</v>
      </c>
      <c r="EN214" s="1">
        <v>3093</v>
      </c>
      <c r="EO214" s="1">
        <v>16.187784581566966</v>
      </c>
      <c r="EP214" s="1">
        <v>727</v>
      </c>
      <c r="EQ214" s="1">
        <v>39.002145922746784</v>
      </c>
      <c r="ER214" s="1">
        <v>11988</v>
      </c>
      <c r="ES214" s="1">
        <v>14.538310412573674</v>
      </c>
      <c r="ET214" s="1">
        <v>10815</v>
      </c>
      <c r="EU214" s="1">
        <v>10.2384716607814</v>
      </c>
      <c r="EV214" s="1">
        <v>2258</v>
      </c>
      <c r="EW214" s="1">
        <v>11.032393609224606</v>
      </c>
      <c r="EX214" s="1">
        <v>14489</v>
      </c>
      <c r="EY214" s="1">
        <v>10.813493544294349</v>
      </c>
      <c r="EZ214" s="1">
        <v>10299</v>
      </c>
      <c r="FA214" s="1">
        <v>18.200293353597115</v>
      </c>
      <c r="FB214" s="1">
        <v>10833</v>
      </c>
      <c r="FC214" s="1">
        <v>13.701384936444697</v>
      </c>
      <c r="FD214" s="1">
        <v>686</v>
      </c>
      <c r="FE214" s="1">
        <v>25.916131469588212</v>
      </c>
      <c r="FF214" s="1">
        <v>332522</v>
      </c>
      <c r="FG214" s="1">
        <v>14.005113107497399</v>
      </c>
      <c r="FH214" s="1">
        <v>441814</v>
      </c>
      <c r="FI214" s="1">
        <v>14.141514368001884</v>
      </c>
    </row>
    <row r="215" spans="2:165" x14ac:dyDescent="0.35">
      <c r="B215" s="18">
        <v>210</v>
      </c>
      <c r="C215" s="1" t="s">
        <v>368</v>
      </c>
      <c r="D215" s="1">
        <v>1112</v>
      </c>
      <c r="E215" s="1">
        <v>17.897955898921616</v>
      </c>
      <c r="F215" s="1">
        <v>682</v>
      </c>
      <c r="G215" s="1">
        <v>13.87589013224822</v>
      </c>
      <c r="H215" s="1">
        <v>12096</v>
      </c>
      <c r="I215" s="1">
        <v>22.972177381065425</v>
      </c>
      <c r="J215" s="1">
        <v>20961</v>
      </c>
      <c r="K215" s="1">
        <v>33.128398027563534</v>
      </c>
      <c r="L215" s="1">
        <v>2984</v>
      </c>
      <c r="M215" s="1">
        <v>18.283193431775015</v>
      </c>
      <c r="N215" s="1">
        <v>4668</v>
      </c>
      <c r="O215" s="1">
        <v>17.70260533201866</v>
      </c>
      <c r="P215" s="1">
        <v>16991</v>
      </c>
      <c r="Q215" s="1">
        <v>34.026915528497611</v>
      </c>
      <c r="R215" s="1">
        <v>978</v>
      </c>
      <c r="S215" s="1">
        <v>15.815006468305304</v>
      </c>
      <c r="T215" s="1">
        <v>35030</v>
      </c>
      <c r="U215" s="1">
        <v>40.71693419966757</v>
      </c>
      <c r="V215" s="1">
        <v>13915</v>
      </c>
      <c r="W215" s="1">
        <v>17.036619856263087</v>
      </c>
      <c r="X215" s="1">
        <v>354</v>
      </c>
      <c r="Y215" s="1">
        <v>13.40909090909091</v>
      </c>
      <c r="Z215" s="1">
        <v>2482</v>
      </c>
      <c r="AA215" s="1">
        <v>14.38840579710145</v>
      </c>
      <c r="AB215" s="1">
        <v>9756</v>
      </c>
      <c r="AC215" s="1">
        <v>16.815181233733778</v>
      </c>
      <c r="AD215" s="1">
        <v>29881</v>
      </c>
      <c r="AE215" s="1">
        <v>17.444582610878566</v>
      </c>
      <c r="AF215" s="1">
        <v>529</v>
      </c>
      <c r="AG215" s="1">
        <v>11.369009241349668</v>
      </c>
      <c r="AH215" s="1">
        <v>1379</v>
      </c>
      <c r="AI215" s="1">
        <v>13.06861258529189</v>
      </c>
      <c r="AJ215" s="1">
        <v>894</v>
      </c>
      <c r="AK215" s="1">
        <v>11.886717191862784</v>
      </c>
      <c r="AL215" s="1">
        <v>27103</v>
      </c>
      <c r="AM215" s="1">
        <v>34.653693214509467</v>
      </c>
      <c r="AN215" s="1">
        <v>2996</v>
      </c>
      <c r="AO215" s="1">
        <v>15.76759117941161</v>
      </c>
      <c r="AP215" s="1">
        <v>12782</v>
      </c>
      <c r="AQ215" s="1">
        <v>18.85584469227592</v>
      </c>
      <c r="AR215" s="1">
        <v>545</v>
      </c>
      <c r="AS215" s="1">
        <v>12.508606839568511</v>
      </c>
      <c r="AT215" s="1">
        <v>28781</v>
      </c>
      <c r="AU215" s="1">
        <v>36.563087555261951</v>
      </c>
      <c r="AV215" s="1">
        <v>1225</v>
      </c>
      <c r="AW215" s="1">
        <v>14.020830948838272</v>
      </c>
      <c r="AX215" s="1">
        <v>1992</v>
      </c>
      <c r="AY215" s="1">
        <v>16.297144727153725</v>
      </c>
      <c r="AZ215" s="1">
        <v>12043</v>
      </c>
      <c r="BA215" s="1">
        <v>21.588240566460517</v>
      </c>
      <c r="BB215" s="1">
        <v>10732</v>
      </c>
      <c r="BC215" s="1">
        <v>16.086096288746326</v>
      </c>
      <c r="BD215" s="1">
        <v>29365</v>
      </c>
      <c r="BE215" s="1">
        <v>22.894008498031422</v>
      </c>
      <c r="BF215" s="1">
        <v>5305</v>
      </c>
      <c r="BG215" s="1">
        <v>17.784706158436421</v>
      </c>
      <c r="BH215" s="1">
        <v>1529</v>
      </c>
      <c r="BI215" s="1">
        <v>21.583850931677016</v>
      </c>
      <c r="BJ215" s="1">
        <v>336</v>
      </c>
      <c r="BK215" s="1">
        <v>14.14141414141414</v>
      </c>
      <c r="BL215" s="1">
        <v>12360</v>
      </c>
      <c r="BM215" s="1">
        <v>27.810903854375269</v>
      </c>
      <c r="BN215" s="1">
        <v>1751</v>
      </c>
      <c r="BO215" s="1">
        <v>17.913043478260871</v>
      </c>
      <c r="BP215" s="1">
        <v>17264</v>
      </c>
      <c r="BQ215" s="1">
        <v>17.01456645575858</v>
      </c>
      <c r="BR215" s="1">
        <v>1717</v>
      </c>
      <c r="BS215" s="1">
        <v>20.679272552089607</v>
      </c>
      <c r="BT215" s="1">
        <v>21568</v>
      </c>
      <c r="BU215" s="1">
        <v>26.817198418421906</v>
      </c>
      <c r="BV215" s="1">
        <v>19146</v>
      </c>
      <c r="BW215" s="1">
        <v>23.761712690040333</v>
      </c>
      <c r="BX215" s="1">
        <v>5175</v>
      </c>
      <c r="BY215" s="1">
        <v>16.285363627781098</v>
      </c>
      <c r="BZ215" s="1">
        <v>337</v>
      </c>
      <c r="CA215" s="1">
        <v>10.980775496904529</v>
      </c>
      <c r="CB215" s="1">
        <v>6014</v>
      </c>
      <c r="CC215" s="1">
        <v>24.037731324193611</v>
      </c>
      <c r="CD215" s="1">
        <v>17706</v>
      </c>
      <c r="CE215" s="1">
        <v>30.619444540518103</v>
      </c>
      <c r="CF215" s="1">
        <v>748</v>
      </c>
      <c r="CG215" s="1">
        <v>16.360454943132108</v>
      </c>
      <c r="CH215" s="1">
        <v>15251</v>
      </c>
      <c r="CI215" s="1">
        <v>32.790797677918725</v>
      </c>
      <c r="CJ215" s="1">
        <v>15617</v>
      </c>
      <c r="CK215" s="1">
        <v>26.768481856670267</v>
      </c>
      <c r="CL215" s="1">
        <v>35631</v>
      </c>
      <c r="CM215" s="1">
        <v>39.906145351506936</v>
      </c>
      <c r="CN215" s="1">
        <v>13993</v>
      </c>
      <c r="CO215" s="1">
        <v>17.432849952658593</v>
      </c>
      <c r="CP215" s="1">
        <v>4105</v>
      </c>
      <c r="CQ215" s="1">
        <v>16.547081586584973</v>
      </c>
      <c r="CR215" s="1">
        <v>3238</v>
      </c>
      <c r="CS215" s="1">
        <v>13.953287942773422</v>
      </c>
      <c r="CT215" s="1">
        <v>1630</v>
      </c>
      <c r="CU215" s="1">
        <v>12.785316495411406</v>
      </c>
      <c r="CV215" s="1">
        <v>29473</v>
      </c>
      <c r="CW215" s="1">
        <v>32.408211737022093</v>
      </c>
      <c r="CX215" s="1">
        <v>20066</v>
      </c>
      <c r="CY215" s="1">
        <v>31.616928749251567</v>
      </c>
      <c r="CZ215" s="1">
        <v>3128</v>
      </c>
      <c r="DA215" s="1">
        <v>17.151003399495561</v>
      </c>
      <c r="DB215" s="1">
        <v>32299</v>
      </c>
      <c r="DC215" s="1">
        <v>35.09997826559443</v>
      </c>
      <c r="DD215" s="1">
        <v>15422</v>
      </c>
      <c r="DE215" s="1">
        <v>20.572541486580224</v>
      </c>
      <c r="DF215" s="1">
        <v>2310</v>
      </c>
      <c r="DG215" s="1">
        <v>27.179668196258383</v>
      </c>
      <c r="DH215" s="1">
        <v>1317</v>
      </c>
      <c r="DI215" s="1">
        <v>15.52882914750619</v>
      </c>
      <c r="DJ215" s="1">
        <v>978</v>
      </c>
      <c r="DK215" s="1">
        <v>14.562239428231091</v>
      </c>
      <c r="DL215" s="1">
        <v>9097</v>
      </c>
      <c r="DM215" s="1">
        <v>27.175504107542942</v>
      </c>
      <c r="DN215" s="1">
        <v>634</v>
      </c>
      <c r="DO215" s="1">
        <v>12.414333268063443</v>
      </c>
      <c r="DP215" s="1">
        <v>23230</v>
      </c>
      <c r="DQ215" s="1">
        <v>38.551537580696021</v>
      </c>
      <c r="DR215" s="1">
        <v>389</v>
      </c>
      <c r="DS215" s="1">
        <v>12.927883017613825</v>
      </c>
      <c r="DT215" s="1">
        <v>402</v>
      </c>
      <c r="DU215" s="1">
        <v>31.778656126482215</v>
      </c>
      <c r="DV215" s="1">
        <v>2155</v>
      </c>
      <c r="DW215" s="1">
        <v>15.99376577111474</v>
      </c>
      <c r="DX215" s="1">
        <v>1250</v>
      </c>
      <c r="DY215" s="1">
        <v>16.31640777966323</v>
      </c>
      <c r="DZ215" s="1">
        <v>25201</v>
      </c>
      <c r="EA215" s="1">
        <v>41.561804238476128</v>
      </c>
      <c r="EB215" s="1">
        <v>720</v>
      </c>
      <c r="EC215" s="1">
        <v>14.78135906384726</v>
      </c>
      <c r="ED215" s="1">
        <v>5177</v>
      </c>
      <c r="EE215" s="1">
        <v>27.851301915214115</v>
      </c>
      <c r="EF215" s="1">
        <v>1305</v>
      </c>
      <c r="EG215" s="1">
        <v>13.372271749154626</v>
      </c>
      <c r="EH215" s="1">
        <v>406</v>
      </c>
      <c r="EI215" s="1">
        <v>14.381863266029047</v>
      </c>
      <c r="EJ215" s="1">
        <v>2571</v>
      </c>
      <c r="EK215" s="1">
        <v>18.435393661264879</v>
      </c>
      <c r="EL215" s="1">
        <v>3460</v>
      </c>
      <c r="EM215" s="1">
        <v>20.180810731991837</v>
      </c>
      <c r="EN215" s="1">
        <v>3276</v>
      </c>
      <c r="EO215" s="1">
        <v>17.145548751766366</v>
      </c>
      <c r="EP215" s="1">
        <v>226</v>
      </c>
      <c r="EQ215" s="1">
        <v>12.124463519313304</v>
      </c>
      <c r="ER215" s="1">
        <v>27848</v>
      </c>
      <c r="ES215" s="1">
        <v>33.772344708821464</v>
      </c>
      <c r="ET215" s="1">
        <v>20006</v>
      </c>
      <c r="EU215" s="1">
        <v>18.939515861820865</v>
      </c>
      <c r="EV215" s="1">
        <v>3590</v>
      </c>
      <c r="EW215" s="1">
        <v>17.540430937606878</v>
      </c>
      <c r="EX215" s="1">
        <v>29780</v>
      </c>
      <c r="EY215" s="1">
        <v>22.225539219344729</v>
      </c>
      <c r="EZ215" s="1">
        <v>26225</v>
      </c>
      <c r="FA215" s="1">
        <v>46.344566773287148</v>
      </c>
      <c r="FB215" s="1">
        <v>15672</v>
      </c>
      <c r="FC215" s="1">
        <v>19.821665718080062</v>
      </c>
      <c r="FD215" s="1">
        <v>331</v>
      </c>
      <c r="FE215" s="1">
        <v>12.504722327162826</v>
      </c>
      <c r="FF215" s="1">
        <v>648787</v>
      </c>
      <c r="FG215" s="1">
        <v>27.325516259597606</v>
      </c>
      <c r="FH215" s="1">
        <v>790586</v>
      </c>
      <c r="FI215" s="1">
        <v>25.304954750508447</v>
      </c>
    </row>
    <row r="216" spans="2:165" x14ac:dyDescent="0.35">
      <c r="B216" s="18">
        <v>211</v>
      </c>
      <c r="C216" s="1" t="s">
        <v>369</v>
      </c>
      <c r="D216" s="1">
        <v>952</v>
      </c>
      <c r="E216" s="1">
        <v>15.322710445839368</v>
      </c>
      <c r="F216" s="1">
        <v>555</v>
      </c>
      <c r="G216" s="1">
        <v>11.291963377416073</v>
      </c>
      <c r="H216" s="1">
        <v>7328</v>
      </c>
      <c r="I216" s="1">
        <v>13.917006931915299</v>
      </c>
      <c r="J216" s="1">
        <v>7289</v>
      </c>
      <c r="K216" s="1">
        <v>11.520103679352637</v>
      </c>
      <c r="L216" s="1">
        <v>2664</v>
      </c>
      <c r="M216" s="1">
        <v>16.322529256785735</v>
      </c>
      <c r="N216" s="1">
        <v>4219</v>
      </c>
      <c r="O216" s="1">
        <v>15.999848306723804</v>
      </c>
      <c r="P216" s="1">
        <v>3399</v>
      </c>
      <c r="Q216" s="1">
        <v>6.8069852204910477</v>
      </c>
      <c r="R216" s="1">
        <v>941</v>
      </c>
      <c r="S216" s="1">
        <v>15.216688227684347</v>
      </c>
      <c r="T216" s="1">
        <v>4911</v>
      </c>
      <c r="U216" s="1">
        <v>5.7082747317889648</v>
      </c>
      <c r="V216" s="1">
        <v>11306</v>
      </c>
      <c r="W216" s="1">
        <v>13.842330154143761</v>
      </c>
      <c r="X216" s="1">
        <v>284</v>
      </c>
      <c r="Y216" s="1">
        <v>10.757575757575758</v>
      </c>
      <c r="Z216" s="1">
        <v>2592</v>
      </c>
      <c r="AA216" s="1">
        <v>15.026086956521739</v>
      </c>
      <c r="AB216" s="1">
        <v>10124</v>
      </c>
      <c r="AC216" s="1">
        <v>17.449456212620003</v>
      </c>
      <c r="AD216" s="1">
        <v>27300</v>
      </c>
      <c r="AE216" s="1">
        <v>15.937790076536421</v>
      </c>
      <c r="AF216" s="1">
        <v>729</v>
      </c>
      <c r="AG216" s="1">
        <v>15.667311411992262</v>
      </c>
      <c r="AH216" s="1">
        <v>1434</v>
      </c>
      <c r="AI216" s="1">
        <v>13.589840788476119</v>
      </c>
      <c r="AJ216" s="1">
        <v>911</v>
      </c>
      <c r="AK216" s="1">
        <v>12.112750963967557</v>
      </c>
      <c r="AL216" s="1">
        <v>8116</v>
      </c>
      <c r="AM216" s="1">
        <v>10.377056935725154</v>
      </c>
      <c r="AN216" s="1">
        <v>2675</v>
      </c>
      <c r="AO216" s="1">
        <v>14.078206410188937</v>
      </c>
      <c r="AP216" s="1">
        <v>11535</v>
      </c>
      <c r="AQ216" s="1">
        <v>17.016286068330679</v>
      </c>
      <c r="AR216" s="1">
        <v>604</v>
      </c>
      <c r="AS216" s="1">
        <v>13.862749598347488</v>
      </c>
      <c r="AT216" s="1">
        <v>6484</v>
      </c>
      <c r="AU216" s="1">
        <v>8.2372071751613394</v>
      </c>
      <c r="AV216" s="1">
        <v>1230</v>
      </c>
      <c r="AW216" s="1">
        <v>14.078058830262103</v>
      </c>
      <c r="AX216" s="1">
        <v>2293</v>
      </c>
      <c r="AY216" s="1">
        <v>18.759715290845129</v>
      </c>
      <c r="AZ216" s="1">
        <v>7830</v>
      </c>
      <c r="BA216" s="1">
        <v>14.036031191180426</v>
      </c>
      <c r="BB216" s="1">
        <v>9815</v>
      </c>
      <c r="BC216" s="1">
        <v>14.711613406079502</v>
      </c>
      <c r="BD216" s="1">
        <v>18789</v>
      </c>
      <c r="BE216" s="1">
        <v>14.64857911355397</v>
      </c>
      <c r="BF216" s="1">
        <v>4090</v>
      </c>
      <c r="BG216" s="1">
        <v>13.711488819605083</v>
      </c>
      <c r="BH216" s="1">
        <v>1079</v>
      </c>
      <c r="BI216" s="1">
        <v>15.231507622811971</v>
      </c>
      <c r="BJ216" s="1">
        <v>251</v>
      </c>
      <c r="BK216" s="1">
        <v>10.563973063973064</v>
      </c>
      <c r="BL216" s="1">
        <v>5147</v>
      </c>
      <c r="BM216" s="1">
        <v>11.581126386607565</v>
      </c>
      <c r="BN216" s="1">
        <v>1400</v>
      </c>
      <c r="BO216" s="1">
        <v>14.322250639386189</v>
      </c>
      <c r="BP216" s="1">
        <v>15706</v>
      </c>
      <c r="BQ216" s="1">
        <v>15.479076735063963</v>
      </c>
      <c r="BR216" s="1">
        <v>1173</v>
      </c>
      <c r="BS216" s="1">
        <v>14.127423822714682</v>
      </c>
      <c r="BT216" s="1">
        <v>10259</v>
      </c>
      <c r="BU216" s="1">
        <v>12.755825230646806</v>
      </c>
      <c r="BV216" s="1">
        <v>11758</v>
      </c>
      <c r="BW216" s="1">
        <v>14.592615575550729</v>
      </c>
      <c r="BX216" s="1">
        <v>5379</v>
      </c>
      <c r="BY216" s="1">
        <v>16.927337382383485</v>
      </c>
      <c r="BZ216" s="1">
        <v>293</v>
      </c>
      <c r="CA216" s="1">
        <v>9.5470837406321269</v>
      </c>
      <c r="CB216" s="1">
        <v>3885</v>
      </c>
      <c r="CC216" s="1">
        <v>15.528198569087493</v>
      </c>
      <c r="CD216" s="1">
        <v>5918</v>
      </c>
      <c r="CE216" s="1">
        <v>10.234150728046208</v>
      </c>
      <c r="CF216" s="1">
        <v>757</v>
      </c>
      <c r="CG216" s="1">
        <v>16.557305336832894</v>
      </c>
      <c r="CH216" s="1">
        <v>4310</v>
      </c>
      <c r="CI216" s="1">
        <v>9.2668243388518601</v>
      </c>
      <c r="CJ216" s="1">
        <v>8179</v>
      </c>
      <c r="CK216" s="1">
        <v>14.019300320529302</v>
      </c>
      <c r="CL216" s="1">
        <v>6928</v>
      </c>
      <c r="CM216" s="1">
        <v>7.7592482668249572</v>
      </c>
      <c r="CN216" s="1">
        <v>11205</v>
      </c>
      <c r="CO216" s="1">
        <v>13.959485722828525</v>
      </c>
      <c r="CP216" s="1">
        <v>3362</v>
      </c>
      <c r="CQ216" s="1">
        <v>13.55207997420187</v>
      </c>
      <c r="CR216" s="1">
        <v>4156</v>
      </c>
      <c r="CS216" s="1">
        <v>17.909161423769714</v>
      </c>
      <c r="CT216" s="1">
        <v>1837</v>
      </c>
      <c r="CU216" s="1">
        <v>14.408973252804142</v>
      </c>
      <c r="CV216" s="1">
        <v>9066</v>
      </c>
      <c r="CW216" s="1">
        <v>9.9688816071605295</v>
      </c>
      <c r="CX216" s="1">
        <v>6163</v>
      </c>
      <c r="CY216" s="1">
        <v>9.7107112469668806</v>
      </c>
      <c r="CZ216" s="1">
        <v>3124</v>
      </c>
      <c r="DA216" s="1">
        <v>17.12907117008444</v>
      </c>
      <c r="DB216" s="1">
        <v>9783</v>
      </c>
      <c r="DC216" s="1">
        <v>10.631384481634427</v>
      </c>
      <c r="DD216" s="1">
        <v>12759</v>
      </c>
      <c r="DE216" s="1">
        <v>17.020169681447094</v>
      </c>
      <c r="DF216" s="1">
        <v>1199</v>
      </c>
      <c r="DG216" s="1">
        <v>14.107542063772208</v>
      </c>
      <c r="DH216" s="1">
        <v>1075</v>
      </c>
      <c r="DI216" s="1">
        <v>12.675392052823959</v>
      </c>
      <c r="DJ216" s="1">
        <v>1285</v>
      </c>
      <c r="DK216" s="1">
        <v>19.133412745681955</v>
      </c>
      <c r="DL216" s="1">
        <v>4836</v>
      </c>
      <c r="DM216" s="1">
        <v>14.446601941747572</v>
      </c>
      <c r="DN216" s="1">
        <v>611</v>
      </c>
      <c r="DO216" s="1">
        <v>11.963971020168396</v>
      </c>
      <c r="DP216" s="1">
        <v>4640</v>
      </c>
      <c r="DQ216" s="1">
        <v>7.7003501667856025</v>
      </c>
      <c r="DR216" s="1">
        <v>396</v>
      </c>
      <c r="DS216" s="1">
        <v>13.160518444666003</v>
      </c>
      <c r="DT216" s="1">
        <v>135</v>
      </c>
      <c r="DU216" s="1">
        <v>10.671936758893279</v>
      </c>
      <c r="DV216" s="1">
        <v>2047</v>
      </c>
      <c r="DW216" s="1">
        <v>15.192222057295531</v>
      </c>
      <c r="DX216" s="1">
        <v>1020</v>
      </c>
      <c r="DY216" s="1">
        <v>13.314188748205193</v>
      </c>
      <c r="DZ216" s="1">
        <v>3539</v>
      </c>
      <c r="EA216" s="1">
        <v>5.8365630411478522</v>
      </c>
      <c r="EB216" s="1">
        <v>724</v>
      </c>
      <c r="EC216" s="1">
        <v>14.863477725313077</v>
      </c>
      <c r="ED216" s="1">
        <v>2567</v>
      </c>
      <c r="EE216" s="1">
        <v>13.809984936518182</v>
      </c>
      <c r="EF216" s="1">
        <v>1217</v>
      </c>
      <c r="EG216" s="1">
        <v>12.470540014345733</v>
      </c>
      <c r="EH216" s="1">
        <v>360</v>
      </c>
      <c r="EI216" s="1">
        <v>12.752391073326249</v>
      </c>
      <c r="EJ216" s="1">
        <v>1962</v>
      </c>
      <c r="EK216" s="1">
        <v>14.068550121898751</v>
      </c>
      <c r="EL216" s="1">
        <v>2412</v>
      </c>
      <c r="EM216" s="1">
        <v>14.068241469816273</v>
      </c>
      <c r="EN216" s="1">
        <v>3001</v>
      </c>
      <c r="EO216" s="1">
        <v>15.706285654472183</v>
      </c>
      <c r="EP216" s="1">
        <v>162</v>
      </c>
      <c r="EQ216" s="1">
        <v>8.6909871244635184</v>
      </c>
      <c r="ER216" s="1">
        <v>8042</v>
      </c>
      <c r="ES216" s="1">
        <v>9.7528438720318213</v>
      </c>
      <c r="ET216" s="1">
        <v>15735</v>
      </c>
      <c r="EU216" s="1">
        <v>14.896195245713853</v>
      </c>
      <c r="EV216" s="1">
        <v>3265</v>
      </c>
      <c r="EW216" s="1">
        <v>15.952508916792887</v>
      </c>
      <c r="EX216" s="1">
        <v>15967</v>
      </c>
      <c r="EY216" s="1">
        <v>11.916560937383387</v>
      </c>
      <c r="EZ216" s="1">
        <v>3675</v>
      </c>
      <c r="FA216" s="1">
        <v>6.4944245144644528</v>
      </c>
      <c r="FB216" s="1">
        <v>14690</v>
      </c>
      <c r="FC216" s="1">
        <v>18.579649655346866</v>
      </c>
      <c r="FD216" s="1">
        <v>278</v>
      </c>
      <c r="FE216" s="1">
        <v>10.50245561012467</v>
      </c>
      <c r="FF216" s="1">
        <v>288584</v>
      </c>
      <c r="FG216" s="1">
        <v>12.154538830555662</v>
      </c>
      <c r="FH216" s="1">
        <v>399135</v>
      </c>
      <c r="FI216" s="1">
        <v>12.77545151867626</v>
      </c>
    </row>
    <row r="217" spans="2:165" x14ac:dyDescent="0.35">
      <c r="B217" s="18">
        <v>212</v>
      </c>
      <c r="C217" s="1" t="s">
        <v>370</v>
      </c>
      <c r="D217" s="1">
        <v>774</v>
      </c>
      <c r="E217" s="1">
        <v>12.45774987928537</v>
      </c>
      <c r="F217" s="1">
        <v>771</v>
      </c>
      <c r="G217" s="1">
        <v>15.686673448626653</v>
      </c>
      <c r="H217" s="1">
        <v>7300</v>
      </c>
      <c r="I217" s="1">
        <v>13.863830595385055</v>
      </c>
      <c r="J217" s="1">
        <v>6312</v>
      </c>
      <c r="K217" s="1">
        <v>9.9759767353647746</v>
      </c>
      <c r="L217" s="1">
        <v>2119</v>
      </c>
      <c r="M217" s="1">
        <v>12.983273083757121</v>
      </c>
      <c r="N217" s="1">
        <v>3258</v>
      </c>
      <c r="O217" s="1">
        <v>12.355417346126133</v>
      </c>
      <c r="P217" s="1">
        <v>4199</v>
      </c>
      <c r="Q217" s="1">
        <v>8.4091000120158608</v>
      </c>
      <c r="R217" s="1">
        <v>789</v>
      </c>
      <c r="S217" s="1">
        <v>12.758732212160414</v>
      </c>
      <c r="T217" s="1">
        <v>6715</v>
      </c>
      <c r="U217" s="1">
        <v>7.8051445375611674</v>
      </c>
      <c r="V217" s="1">
        <v>9092</v>
      </c>
      <c r="W217" s="1">
        <v>11.131652729654615</v>
      </c>
      <c r="X217" s="1">
        <v>230</v>
      </c>
      <c r="Y217" s="1">
        <v>8.7121212121212128</v>
      </c>
      <c r="Z217" s="1">
        <v>2125</v>
      </c>
      <c r="AA217" s="1">
        <v>12.318840579710146</v>
      </c>
      <c r="AB217" s="1">
        <v>6994</v>
      </c>
      <c r="AC217" s="1">
        <v>12.054671745462693</v>
      </c>
      <c r="AD217" s="1">
        <v>20449</v>
      </c>
      <c r="AE217" s="1">
        <v>11.938163709710375</v>
      </c>
      <c r="AF217" s="1">
        <v>722</v>
      </c>
      <c r="AG217" s="1">
        <v>15.516870836019772</v>
      </c>
      <c r="AH217" s="1">
        <v>1255</v>
      </c>
      <c r="AI217" s="1">
        <v>11.893479909021988</v>
      </c>
      <c r="AJ217" s="1">
        <v>758</v>
      </c>
      <c r="AK217" s="1">
        <v>10.078447015024599</v>
      </c>
      <c r="AL217" s="1">
        <v>8027</v>
      </c>
      <c r="AM217" s="1">
        <v>10.263262200969173</v>
      </c>
      <c r="AN217" s="1">
        <v>2660</v>
      </c>
      <c r="AO217" s="1">
        <v>13.999263196673859</v>
      </c>
      <c r="AP217" s="1">
        <v>8402</v>
      </c>
      <c r="AQ217" s="1">
        <v>12.394524104561279</v>
      </c>
      <c r="AR217" s="1">
        <v>448</v>
      </c>
      <c r="AS217" s="1">
        <v>10.282304337847142</v>
      </c>
      <c r="AT217" s="1">
        <v>7182</v>
      </c>
      <c r="AU217" s="1">
        <v>9.1239392245540945</v>
      </c>
      <c r="AV217" s="1">
        <v>1115</v>
      </c>
      <c r="AW217" s="1">
        <v>12.761817557514021</v>
      </c>
      <c r="AX217" s="1">
        <v>1477</v>
      </c>
      <c r="AY217" s="1">
        <v>12.08377648695083</v>
      </c>
      <c r="AZ217" s="1">
        <v>7514</v>
      </c>
      <c r="BA217" s="1">
        <v>13.469570673120016</v>
      </c>
      <c r="BB217" s="1">
        <v>7423</v>
      </c>
      <c r="BC217" s="1">
        <v>11.12626656274357</v>
      </c>
      <c r="BD217" s="1">
        <v>17599</v>
      </c>
      <c r="BE217" s="1">
        <v>13.720812380618252</v>
      </c>
      <c r="BF217" s="1">
        <v>3533</v>
      </c>
      <c r="BG217" s="1">
        <v>11.844178484025612</v>
      </c>
      <c r="BH217" s="1">
        <v>839</v>
      </c>
      <c r="BI217" s="1">
        <v>11.843591191417278</v>
      </c>
      <c r="BJ217" s="1">
        <v>243</v>
      </c>
      <c r="BK217" s="1">
        <v>10.227272727272728</v>
      </c>
      <c r="BL217" s="1">
        <v>4230</v>
      </c>
      <c r="BM217" s="1">
        <v>9.5178093288031871</v>
      </c>
      <c r="BN217" s="1">
        <v>1231</v>
      </c>
      <c r="BO217" s="1">
        <v>12.593350383631712</v>
      </c>
      <c r="BP217" s="1">
        <v>12797</v>
      </c>
      <c r="BQ217" s="1">
        <v>12.612106518439676</v>
      </c>
      <c r="BR217" s="1">
        <v>942</v>
      </c>
      <c r="BS217" s="1">
        <v>11.345296880645551</v>
      </c>
      <c r="BT217" s="1">
        <v>8153</v>
      </c>
      <c r="BU217" s="1">
        <v>10.137269042349489</v>
      </c>
      <c r="BV217" s="1">
        <v>8397</v>
      </c>
      <c r="BW217" s="1">
        <v>10.421346571517221</v>
      </c>
      <c r="BX217" s="1">
        <v>4260</v>
      </c>
      <c r="BY217" s="1">
        <v>13.405922522579225</v>
      </c>
      <c r="BZ217" s="1">
        <v>279</v>
      </c>
      <c r="CA217" s="1">
        <v>9.0909090909090917</v>
      </c>
      <c r="CB217" s="1">
        <v>2776</v>
      </c>
      <c r="CC217" s="1">
        <v>11.095567368799712</v>
      </c>
      <c r="CD217" s="1">
        <v>5263</v>
      </c>
      <c r="CE217" s="1">
        <v>9.1014422578079071</v>
      </c>
      <c r="CF217" s="1">
        <v>545</v>
      </c>
      <c r="CG217" s="1">
        <v>11.920384951881015</v>
      </c>
      <c r="CH217" s="1">
        <v>4565</v>
      </c>
      <c r="CI217" s="1">
        <v>9.8150935282734899</v>
      </c>
      <c r="CJ217" s="1">
        <v>6429</v>
      </c>
      <c r="CK217" s="1">
        <v>11.019694554429989</v>
      </c>
      <c r="CL217" s="1">
        <v>9971</v>
      </c>
      <c r="CM217" s="1">
        <v>11.167359190027664</v>
      </c>
      <c r="CN217" s="1">
        <v>9727</v>
      </c>
      <c r="CO217" s="1">
        <v>12.118154183485325</v>
      </c>
      <c r="CP217" s="1">
        <v>3035</v>
      </c>
      <c r="CQ217" s="1">
        <v>12.233956788132861</v>
      </c>
      <c r="CR217" s="1">
        <v>3110</v>
      </c>
      <c r="CS217" s="1">
        <v>13.401706455227098</v>
      </c>
      <c r="CT217" s="1">
        <v>1498</v>
      </c>
      <c r="CU217" s="1">
        <v>11.749941171856616</v>
      </c>
      <c r="CV217" s="1">
        <v>8493</v>
      </c>
      <c r="CW217" s="1">
        <v>9.338816621400218</v>
      </c>
      <c r="CX217" s="1">
        <v>5864</v>
      </c>
      <c r="CY217" s="1">
        <v>9.2395928528661013</v>
      </c>
      <c r="CZ217" s="1">
        <v>2167</v>
      </c>
      <c r="DA217" s="1">
        <v>11.881785283474064</v>
      </c>
      <c r="DB217" s="1">
        <v>9344</v>
      </c>
      <c r="DC217" s="1">
        <v>10.154314279504456</v>
      </c>
      <c r="DD217" s="1">
        <v>9177</v>
      </c>
      <c r="DE217" s="1">
        <v>12.241876100528254</v>
      </c>
      <c r="DF217" s="1">
        <v>1001</v>
      </c>
      <c r="DG217" s="1">
        <v>11.777856218378632</v>
      </c>
      <c r="DH217" s="1">
        <v>875</v>
      </c>
      <c r="DI217" s="1">
        <v>10.317179577879967</v>
      </c>
      <c r="DJ217" s="1">
        <v>808</v>
      </c>
      <c r="DK217" s="1">
        <v>12.030970815961881</v>
      </c>
      <c r="DL217" s="1">
        <v>3440</v>
      </c>
      <c r="DM217" s="1">
        <v>10.276325616131441</v>
      </c>
      <c r="DN217" s="1">
        <v>772</v>
      </c>
      <c r="DO217" s="1">
        <v>15.116506755433717</v>
      </c>
      <c r="DP217" s="1">
        <v>5192</v>
      </c>
      <c r="DQ217" s="1">
        <v>8.616426307316992</v>
      </c>
      <c r="DR217" s="1">
        <v>362</v>
      </c>
      <c r="DS217" s="1">
        <v>12.030574941841143</v>
      </c>
      <c r="DT217" s="1">
        <v>128</v>
      </c>
      <c r="DU217" s="1">
        <v>10.118577075098814</v>
      </c>
      <c r="DV217" s="1">
        <v>1490</v>
      </c>
      <c r="DW217" s="1">
        <v>11.05833457028351</v>
      </c>
      <c r="DX217" s="1">
        <v>867</v>
      </c>
      <c r="DY217" s="1">
        <v>11.317060435974415</v>
      </c>
      <c r="DZ217" s="1">
        <v>4721</v>
      </c>
      <c r="EA217" s="1">
        <v>7.7859322173662076</v>
      </c>
      <c r="EB217" s="1">
        <v>525</v>
      </c>
      <c r="EC217" s="1">
        <v>10.778074317388626</v>
      </c>
      <c r="ED217" s="1">
        <v>2148</v>
      </c>
      <c r="EE217" s="1">
        <v>11.555842479018722</v>
      </c>
      <c r="EF217" s="1">
        <v>1055</v>
      </c>
      <c r="EG217" s="1">
        <v>10.810533866174813</v>
      </c>
      <c r="EH217" s="1">
        <v>290</v>
      </c>
      <c r="EI217" s="1">
        <v>10.272759475735034</v>
      </c>
      <c r="EJ217" s="1">
        <v>1859</v>
      </c>
      <c r="EK217" s="1">
        <v>13.329987093073283</v>
      </c>
      <c r="EL217" s="1">
        <v>2281</v>
      </c>
      <c r="EM217" s="1">
        <v>13.304170312044327</v>
      </c>
      <c r="EN217" s="1">
        <v>2579</v>
      </c>
      <c r="EO217" s="1">
        <v>13.49767101062438</v>
      </c>
      <c r="EP217" s="1">
        <v>157</v>
      </c>
      <c r="EQ217" s="1">
        <v>8.4227467811158796</v>
      </c>
      <c r="ER217" s="1">
        <v>8043</v>
      </c>
      <c r="ES217" s="1">
        <v>9.754056610638143</v>
      </c>
      <c r="ET217" s="1">
        <v>13364</v>
      </c>
      <c r="EU217" s="1">
        <v>12.651589022162055</v>
      </c>
      <c r="EV217" s="1">
        <v>3017</v>
      </c>
      <c r="EW217" s="1">
        <v>14.740802267064055</v>
      </c>
      <c r="EX217" s="1">
        <v>15369</v>
      </c>
      <c r="EY217" s="1">
        <v>11.47025897455034</v>
      </c>
      <c r="EZ217" s="1">
        <v>4491</v>
      </c>
      <c r="FA217" s="1">
        <v>7.9364518352271718</v>
      </c>
      <c r="FB217" s="1">
        <v>9471</v>
      </c>
      <c r="FC217" s="1">
        <v>11.97875166002656</v>
      </c>
      <c r="FD217" s="1">
        <v>343</v>
      </c>
      <c r="FE217" s="1">
        <v>12.958065734794106</v>
      </c>
      <c r="FF217" s="1">
        <v>251296</v>
      </c>
      <c r="FG217" s="1">
        <v>10.584048283908032</v>
      </c>
      <c r="FH217" s="1">
        <v>347231</v>
      </c>
      <c r="FI217" s="1">
        <v>11.114116292185541</v>
      </c>
    </row>
    <row r="218" spans="2:165" x14ac:dyDescent="0.35">
      <c r="B218" s="18">
        <v>213</v>
      </c>
      <c r="C218" s="1" t="s">
        <v>371</v>
      </c>
      <c r="D218" s="1">
        <v>572</v>
      </c>
      <c r="E218" s="1">
        <v>9.2065024947690333</v>
      </c>
      <c r="F218" s="1">
        <v>437</v>
      </c>
      <c r="G218" s="1">
        <v>8.8911495422177005</v>
      </c>
      <c r="H218" s="1">
        <v>6522</v>
      </c>
      <c r="I218" s="1">
        <v>12.386288101794701</v>
      </c>
      <c r="J218" s="1">
        <v>8534</v>
      </c>
      <c r="K218" s="1">
        <v>13.487798710330004</v>
      </c>
      <c r="L218" s="1">
        <v>1725</v>
      </c>
      <c r="M218" s="1">
        <v>10.569205318301576</v>
      </c>
      <c r="N218" s="1">
        <v>3026</v>
      </c>
      <c r="O218" s="1">
        <v>11.475596344192043</v>
      </c>
      <c r="P218" s="1">
        <v>6074</v>
      </c>
      <c r="Q218" s="1">
        <v>12.16405655465214</v>
      </c>
      <c r="R218" s="1">
        <v>630</v>
      </c>
      <c r="S218" s="1">
        <v>10.1875808538163</v>
      </c>
      <c r="T218" s="1">
        <v>10260</v>
      </c>
      <c r="U218" s="1">
        <v>11.925656434158984</v>
      </c>
      <c r="V218" s="1">
        <v>11081</v>
      </c>
      <c r="W218" s="1">
        <v>13.566854806126571</v>
      </c>
      <c r="X218" s="1">
        <v>227</v>
      </c>
      <c r="Y218" s="1">
        <v>8.5984848484848477</v>
      </c>
      <c r="Z218" s="1">
        <v>1660</v>
      </c>
      <c r="AA218" s="1">
        <v>9.6231884057971016</v>
      </c>
      <c r="AB218" s="1">
        <v>7609</v>
      </c>
      <c r="AC218" s="1">
        <v>13.114669332460055</v>
      </c>
      <c r="AD218" s="1">
        <v>23051</v>
      </c>
      <c r="AE218" s="1">
        <v>13.457216082572931</v>
      </c>
      <c r="AF218" s="1">
        <v>449</v>
      </c>
      <c r="AG218" s="1">
        <v>9.6496883730926282</v>
      </c>
      <c r="AH218" s="1">
        <v>929</v>
      </c>
      <c r="AI218" s="1">
        <v>8.8040181956027297</v>
      </c>
      <c r="AJ218" s="1">
        <v>584</v>
      </c>
      <c r="AK218" s="1">
        <v>7.7649248770110351</v>
      </c>
      <c r="AL218" s="1">
        <v>9420</v>
      </c>
      <c r="AM218" s="1">
        <v>12.044341588779071</v>
      </c>
      <c r="AN218" s="1">
        <v>2042</v>
      </c>
      <c r="AO218" s="1">
        <v>10.74680279985264</v>
      </c>
      <c r="AP218" s="1">
        <v>8986</v>
      </c>
      <c r="AQ218" s="1">
        <v>13.256033516256565</v>
      </c>
      <c r="AR218" s="1">
        <v>401</v>
      </c>
      <c r="AS218" s="1">
        <v>9.203580445260501</v>
      </c>
      <c r="AT218" s="1">
        <v>9896</v>
      </c>
      <c r="AU218" s="1">
        <v>12.571777021190101</v>
      </c>
      <c r="AV218" s="1">
        <v>786</v>
      </c>
      <c r="AW218" s="1">
        <v>8.9962229598260279</v>
      </c>
      <c r="AX218" s="1">
        <v>1466</v>
      </c>
      <c r="AY218" s="1">
        <v>11.993782213859118</v>
      </c>
      <c r="AZ218" s="1">
        <v>6637</v>
      </c>
      <c r="BA218" s="1">
        <v>11.897463475844761</v>
      </c>
      <c r="BB218" s="1">
        <v>7147</v>
      </c>
      <c r="BC218" s="1">
        <v>10.712572696204809</v>
      </c>
      <c r="BD218" s="1">
        <v>14732</v>
      </c>
      <c r="BE218" s="1">
        <v>11.485596226562196</v>
      </c>
      <c r="BF218" s="1">
        <v>3332</v>
      </c>
      <c r="BG218" s="1">
        <v>11.170337590934997</v>
      </c>
      <c r="BH218" s="1">
        <v>685</v>
      </c>
      <c r="BI218" s="1">
        <v>9.6696781479390168</v>
      </c>
      <c r="BJ218" s="1">
        <v>206</v>
      </c>
      <c r="BK218" s="1">
        <v>8.6700336700336695</v>
      </c>
      <c r="BL218" s="1">
        <v>6157</v>
      </c>
      <c r="BM218" s="1">
        <v>13.853700245257972</v>
      </c>
      <c r="BN218" s="1">
        <v>1095</v>
      </c>
      <c r="BO218" s="1">
        <v>11.202046035805626</v>
      </c>
      <c r="BP218" s="1">
        <v>13945</v>
      </c>
      <c r="BQ218" s="1">
        <v>13.743519996846235</v>
      </c>
      <c r="BR218" s="1">
        <v>818</v>
      </c>
      <c r="BS218" s="1">
        <v>9.8518607732145007</v>
      </c>
      <c r="BT218" s="1">
        <v>11486</v>
      </c>
      <c r="BU218" s="1">
        <v>14.281451271976724</v>
      </c>
      <c r="BV218" s="1">
        <v>11818</v>
      </c>
      <c r="BW218" s="1">
        <v>14.667080359913124</v>
      </c>
      <c r="BX218" s="1">
        <v>4382</v>
      </c>
      <c r="BY218" s="1">
        <v>13.789848003272805</v>
      </c>
      <c r="BZ218" s="1">
        <v>258</v>
      </c>
      <c r="CA218" s="1">
        <v>8.4066471163245353</v>
      </c>
      <c r="CB218" s="1">
        <v>3107</v>
      </c>
      <c r="CC218" s="1">
        <v>12.41856189296135</v>
      </c>
      <c r="CD218" s="1">
        <v>7979</v>
      </c>
      <c r="CE218" s="1">
        <v>13.798291426002143</v>
      </c>
      <c r="CF218" s="1">
        <v>455</v>
      </c>
      <c r="CG218" s="1">
        <v>9.9518810148731411</v>
      </c>
      <c r="CH218" s="1">
        <v>5859</v>
      </c>
      <c r="CI218" s="1">
        <v>12.597290905181682</v>
      </c>
      <c r="CJ218" s="1">
        <v>7997</v>
      </c>
      <c r="CK218" s="1">
        <v>13.707341320854974</v>
      </c>
      <c r="CL218" s="1">
        <v>9970</v>
      </c>
      <c r="CM218" s="1">
        <v>11.166239206155431</v>
      </c>
      <c r="CN218" s="1">
        <v>11670</v>
      </c>
      <c r="CO218" s="1">
        <v>14.538795036627297</v>
      </c>
      <c r="CP218" s="1">
        <v>2607</v>
      </c>
      <c r="CQ218" s="1">
        <v>10.508706868752016</v>
      </c>
      <c r="CR218" s="1">
        <v>2969</v>
      </c>
      <c r="CS218" s="1">
        <v>12.79410497285185</v>
      </c>
      <c r="CT218" s="1">
        <v>1242</v>
      </c>
      <c r="CU218" s="1">
        <v>9.7419405443564209</v>
      </c>
      <c r="CV218" s="1">
        <v>11954</v>
      </c>
      <c r="CW218" s="1">
        <v>13.144497102580738</v>
      </c>
      <c r="CX218" s="1">
        <v>9356</v>
      </c>
      <c r="CY218" s="1">
        <v>14.74175148898623</v>
      </c>
      <c r="CZ218" s="1">
        <v>2541</v>
      </c>
      <c r="DA218" s="1">
        <v>13.932448733413752</v>
      </c>
      <c r="DB218" s="1">
        <v>11550</v>
      </c>
      <c r="DC218" s="1">
        <v>12.551619213214519</v>
      </c>
      <c r="DD218" s="1">
        <v>8704</v>
      </c>
      <c r="DE218" s="1">
        <v>11.610906568486207</v>
      </c>
      <c r="DF218" s="1">
        <v>831</v>
      </c>
      <c r="DG218" s="1">
        <v>9.7776208965760691</v>
      </c>
      <c r="DH218" s="1">
        <v>700</v>
      </c>
      <c r="DI218" s="1">
        <v>8.2537436623039735</v>
      </c>
      <c r="DJ218" s="1">
        <v>715</v>
      </c>
      <c r="DK218" s="1">
        <v>10.646217986896962</v>
      </c>
      <c r="DL218" s="1">
        <v>4570</v>
      </c>
      <c r="DM218" s="1">
        <v>13.651979088872293</v>
      </c>
      <c r="DN218" s="1">
        <v>457</v>
      </c>
      <c r="DO218" s="1">
        <v>8.9485020560015673</v>
      </c>
      <c r="DP218" s="1">
        <v>6896</v>
      </c>
      <c r="DQ218" s="1">
        <v>11.44431352373998</v>
      </c>
      <c r="DR218" s="1">
        <v>297</v>
      </c>
      <c r="DS218" s="1">
        <v>9.8703888334995025</v>
      </c>
      <c r="DT218" s="1">
        <v>164</v>
      </c>
      <c r="DU218" s="1">
        <v>12.964426877470355</v>
      </c>
      <c r="DV218" s="1">
        <v>1365</v>
      </c>
      <c r="DW218" s="1">
        <v>10.130621938548314</v>
      </c>
      <c r="DX218" s="1">
        <v>761</v>
      </c>
      <c r="DY218" s="1">
        <v>9.9334290562589747</v>
      </c>
      <c r="DZ218" s="1">
        <v>7081</v>
      </c>
      <c r="EA218" s="1">
        <v>11.678073719798796</v>
      </c>
      <c r="EB218" s="1">
        <v>484</v>
      </c>
      <c r="EC218" s="1">
        <v>9.9363580373639913</v>
      </c>
      <c r="ED218" s="1">
        <v>1921</v>
      </c>
      <c r="EE218" s="1">
        <v>10.33462448891758</v>
      </c>
      <c r="EF218" s="1">
        <v>978</v>
      </c>
      <c r="EG218" s="1">
        <v>10.02151859821703</v>
      </c>
      <c r="EH218" s="1">
        <v>279</v>
      </c>
      <c r="EI218" s="1">
        <v>9.8831030818278425</v>
      </c>
      <c r="EJ218" s="1">
        <v>1433</v>
      </c>
      <c r="EK218" s="1">
        <v>10.275347769969883</v>
      </c>
      <c r="EL218" s="1">
        <v>1864</v>
      </c>
      <c r="EM218" s="1">
        <v>10.871974336541266</v>
      </c>
      <c r="EN218" s="1">
        <v>1843</v>
      </c>
      <c r="EO218" s="1">
        <v>9.6456795938661237</v>
      </c>
      <c r="EP218" s="1">
        <v>124</v>
      </c>
      <c r="EQ218" s="1">
        <v>6.6523605150214591</v>
      </c>
      <c r="ER218" s="1">
        <v>10730</v>
      </c>
      <c r="ES218" s="1">
        <v>13.012685245822114</v>
      </c>
      <c r="ET218" s="1">
        <v>14925</v>
      </c>
      <c r="EU218" s="1">
        <v>14.129374899414</v>
      </c>
      <c r="EV218" s="1">
        <v>2435</v>
      </c>
      <c r="EW218" s="1">
        <v>11.897200371329458</v>
      </c>
      <c r="EX218" s="1">
        <v>18225</v>
      </c>
      <c r="EY218" s="1">
        <v>13.601761325472051</v>
      </c>
      <c r="EZ218" s="1">
        <v>5752</v>
      </c>
      <c r="FA218" s="1">
        <v>10.164878859101915</v>
      </c>
      <c r="FB218" s="1">
        <v>10170</v>
      </c>
      <c r="FC218" s="1">
        <v>12.862834376778601</v>
      </c>
      <c r="FD218" s="1">
        <v>241</v>
      </c>
      <c r="FE218" s="1">
        <v>9.1046467699282214</v>
      </c>
      <c r="FF218" s="1">
        <v>308852</v>
      </c>
      <c r="FG218" s="1">
        <v>13.008183499067089</v>
      </c>
      <c r="FH218" s="1">
        <v>392277</v>
      </c>
      <c r="FI218" s="1">
        <v>12.555941712432549</v>
      </c>
    </row>
    <row r="219" spans="2:165" x14ac:dyDescent="0.35">
      <c r="B219" s="18">
        <v>214</v>
      </c>
      <c r="C219" s="1" t="s">
        <v>372</v>
      </c>
      <c r="D219" s="1">
        <v>509</v>
      </c>
      <c r="E219" s="1">
        <v>8.192499597617898</v>
      </c>
      <c r="F219" s="1">
        <v>357</v>
      </c>
      <c r="G219" s="1">
        <v>7.263479145473041</v>
      </c>
      <c r="H219" s="1">
        <v>5024</v>
      </c>
      <c r="I219" s="1">
        <v>9.5413540974266446</v>
      </c>
      <c r="J219" s="1">
        <v>4746</v>
      </c>
      <c r="K219" s="1">
        <v>7.5009482867619175</v>
      </c>
      <c r="L219" s="1">
        <v>1681</v>
      </c>
      <c r="M219" s="1">
        <v>10.299613994240548</v>
      </c>
      <c r="N219" s="1">
        <v>2085</v>
      </c>
      <c r="O219" s="1">
        <v>7.9070120216921396</v>
      </c>
      <c r="P219" s="1">
        <v>4420</v>
      </c>
      <c r="Q219" s="1">
        <v>8.8516842231745905</v>
      </c>
      <c r="R219" s="1">
        <v>478</v>
      </c>
      <c r="S219" s="1">
        <v>7.7296248382923674</v>
      </c>
      <c r="T219" s="1">
        <v>7149</v>
      </c>
      <c r="U219" s="1">
        <v>8.3096021294154561</v>
      </c>
      <c r="V219" s="1">
        <v>7105</v>
      </c>
      <c r="W219" s="1">
        <v>8.6988993229428111</v>
      </c>
      <c r="X219" s="1">
        <v>160</v>
      </c>
      <c r="Y219" s="1">
        <v>6.0606060606060606</v>
      </c>
      <c r="Z219" s="1">
        <v>1538</v>
      </c>
      <c r="AA219" s="1">
        <v>8.9159420289855067</v>
      </c>
      <c r="AB219" s="1">
        <v>5134</v>
      </c>
      <c r="AC219" s="1">
        <v>8.8488253847877427</v>
      </c>
      <c r="AD219" s="1">
        <v>15072</v>
      </c>
      <c r="AE219" s="1">
        <v>8.799061246650437</v>
      </c>
      <c r="AF219" s="1">
        <v>481</v>
      </c>
      <c r="AG219" s="1">
        <v>10.337416720395444</v>
      </c>
      <c r="AH219" s="1">
        <v>861</v>
      </c>
      <c r="AI219" s="1">
        <v>8.1595905989385908</v>
      </c>
      <c r="AJ219" s="1">
        <v>497</v>
      </c>
      <c r="AK219" s="1">
        <v>6.6081638080042557</v>
      </c>
      <c r="AL219" s="1">
        <v>5644</v>
      </c>
      <c r="AM219" s="1">
        <v>7.2163762130646587</v>
      </c>
      <c r="AN219" s="1">
        <v>1698</v>
      </c>
      <c r="AO219" s="1">
        <v>8.936371769906847</v>
      </c>
      <c r="AP219" s="1">
        <v>6439</v>
      </c>
      <c r="AQ219" s="1">
        <v>9.4987313388800381</v>
      </c>
      <c r="AR219" s="1">
        <v>344</v>
      </c>
      <c r="AS219" s="1">
        <v>7.8953408308469131</v>
      </c>
      <c r="AT219" s="1">
        <v>6432</v>
      </c>
      <c r="AU219" s="1">
        <v>8.1711469078713357</v>
      </c>
      <c r="AV219" s="1">
        <v>674</v>
      </c>
      <c r="AW219" s="1">
        <v>7.714318415932242</v>
      </c>
      <c r="AX219" s="1">
        <v>977</v>
      </c>
      <c r="AY219" s="1">
        <v>7.9931277100548144</v>
      </c>
      <c r="AZ219" s="1">
        <v>5067</v>
      </c>
      <c r="BA219" s="1">
        <v>9.083086851304115</v>
      </c>
      <c r="BB219" s="1">
        <v>5293</v>
      </c>
      <c r="BC219" s="1">
        <v>7.9336291144553028</v>
      </c>
      <c r="BD219" s="1">
        <v>11517</v>
      </c>
      <c r="BE219" s="1">
        <v>8.9790667758156939</v>
      </c>
      <c r="BF219" s="1">
        <v>2698</v>
      </c>
      <c r="BG219" s="1">
        <v>9.0448892017834979</v>
      </c>
      <c r="BH219" s="1">
        <v>466</v>
      </c>
      <c r="BI219" s="1">
        <v>6.5782044042913617</v>
      </c>
      <c r="BJ219" s="1">
        <v>135</v>
      </c>
      <c r="BK219" s="1">
        <v>5.6818181818181817</v>
      </c>
      <c r="BL219" s="1">
        <v>3335</v>
      </c>
      <c r="BM219" s="1">
        <v>7.5039938798010937</v>
      </c>
      <c r="BN219" s="1">
        <v>909</v>
      </c>
      <c r="BO219" s="1">
        <v>9.2992327365728897</v>
      </c>
      <c r="BP219" s="1">
        <v>9065</v>
      </c>
      <c r="BQ219" s="1">
        <v>8.9340271618078955</v>
      </c>
      <c r="BR219" s="1">
        <v>594</v>
      </c>
      <c r="BS219" s="1">
        <v>7.1540407081777673</v>
      </c>
      <c r="BT219" s="1">
        <v>7176</v>
      </c>
      <c r="BU219" s="1">
        <v>8.9224877527167834</v>
      </c>
      <c r="BV219" s="1">
        <v>7638</v>
      </c>
      <c r="BW219" s="1">
        <v>9.4793670493329198</v>
      </c>
      <c r="BX219" s="1">
        <v>3044</v>
      </c>
      <c r="BY219" s="1">
        <v>9.5792554363218674</v>
      </c>
      <c r="BZ219" s="1">
        <v>180</v>
      </c>
      <c r="CA219" s="1">
        <v>5.8651026392961878</v>
      </c>
      <c r="CB219" s="1">
        <v>1807</v>
      </c>
      <c r="CC219" s="1">
        <v>7.2225108917222904</v>
      </c>
      <c r="CD219" s="1">
        <v>5753</v>
      </c>
      <c r="CE219" s="1">
        <v>9.9488119531006802</v>
      </c>
      <c r="CF219" s="1">
        <v>424</v>
      </c>
      <c r="CG219" s="1">
        <v>9.2738407699037619</v>
      </c>
      <c r="CH219" s="1">
        <v>3407</v>
      </c>
      <c r="CI219" s="1">
        <v>7.3253063857234997</v>
      </c>
      <c r="CJ219" s="1">
        <v>5014</v>
      </c>
      <c r="CK219" s="1">
        <v>8.5942990349839743</v>
      </c>
      <c r="CL219" s="1">
        <v>6328</v>
      </c>
      <c r="CM219" s="1">
        <v>7.0872579434856142</v>
      </c>
      <c r="CN219" s="1">
        <v>7491</v>
      </c>
      <c r="CO219" s="1">
        <v>9.3324861713260567</v>
      </c>
      <c r="CP219" s="1">
        <v>2371</v>
      </c>
      <c r="CQ219" s="1">
        <v>9.5574008384392126</v>
      </c>
      <c r="CR219" s="1">
        <v>1869</v>
      </c>
      <c r="CS219" s="1">
        <v>8.0539515642506245</v>
      </c>
      <c r="CT219" s="1">
        <v>1045</v>
      </c>
      <c r="CU219" s="1">
        <v>8.1967213114754092</v>
      </c>
      <c r="CV219" s="1">
        <v>8096</v>
      </c>
      <c r="CW219" s="1">
        <v>8.9022794497652384</v>
      </c>
      <c r="CX219" s="1">
        <v>5196</v>
      </c>
      <c r="CY219" s="1">
        <v>8.1870607884536604</v>
      </c>
      <c r="CZ219" s="1">
        <v>1437</v>
      </c>
      <c r="DA219" s="1">
        <v>7.8791534159447316</v>
      </c>
      <c r="DB219" s="1">
        <v>6460</v>
      </c>
      <c r="DC219" s="1">
        <v>7.0202129971745268</v>
      </c>
      <c r="DD219" s="1">
        <v>7142</v>
      </c>
      <c r="DE219" s="1">
        <v>9.5272397417427026</v>
      </c>
      <c r="DF219" s="1">
        <v>583</v>
      </c>
      <c r="DG219" s="1">
        <v>6.8596305447699732</v>
      </c>
      <c r="DH219" s="1">
        <v>576</v>
      </c>
      <c r="DI219" s="1">
        <v>6.7916519278386991</v>
      </c>
      <c r="DJ219" s="1">
        <v>420</v>
      </c>
      <c r="DK219" s="1">
        <v>6.2537224538415721</v>
      </c>
      <c r="DL219" s="1">
        <v>2643</v>
      </c>
      <c r="DM219" s="1">
        <v>7.8954443614637784</v>
      </c>
      <c r="DN219" s="1">
        <v>383</v>
      </c>
      <c r="DO219" s="1">
        <v>7.4995104758175053</v>
      </c>
      <c r="DP219" s="1">
        <v>4138</v>
      </c>
      <c r="DQ219" s="1">
        <v>6.8672519375342285</v>
      </c>
      <c r="DR219" s="1">
        <v>201</v>
      </c>
      <c r="DS219" s="1">
        <v>6.6799601196410761</v>
      </c>
      <c r="DT219" s="1">
        <v>103</v>
      </c>
      <c r="DU219" s="1">
        <v>8.142292490118578</v>
      </c>
      <c r="DV219" s="1">
        <v>1086</v>
      </c>
      <c r="DW219" s="1">
        <v>8.0599673445153641</v>
      </c>
      <c r="DX219" s="1">
        <v>652</v>
      </c>
      <c r="DY219" s="1">
        <v>8.5106382978723403</v>
      </c>
      <c r="DZ219" s="1">
        <v>4756</v>
      </c>
      <c r="EA219" s="1">
        <v>7.8436546549022834</v>
      </c>
      <c r="EB219" s="1">
        <v>320</v>
      </c>
      <c r="EC219" s="1">
        <v>6.5694929172654488</v>
      </c>
      <c r="ED219" s="1">
        <v>1474</v>
      </c>
      <c r="EE219" s="1">
        <v>7.9298472132558642</v>
      </c>
      <c r="EF219" s="1">
        <v>764</v>
      </c>
      <c r="EG219" s="1">
        <v>7.8286709703863107</v>
      </c>
      <c r="EH219" s="1">
        <v>156</v>
      </c>
      <c r="EI219" s="1">
        <v>5.526036131774708</v>
      </c>
      <c r="EJ219" s="1">
        <v>1231</v>
      </c>
      <c r="EK219" s="1">
        <v>8.826903771690807</v>
      </c>
      <c r="EL219" s="1">
        <v>1794</v>
      </c>
      <c r="EM219" s="1">
        <v>10.463692038495189</v>
      </c>
      <c r="EN219" s="1">
        <v>1534</v>
      </c>
      <c r="EO219" s="1">
        <v>8.0284712409064731</v>
      </c>
      <c r="EP219" s="1">
        <v>79</v>
      </c>
      <c r="EQ219" s="1">
        <v>4.2381974248927046</v>
      </c>
      <c r="ER219" s="1">
        <v>7185</v>
      </c>
      <c r="ES219" s="1">
        <v>8.7135268864149023</v>
      </c>
      <c r="ET219" s="1">
        <v>9997</v>
      </c>
      <c r="EU219" s="1">
        <v>9.4640777801971012</v>
      </c>
      <c r="EV219" s="1">
        <v>1888</v>
      </c>
      <c r="EW219" s="1">
        <v>9.2246054624517519</v>
      </c>
      <c r="EX219" s="1">
        <v>10986</v>
      </c>
      <c r="EY219" s="1">
        <v>8.1991193372639746</v>
      </c>
      <c r="EZ219" s="1">
        <v>3309</v>
      </c>
      <c r="FA219" s="1">
        <v>5.8476328485341158</v>
      </c>
      <c r="FB219" s="1">
        <v>6273</v>
      </c>
      <c r="FC219" s="1">
        <v>7.9339783722253836</v>
      </c>
      <c r="FD219" s="1">
        <v>186</v>
      </c>
      <c r="FE219" s="1">
        <v>7.0268228182848507</v>
      </c>
      <c r="FF219" s="1">
        <v>198822</v>
      </c>
      <c r="FG219" s="1">
        <v>8.3739560036895249</v>
      </c>
      <c r="FH219" s="1">
        <v>263162</v>
      </c>
      <c r="FI219" s="1">
        <v>8.4232487067229922</v>
      </c>
    </row>
    <row r="220" spans="2:165" x14ac:dyDescent="0.35">
      <c r="B220" s="18">
        <v>215</v>
      </c>
      <c r="C220" s="1" t="s">
        <v>373</v>
      </c>
      <c r="D220" s="1">
        <v>351</v>
      </c>
      <c r="E220" s="1">
        <v>5.6494447126991787</v>
      </c>
      <c r="F220" s="1">
        <v>276</v>
      </c>
      <c r="G220" s="1">
        <v>5.6154628687690744</v>
      </c>
      <c r="H220" s="1">
        <v>2750</v>
      </c>
      <c r="I220" s="1">
        <v>5.2226759092203974</v>
      </c>
      <c r="J220" s="1">
        <v>1933</v>
      </c>
      <c r="K220" s="1">
        <v>3.0550638513086357</v>
      </c>
      <c r="L220" s="1">
        <v>763</v>
      </c>
      <c r="M220" s="1">
        <v>4.6749586422400586</v>
      </c>
      <c r="N220" s="1">
        <v>1814</v>
      </c>
      <c r="O220" s="1">
        <v>6.8792900754674049</v>
      </c>
      <c r="P220" s="1">
        <v>708</v>
      </c>
      <c r="Q220" s="1">
        <v>1.4178715904994592</v>
      </c>
      <c r="R220" s="1">
        <v>468</v>
      </c>
      <c r="S220" s="1">
        <v>7.5679172056921082</v>
      </c>
      <c r="T220" s="1">
        <v>1257</v>
      </c>
      <c r="U220" s="1">
        <v>1.4610672648867296</v>
      </c>
      <c r="V220" s="1">
        <v>9831</v>
      </c>
      <c r="W220" s="1">
        <v>12.036436206031073</v>
      </c>
      <c r="X220" s="1">
        <v>204</v>
      </c>
      <c r="Y220" s="1">
        <v>7.7272727272727266</v>
      </c>
      <c r="Z220" s="1">
        <v>1270</v>
      </c>
      <c r="AA220" s="1">
        <v>7.36231884057971</v>
      </c>
      <c r="AB220" s="1">
        <v>4821</v>
      </c>
      <c r="AC220" s="1">
        <v>8.3093469380720109</v>
      </c>
      <c r="AD220" s="1">
        <v>16825</v>
      </c>
      <c r="AE220" s="1">
        <v>9.8224658621877392</v>
      </c>
      <c r="AF220" s="1">
        <v>354</v>
      </c>
      <c r="AG220" s="1">
        <v>7.6079948420373951</v>
      </c>
      <c r="AH220" s="1">
        <v>792</v>
      </c>
      <c r="AI220" s="1">
        <v>7.5056861258529191</v>
      </c>
      <c r="AJ220" s="1">
        <v>618</v>
      </c>
      <c r="AK220" s="1">
        <v>8.2169924212205832</v>
      </c>
      <c r="AL220" s="1">
        <v>3059</v>
      </c>
      <c r="AM220" s="1">
        <v>3.9112145350398282</v>
      </c>
      <c r="AN220" s="1">
        <v>1199</v>
      </c>
      <c r="AO220" s="1">
        <v>6.3101942003052471</v>
      </c>
      <c r="AP220" s="1">
        <v>4361</v>
      </c>
      <c r="AQ220" s="1">
        <v>6.4332920280875676</v>
      </c>
      <c r="AR220" s="1">
        <v>348</v>
      </c>
      <c r="AS220" s="1">
        <v>7.9871471195776911</v>
      </c>
      <c r="AT220" s="1">
        <v>1861</v>
      </c>
      <c r="AU220" s="1">
        <v>2.3641953351288176</v>
      </c>
      <c r="AV220" s="1">
        <v>960</v>
      </c>
      <c r="AW220" s="1">
        <v>10.987753233375301</v>
      </c>
      <c r="AX220" s="1">
        <v>968</v>
      </c>
      <c r="AY220" s="1">
        <v>7.9194960320706862</v>
      </c>
      <c r="AZ220" s="1">
        <v>3472</v>
      </c>
      <c r="BA220" s="1">
        <v>6.2238953123599536</v>
      </c>
      <c r="BB220" s="1">
        <v>8242</v>
      </c>
      <c r="BC220" s="1">
        <v>12.353858144972721</v>
      </c>
      <c r="BD220" s="1">
        <v>7881</v>
      </c>
      <c r="BE220" s="1">
        <v>6.1443106069465561</v>
      </c>
      <c r="BF220" s="1">
        <v>1995</v>
      </c>
      <c r="BG220" s="1">
        <v>6.6881222970934324</v>
      </c>
      <c r="BH220" s="1">
        <v>315</v>
      </c>
      <c r="BI220" s="1">
        <v>4.4466403162055332</v>
      </c>
      <c r="BJ220" s="1">
        <v>214</v>
      </c>
      <c r="BK220" s="1">
        <v>9.0067340067340069</v>
      </c>
      <c r="BL220" s="1">
        <v>2586</v>
      </c>
      <c r="BM220" s="1">
        <v>5.8186891073959908</v>
      </c>
      <c r="BN220" s="1">
        <v>629</v>
      </c>
      <c r="BO220" s="1">
        <v>6.4347826086956523</v>
      </c>
      <c r="BP220" s="1">
        <v>10648</v>
      </c>
      <c r="BQ220" s="1">
        <v>10.494155677763981</v>
      </c>
      <c r="BR220" s="1">
        <v>539</v>
      </c>
      <c r="BS220" s="1">
        <v>6.4916295314946399</v>
      </c>
      <c r="BT220" s="1">
        <v>3400</v>
      </c>
      <c r="BU220" s="1">
        <v>4.2274886230820883</v>
      </c>
      <c r="BV220" s="1">
        <v>4374</v>
      </c>
      <c r="BW220" s="1">
        <v>5.4284827800186157</v>
      </c>
      <c r="BX220" s="1">
        <v>2399</v>
      </c>
      <c r="BY220" s="1">
        <v>7.5494854769172672</v>
      </c>
      <c r="BZ220" s="1">
        <v>230</v>
      </c>
      <c r="CA220" s="1">
        <v>7.4942978168784622</v>
      </c>
      <c r="CB220" s="1">
        <v>1151</v>
      </c>
      <c r="CC220" s="1">
        <v>4.6005036172508893</v>
      </c>
      <c r="CD220" s="1">
        <v>1576</v>
      </c>
      <c r="CE220" s="1">
        <v>2.7254176322069656</v>
      </c>
      <c r="CF220" s="1">
        <v>260</v>
      </c>
      <c r="CG220" s="1">
        <v>5.6867891513560798</v>
      </c>
      <c r="CH220" s="1">
        <v>2402</v>
      </c>
      <c r="CI220" s="1">
        <v>5.1644807568264888</v>
      </c>
      <c r="CJ220" s="1">
        <v>2353</v>
      </c>
      <c r="CK220" s="1">
        <v>4.0331842100752473</v>
      </c>
      <c r="CL220" s="1">
        <v>2166</v>
      </c>
      <c r="CM220" s="1">
        <v>2.4258850672550314</v>
      </c>
      <c r="CN220" s="1">
        <v>9295</v>
      </c>
      <c r="CO220" s="1">
        <v>11.579957143569043</v>
      </c>
      <c r="CP220" s="1">
        <v>1754</v>
      </c>
      <c r="CQ220" s="1">
        <v>7.0702999032570144</v>
      </c>
      <c r="CR220" s="1">
        <v>2220</v>
      </c>
      <c r="CS220" s="1">
        <v>9.5664914246315611</v>
      </c>
      <c r="CT220" s="1">
        <v>925</v>
      </c>
      <c r="CU220" s="1">
        <v>7.2554710173346928</v>
      </c>
      <c r="CV220" s="1">
        <v>3757</v>
      </c>
      <c r="CW220" s="1">
        <v>4.131159077664031</v>
      </c>
      <c r="CX220" s="1">
        <v>2164</v>
      </c>
      <c r="CY220" s="1">
        <v>3.4096996817193457</v>
      </c>
      <c r="CZ220" s="1">
        <v>1590</v>
      </c>
      <c r="DA220" s="1">
        <v>8.7180611909200572</v>
      </c>
      <c r="DB220" s="1">
        <v>3489</v>
      </c>
      <c r="DC220" s="1">
        <v>3.7915670506411647</v>
      </c>
      <c r="DD220" s="1">
        <v>2789</v>
      </c>
      <c r="DE220" s="1">
        <v>3.7204524838589186</v>
      </c>
      <c r="DF220" s="1">
        <v>384</v>
      </c>
      <c r="DG220" s="1">
        <v>4.5181786092481468</v>
      </c>
      <c r="DH220" s="1">
        <v>489</v>
      </c>
      <c r="DI220" s="1">
        <v>5.7658295012380618</v>
      </c>
      <c r="DJ220" s="1">
        <v>459</v>
      </c>
      <c r="DK220" s="1">
        <v>6.8344252531268603</v>
      </c>
      <c r="DL220" s="1">
        <v>1033</v>
      </c>
      <c r="DM220" s="1">
        <v>3.0858849887976101</v>
      </c>
      <c r="DN220" s="1">
        <v>373</v>
      </c>
      <c r="DO220" s="1">
        <v>7.3037008028196597</v>
      </c>
      <c r="DP220" s="1">
        <v>1116</v>
      </c>
      <c r="DQ220" s="1">
        <v>1.8520669797699851</v>
      </c>
      <c r="DR220" s="1">
        <v>262</v>
      </c>
      <c r="DS220" s="1">
        <v>8.7072116982386181</v>
      </c>
      <c r="DT220" s="1">
        <v>20</v>
      </c>
      <c r="DU220" s="1">
        <v>1.5810276679841897</v>
      </c>
      <c r="DV220" s="1">
        <v>856</v>
      </c>
      <c r="DW220" s="1">
        <v>6.3529761021226063</v>
      </c>
      <c r="DX220" s="1">
        <v>393</v>
      </c>
      <c r="DY220" s="1">
        <v>5.1298786059261197</v>
      </c>
      <c r="DZ220" s="1">
        <v>852</v>
      </c>
      <c r="EA220" s="1">
        <v>1.4051290508782057</v>
      </c>
      <c r="EB220" s="1">
        <v>281</v>
      </c>
      <c r="EC220" s="1">
        <v>5.7688359679737218</v>
      </c>
      <c r="ED220" s="1">
        <v>515</v>
      </c>
      <c r="EE220" s="1">
        <v>2.7706046911986228</v>
      </c>
      <c r="EF220" s="1">
        <v>636</v>
      </c>
      <c r="EG220" s="1">
        <v>6.517061174300645</v>
      </c>
      <c r="EH220" s="1">
        <v>194</v>
      </c>
      <c r="EI220" s="1">
        <v>6.8721218561813675</v>
      </c>
      <c r="EJ220" s="1">
        <v>923</v>
      </c>
      <c r="EK220" s="1">
        <v>6.6183852000573644</v>
      </c>
      <c r="EL220" s="1">
        <v>938</v>
      </c>
      <c r="EM220" s="1">
        <v>5.4709827938174396</v>
      </c>
      <c r="EN220" s="1">
        <v>1288</v>
      </c>
      <c r="EO220" s="1">
        <v>6.7409849793269485</v>
      </c>
      <c r="EP220" s="1">
        <v>106</v>
      </c>
      <c r="EQ220" s="1">
        <v>5.6866952789699567</v>
      </c>
      <c r="ER220" s="1">
        <v>2656</v>
      </c>
      <c r="ES220" s="1">
        <v>3.2210337383880279</v>
      </c>
      <c r="ET220" s="1">
        <v>9099</v>
      </c>
      <c r="EU220" s="1">
        <v>8.6139485567683742</v>
      </c>
      <c r="EV220" s="1">
        <v>1603</v>
      </c>
      <c r="EW220" s="1">
        <v>7.8321199980456351</v>
      </c>
      <c r="EX220" s="1">
        <v>15447</v>
      </c>
      <c r="EY220" s="1">
        <v>11.528472274050303</v>
      </c>
      <c r="EZ220" s="1">
        <v>826</v>
      </c>
      <c r="FA220" s="1">
        <v>1.4596992242034388</v>
      </c>
      <c r="FB220" s="1">
        <v>4162</v>
      </c>
      <c r="FC220" s="1">
        <v>5.2640232719913991</v>
      </c>
      <c r="FD220" s="1">
        <v>208</v>
      </c>
      <c r="FE220" s="1">
        <v>7.8579523989421984</v>
      </c>
      <c r="FF220" s="1">
        <v>139088</v>
      </c>
      <c r="FG220" s="1">
        <v>5.8580881021273727</v>
      </c>
      <c r="FH220" s="1">
        <v>187729</v>
      </c>
      <c r="FI220" s="1">
        <v>6.0088008772710371</v>
      </c>
    </row>
    <row r="221" spans="2:165" x14ac:dyDescent="0.35">
      <c r="B221" s="18">
        <v>216</v>
      </c>
      <c r="C221" s="1" t="s">
        <v>374</v>
      </c>
      <c r="D221" s="1">
        <v>771</v>
      </c>
      <c r="E221" s="1">
        <v>12.409464027040078</v>
      </c>
      <c r="F221" s="1">
        <v>829</v>
      </c>
      <c r="G221" s="1">
        <v>16.86673448626653</v>
      </c>
      <c r="H221" s="1">
        <v>5233</v>
      </c>
      <c r="I221" s="1">
        <v>9.9382774665273956</v>
      </c>
      <c r="J221" s="1">
        <v>3444</v>
      </c>
      <c r="K221" s="1">
        <v>5.4431660134024531</v>
      </c>
      <c r="L221" s="1">
        <v>1815</v>
      </c>
      <c r="M221" s="1">
        <v>11.120642117517308</v>
      </c>
      <c r="N221" s="1">
        <v>3337</v>
      </c>
      <c r="O221" s="1">
        <v>12.655011566612309</v>
      </c>
      <c r="P221" s="1">
        <v>1699</v>
      </c>
      <c r="Q221" s="1">
        <v>3.4024912885008209</v>
      </c>
      <c r="R221" s="1">
        <v>848</v>
      </c>
      <c r="S221" s="1">
        <v>13.71280724450194</v>
      </c>
      <c r="T221" s="1">
        <v>3052</v>
      </c>
      <c r="U221" s="1">
        <v>3.5474759685237065</v>
      </c>
      <c r="V221" s="1">
        <v>11033</v>
      </c>
      <c r="W221" s="1">
        <v>13.508086731882903</v>
      </c>
      <c r="X221" s="1">
        <v>365</v>
      </c>
      <c r="Y221" s="1">
        <v>13.825757575757574</v>
      </c>
      <c r="Z221" s="1">
        <v>2489</v>
      </c>
      <c r="AA221" s="1">
        <v>14.428985507246377</v>
      </c>
      <c r="AB221" s="1">
        <v>6165</v>
      </c>
      <c r="AC221" s="1">
        <v>10.625829469656493</v>
      </c>
      <c r="AD221" s="1">
        <v>19037</v>
      </c>
      <c r="AE221" s="1">
        <v>11.113835519671204</v>
      </c>
      <c r="AF221" s="1">
        <v>772</v>
      </c>
      <c r="AG221" s="1">
        <v>16.591446378680423</v>
      </c>
      <c r="AH221" s="1">
        <v>2011</v>
      </c>
      <c r="AI221" s="1">
        <v>19.057998483699773</v>
      </c>
      <c r="AJ221" s="1">
        <v>1173</v>
      </c>
      <c r="AK221" s="1">
        <v>15.596330275229359</v>
      </c>
      <c r="AL221" s="1">
        <v>5176</v>
      </c>
      <c r="AM221" s="1">
        <v>6.6179949112017491</v>
      </c>
      <c r="AN221" s="1">
        <v>2626</v>
      </c>
      <c r="AO221" s="1">
        <v>13.820325246039683</v>
      </c>
      <c r="AP221" s="1">
        <v>6696</v>
      </c>
      <c r="AQ221" s="1">
        <v>9.8778544875199152</v>
      </c>
      <c r="AR221" s="1">
        <v>632</v>
      </c>
      <c r="AS221" s="1">
        <v>14.505393619462934</v>
      </c>
      <c r="AT221" s="1">
        <v>3535</v>
      </c>
      <c r="AU221" s="1">
        <v>4.4908277859647345</v>
      </c>
      <c r="AV221" s="1">
        <v>1218</v>
      </c>
      <c r="AW221" s="1">
        <v>13.940711914844913</v>
      </c>
      <c r="AX221" s="1">
        <v>1312</v>
      </c>
      <c r="AY221" s="1">
        <v>10.733862390575146</v>
      </c>
      <c r="AZ221" s="1">
        <v>6529</v>
      </c>
      <c r="BA221" s="1">
        <v>11.703863045621583</v>
      </c>
      <c r="BB221" s="1">
        <v>11725</v>
      </c>
      <c r="BC221" s="1">
        <v>17.574494873793391</v>
      </c>
      <c r="BD221" s="1">
        <v>12494</v>
      </c>
      <c r="BE221" s="1">
        <v>9.7407710599150192</v>
      </c>
      <c r="BF221" s="1">
        <v>4311</v>
      </c>
      <c r="BG221" s="1">
        <v>14.45237855777934</v>
      </c>
      <c r="BH221" s="1">
        <v>773</v>
      </c>
      <c r="BI221" s="1">
        <v>10.911914172783737</v>
      </c>
      <c r="BJ221" s="1">
        <v>381</v>
      </c>
      <c r="BK221" s="1">
        <v>16.035353535353536</v>
      </c>
      <c r="BL221" s="1">
        <v>3099</v>
      </c>
      <c r="BM221" s="1">
        <v>6.9729766217402069</v>
      </c>
      <c r="BN221" s="1">
        <v>1055</v>
      </c>
      <c r="BO221" s="1">
        <v>10.792838874680307</v>
      </c>
      <c r="BP221" s="1">
        <v>10826</v>
      </c>
      <c r="BQ221" s="1">
        <v>10.669583900025623</v>
      </c>
      <c r="BR221" s="1">
        <v>933</v>
      </c>
      <c r="BS221" s="1">
        <v>11.236902324461038</v>
      </c>
      <c r="BT221" s="1">
        <v>5311</v>
      </c>
      <c r="BU221" s="1">
        <v>6.6035859050555787</v>
      </c>
      <c r="BV221" s="1">
        <v>6452</v>
      </c>
      <c r="BW221" s="1">
        <v>8.0074464784362398</v>
      </c>
      <c r="BX221" s="1">
        <v>3782</v>
      </c>
      <c r="BY221" s="1">
        <v>11.901689901501086</v>
      </c>
      <c r="BZ221" s="1">
        <v>461</v>
      </c>
      <c r="CA221" s="1">
        <v>15.021179537308567</v>
      </c>
      <c r="CB221" s="1">
        <v>2012</v>
      </c>
      <c r="CC221" s="1">
        <v>8.041888164994603</v>
      </c>
      <c r="CD221" s="1">
        <v>3185</v>
      </c>
      <c r="CE221" s="1">
        <v>5.5079030194030372</v>
      </c>
      <c r="CF221" s="1">
        <v>494</v>
      </c>
      <c r="CG221" s="1">
        <v>10.804899387576553</v>
      </c>
      <c r="CH221" s="1">
        <v>3333</v>
      </c>
      <c r="CI221" s="1">
        <v>7.1662008170285967</v>
      </c>
      <c r="CJ221" s="1">
        <v>4367</v>
      </c>
      <c r="CK221" s="1">
        <v>7.4853019317461129</v>
      </c>
      <c r="CL221" s="1">
        <v>5671</v>
      </c>
      <c r="CM221" s="1">
        <v>6.3514285394290324</v>
      </c>
      <c r="CN221" s="1">
        <v>8000</v>
      </c>
      <c r="CO221" s="1">
        <v>9.96661185030149</v>
      </c>
      <c r="CP221" s="1">
        <v>3642</v>
      </c>
      <c r="CQ221" s="1">
        <v>14.680748145759431</v>
      </c>
      <c r="CR221" s="1">
        <v>2682</v>
      </c>
      <c r="CS221" s="1">
        <v>11.557355856244076</v>
      </c>
      <c r="CT221" s="1">
        <v>2133</v>
      </c>
      <c r="CU221" s="1">
        <v>16.730723978351243</v>
      </c>
      <c r="CV221" s="1">
        <v>6488</v>
      </c>
      <c r="CW221" s="1">
        <v>7.1341389661656205</v>
      </c>
      <c r="CX221" s="1">
        <v>3690</v>
      </c>
      <c r="CY221" s="1">
        <v>5.8141367031166293</v>
      </c>
      <c r="CZ221" s="1">
        <v>1761</v>
      </c>
      <c r="DA221" s="1">
        <v>9.6556639982454211</v>
      </c>
      <c r="DB221" s="1">
        <v>5801</v>
      </c>
      <c r="DC221" s="1">
        <v>6.3040643338404703</v>
      </c>
      <c r="DD221" s="1">
        <v>6450</v>
      </c>
      <c r="DE221" s="1">
        <v>8.604129982391548</v>
      </c>
      <c r="DF221" s="1">
        <v>873</v>
      </c>
      <c r="DG221" s="1">
        <v>10.271796681962583</v>
      </c>
      <c r="DH221" s="1">
        <v>1118</v>
      </c>
      <c r="DI221" s="1">
        <v>13.182407734936918</v>
      </c>
      <c r="DJ221" s="1">
        <v>781</v>
      </c>
      <c r="DK221" s="1">
        <v>11.628945801072067</v>
      </c>
      <c r="DL221" s="1">
        <v>1864</v>
      </c>
      <c r="DM221" s="1">
        <v>5.5683345780433156</v>
      </c>
      <c r="DN221" s="1">
        <v>897</v>
      </c>
      <c r="DO221" s="1">
        <v>17.564127667906796</v>
      </c>
      <c r="DP221" s="1">
        <v>2256</v>
      </c>
      <c r="DQ221" s="1">
        <v>3.7439633569543789</v>
      </c>
      <c r="DR221" s="1">
        <v>400</v>
      </c>
      <c r="DS221" s="1">
        <v>13.293452974410103</v>
      </c>
      <c r="DT221" s="1">
        <v>82</v>
      </c>
      <c r="DU221" s="1">
        <v>6.4822134387351777</v>
      </c>
      <c r="DV221" s="1">
        <v>1643</v>
      </c>
      <c r="DW221" s="1">
        <v>12.193854831527386</v>
      </c>
      <c r="DX221" s="1">
        <v>969</v>
      </c>
      <c r="DY221" s="1">
        <v>12.648479310794936</v>
      </c>
      <c r="DZ221" s="1">
        <v>1923</v>
      </c>
      <c r="EA221" s="1">
        <v>3.1714356394821475</v>
      </c>
      <c r="EB221" s="1">
        <v>718</v>
      </c>
      <c r="EC221" s="1">
        <v>14.740299733114352</v>
      </c>
      <c r="ED221" s="1">
        <v>1296</v>
      </c>
      <c r="EE221" s="1">
        <v>6.972240154938671</v>
      </c>
      <c r="EF221" s="1">
        <v>1896</v>
      </c>
      <c r="EG221" s="1">
        <v>19.428220104518907</v>
      </c>
      <c r="EH221" s="1">
        <v>363</v>
      </c>
      <c r="EI221" s="1">
        <v>12.858660998937301</v>
      </c>
      <c r="EJ221" s="1">
        <v>1754</v>
      </c>
      <c r="EK221" s="1">
        <v>12.57708303456188</v>
      </c>
      <c r="EL221" s="1">
        <v>2388</v>
      </c>
      <c r="EM221" s="1">
        <v>13.928258967629045</v>
      </c>
      <c r="EN221" s="1">
        <v>2306</v>
      </c>
      <c r="EO221" s="1">
        <v>12.068875281310515</v>
      </c>
      <c r="EP221" s="1">
        <v>258</v>
      </c>
      <c r="EQ221" s="1">
        <v>13.841201716738198</v>
      </c>
      <c r="ER221" s="1">
        <v>5364</v>
      </c>
      <c r="ES221" s="1">
        <v>6.5051298843047372</v>
      </c>
      <c r="ET221" s="1">
        <v>10760</v>
      </c>
      <c r="EU221" s="1">
        <v>10.186403612575853</v>
      </c>
      <c r="EV221" s="1">
        <v>2288</v>
      </c>
      <c r="EW221" s="1">
        <v>11.178971026530512</v>
      </c>
      <c r="EX221" s="1">
        <v>12263</v>
      </c>
      <c r="EY221" s="1">
        <v>9.1521755354877232</v>
      </c>
      <c r="EZ221" s="1">
        <v>1749</v>
      </c>
      <c r="FA221" s="1">
        <v>3.0908159117818581</v>
      </c>
      <c r="FB221" s="1">
        <v>7232</v>
      </c>
      <c r="FC221" s="1">
        <v>9.146904445709227</v>
      </c>
      <c r="FD221" s="1">
        <v>335</v>
      </c>
      <c r="FE221" s="1">
        <v>12.655836796373251</v>
      </c>
      <c r="FF221" s="1">
        <v>187646</v>
      </c>
      <c r="FG221" s="1">
        <v>7.9032468653787031</v>
      </c>
      <c r="FH221" s="1">
        <v>276898</v>
      </c>
      <c r="FI221" s="1">
        <v>8.8629084761256678</v>
      </c>
    </row>
    <row r="222" spans="2:165" x14ac:dyDescent="0.35">
      <c r="B222" s="18">
        <v>217</v>
      </c>
      <c r="C222" s="1" t="s">
        <v>64</v>
      </c>
      <c r="D222" s="1">
        <v>6213</v>
      </c>
      <c r="F222" s="1">
        <v>4915</v>
      </c>
      <c r="H222" s="1">
        <v>52655</v>
      </c>
      <c r="J222" s="1">
        <v>63272</v>
      </c>
      <c r="L222" s="1">
        <v>16321</v>
      </c>
      <c r="N222" s="1">
        <v>26369</v>
      </c>
      <c r="P222" s="1">
        <v>49934</v>
      </c>
      <c r="R222" s="1">
        <v>6184</v>
      </c>
      <c r="T222" s="1">
        <v>86033</v>
      </c>
      <c r="V222" s="1">
        <v>81677</v>
      </c>
      <c r="X222" s="1">
        <v>2640</v>
      </c>
      <c r="Z222" s="1">
        <v>17250</v>
      </c>
      <c r="AB222" s="1">
        <v>58019</v>
      </c>
      <c r="AD222" s="1">
        <v>171291</v>
      </c>
      <c r="AF222" s="1">
        <v>4653</v>
      </c>
      <c r="AH222" s="1">
        <v>10552</v>
      </c>
      <c r="AJ222" s="1">
        <v>7521</v>
      </c>
      <c r="AL222" s="1">
        <v>78211</v>
      </c>
      <c r="AN222" s="1">
        <v>19001</v>
      </c>
      <c r="AP222" s="1">
        <v>67788</v>
      </c>
      <c r="AR222" s="1">
        <v>4357</v>
      </c>
      <c r="AT222" s="1">
        <v>78716</v>
      </c>
      <c r="AV222" s="1">
        <v>8737</v>
      </c>
      <c r="AX222" s="1">
        <v>12223</v>
      </c>
      <c r="AZ222" s="1">
        <v>55785</v>
      </c>
      <c r="BB222" s="1">
        <v>66716</v>
      </c>
      <c r="BD222" s="1">
        <v>128265</v>
      </c>
      <c r="BF222" s="1">
        <v>29829</v>
      </c>
      <c r="BH222" s="1">
        <v>7084</v>
      </c>
      <c r="BJ222" s="1">
        <v>2376</v>
      </c>
      <c r="BL222" s="1">
        <v>44443</v>
      </c>
      <c r="BN222" s="1">
        <v>9775</v>
      </c>
      <c r="BP222" s="1">
        <v>101466</v>
      </c>
      <c r="BR222" s="1">
        <v>8303</v>
      </c>
      <c r="BT222" s="1">
        <v>80426</v>
      </c>
      <c r="BV222" s="1">
        <v>80575</v>
      </c>
      <c r="BX222" s="1">
        <v>31777</v>
      </c>
      <c r="BZ222" s="1">
        <v>3069</v>
      </c>
      <c r="CB222" s="1">
        <v>25019</v>
      </c>
      <c r="CD222" s="1">
        <v>57826</v>
      </c>
      <c r="CF222" s="1">
        <v>4572</v>
      </c>
      <c r="CH222" s="1">
        <v>46510</v>
      </c>
      <c r="CJ222" s="1">
        <v>58341</v>
      </c>
      <c r="CL222" s="1">
        <v>89287</v>
      </c>
      <c r="CN222" s="1">
        <v>80268</v>
      </c>
      <c r="CP222" s="1">
        <v>24808</v>
      </c>
      <c r="CR222" s="1">
        <v>23206</v>
      </c>
      <c r="CT222" s="1">
        <v>12749</v>
      </c>
      <c r="CV222" s="1">
        <v>90943</v>
      </c>
      <c r="CX222" s="1">
        <v>63466</v>
      </c>
      <c r="CZ222" s="1">
        <v>18238</v>
      </c>
      <c r="DB222" s="1">
        <v>92020</v>
      </c>
      <c r="DD222" s="1">
        <v>74964</v>
      </c>
      <c r="DF222" s="1">
        <v>8499</v>
      </c>
      <c r="DH222" s="1">
        <v>8481</v>
      </c>
      <c r="DJ222" s="1">
        <v>6716</v>
      </c>
      <c r="DL222" s="1">
        <v>33475</v>
      </c>
      <c r="DN222" s="1">
        <v>5107</v>
      </c>
      <c r="DP222" s="1">
        <v>60257</v>
      </c>
      <c r="DR222" s="1">
        <v>3009</v>
      </c>
      <c r="DT222" s="1">
        <v>1265</v>
      </c>
      <c r="DV222" s="1">
        <v>13474</v>
      </c>
      <c r="DX222" s="1">
        <v>7661</v>
      </c>
      <c r="DZ222" s="1">
        <v>60635</v>
      </c>
      <c r="EB222" s="1">
        <v>4871</v>
      </c>
      <c r="ED222" s="1">
        <v>18588</v>
      </c>
      <c r="EF222" s="1">
        <v>9759</v>
      </c>
      <c r="EH222" s="1">
        <v>2823</v>
      </c>
      <c r="EJ222" s="1">
        <v>13946</v>
      </c>
      <c r="EL222" s="1">
        <v>17145</v>
      </c>
      <c r="EN222" s="1">
        <v>19107</v>
      </c>
      <c r="EP222" s="1">
        <v>1864</v>
      </c>
      <c r="ER222" s="1">
        <v>82458</v>
      </c>
      <c r="ET222" s="1">
        <v>105631</v>
      </c>
      <c r="EV222" s="1">
        <v>20467</v>
      </c>
      <c r="EX222" s="1">
        <v>133990</v>
      </c>
      <c r="EZ222" s="1">
        <v>56587</v>
      </c>
      <c r="FB222" s="1">
        <v>79065</v>
      </c>
      <c r="FD222" s="1">
        <v>2647</v>
      </c>
      <c r="FF222" s="1">
        <v>2374290</v>
      </c>
      <c r="FH222" s="1">
        <v>3124234</v>
      </c>
    </row>
    <row r="223" spans="2:165" x14ac:dyDescent="0.35">
      <c r="B223" s="18">
        <v>218</v>
      </c>
    </row>
    <row r="224" spans="2:165" x14ac:dyDescent="0.35">
      <c r="B224" s="18">
        <v>219</v>
      </c>
      <c r="C224" s="1" t="s">
        <v>375</v>
      </c>
      <c r="D224" s="1" t="s">
        <v>155</v>
      </c>
      <c r="F224" s="1" t="s">
        <v>235</v>
      </c>
      <c r="H224" s="1" t="s">
        <v>156</v>
      </c>
      <c r="J224" s="1" t="s">
        <v>157</v>
      </c>
      <c r="L224" s="1" t="s">
        <v>158</v>
      </c>
      <c r="N224" s="1" t="s">
        <v>159</v>
      </c>
      <c r="P224" s="1" t="s">
        <v>357</v>
      </c>
      <c r="R224" s="1" t="s">
        <v>161</v>
      </c>
      <c r="T224" s="1" t="s">
        <v>162</v>
      </c>
      <c r="V224" s="1" t="s">
        <v>163</v>
      </c>
      <c r="X224" s="1" t="s">
        <v>164</v>
      </c>
      <c r="Z224" s="1" t="s">
        <v>165</v>
      </c>
      <c r="AB224" s="1" t="s">
        <v>166</v>
      </c>
      <c r="AD224" s="1" t="s">
        <v>167</v>
      </c>
      <c r="AF224" s="1" t="s">
        <v>168</v>
      </c>
      <c r="AH224" s="1" t="s">
        <v>169</v>
      </c>
      <c r="AJ224" s="1" t="s">
        <v>170</v>
      </c>
      <c r="AL224" s="1" t="s">
        <v>171</v>
      </c>
      <c r="AN224" s="1" t="s">
        <v>172</v>
      </c>
      <c r="AP224" s="1" t="s">
        <v>173</v>
      </c>
      <c r="AR224" s="1" t="s">
        <v>358</v>
      </c>
      <c r="AT224" s="1" t="s">
        <v>175</v>
      </c>
      <c r="AV224" s="1" t="s">
        <v>176</v>
      </c>
      <c r="AX224" s="1" t="s">
        <v>177</v>
      </c>
      <c r="AZ224" s="1" t="s">
        <v>178</v>
      </c>
      <c r="BB224" s="1" t="s">
        <v>179</v>
      </c>
      <c r="BD224" s="1" t="s">
        <v>180</v>
      </c>
      <c r="BF224" s="1" t="s">
        <v>181</v>
      </c>
      <c r="BH224" s="1" t="s">
        <v>182</v>
      </c>
      <c r="BJ224" s="1" t="s">
        <v>183</v>
      </c>
      <c r="BL224" s="1" t="s">
        <v>184</v>
      </c>
      <c r="BN224" s="1" t="s">
        <v>185</v>
      </c>
      <c r="BP224" s="1" t="s">
        <v>186</v>
      </c>
      <c r="BR224" s="1" t="s">
        <v>187</v>
      </c>
      <c r="BT224" s="1" t="s">
        <v>359</v>
      </c>
      <c r="BV224" s="1" t="s">
        <v>189</v>
      </c>
      <c r="BX224" s="1" t="s">
        <v>360</v>
      </c>
      <c r="BZ224" s="1" t="s">
        <v>191</v>
      </c>
      <c r="CB224" s="1" t="s">
        <v>192</v>
      </c>
      <c r="CD224" s="1" t="s">
        <v>193</v>
      </c>
      <c r="CF224" s="1" t="s">
        <v>194</v>
      </c>
      <c r="CH224" s="1" t="s">
        <v>195</v>
      </c>
      <c r="CJ224" s="1" t="s">
        <v>196</v>
      </c>
      <c r="CL224" s="1" t="s">
        <v>197</v>
      </c>
      <c r="CN224" s="1" t="s">
        <v>198</v>
      </c>
      <c r="CP224" s="1" t="s">
        <v>199</v>
      </c>
      <c r="CR224" s="1" t="s">
        <v>200</v>
      </c>
      <c r="CT224" s="1" t="s">
        <v>201</v>
      </c>
      <c r="CV224" s="1" t="s">
        <v>202</v>
      </c>
      <c r="CX224" s="1" t="s">
        <v>203</v>
      </c>
      <c r="CZ224" s="1" t="s">
        <v>204</v>
      </c>
      <c r="DB224" s="1" t="s">
        <v>205</v>
      </c>
      <c r="DD224" s="1" t="s">
        <v>206</v>
      </c>
      <c r="DF224" s="1" t="s">
        <v>207</v>
      </c>
      <c r="DH224" s="1" t="s">
        <v>208</v>
      </c>
      <c r="DJ224" s="1" t="s">
        <v>209</v>
      </c>
      <c r="DL224" s="1" t="s">
        <v>210</v>
      </c>
      <c r="DN224" s="1" t="s">
        <v>211</v>
      </c>
      <c r="DP224" s="1" t="s">
        <v>212</v>
      </c>
      <c r="DR224" s="1" t="s">
        <v>213</v>
      </c>
      <c r="DT224" s="1" t="s">
        <v>214</v>
      </c>
      <c r="DV224" s="1" t="s">
        <v>215</v>
      </c>
      <c r="DX224" s="1" t="s">
        <v>216</v>
      </c>
      <c r="DZ224" s="1" t="s">
        <v>217</v>
      </c>
      <c r="EB224" s="1" t="s">
        <v>218</v>
      </c>
      <c r="ED224" s="1" t="s">
        <v>219</v>
      </c>
      <c r="EF224" s="1" t="s">
        <v>220</v>
      </c>
      <c r="EH224" s="1" t="s">
        <v>221</v>
      </c>
      <c r="EJ224" s="1" t="s">
        <v>222</v>
      </c>
      <c r="EL224" s="1" t="s">
        <v>224</v>
      </c>
      <c r="EN224" s="1" t="s">
        <v>225</v>
      </c>
      <c r="EP224" s="1" t="s">
        <v>226</v>
      </c>
      <c r="ER224" s="1" t="s">
        <v>227</v>
      </c>
      <c r="ET224" s="1" t="s">
        <v>228</v>
      </c>
      <c r="EV224" s="1" t="s">
        <v>223</v>
      </c>
      <c r="EX224" s="1" t="s">
        <v>229</v>
      </c>
      <c r="EZ224" s="1" t="s">
        <v>231</v>
      </c>
      <c r="FB224" s="1" t="s">
        <v>230</v>
      </c>
      <c r="FD224" s="1" t="s">
        <v>232</v>
      </c>
      <c r="FH224" s="1" t="s">
        <v>64</v>
      </c>
    </row>
    <row r="225" spans="2:165" x14ac:dyDescent="0.35">
      <c r="B225" s="18">
        <v>220</v>
      </c>
      <c r="C225" s="1" t="s">
        <v>376</v>
      </c>
      <c r="D225" s="1">
        <v>521</v>
      </c>
      <c r="E225" s="1">
        <v>8.5256095565373915</v>
      </c>
      <c r="F225" s="1">
        <v>767</v>
      </c>
      <c r="G225" s="1">
        <v>15.939318370739816</v>
      </c>
      <c r="H225" s="1">
        <v>890</v>
      </c>
      <c r="I225" s="1">
        <v>1.731416454292551</v>
      </c>
      <c r="J225" s="1">
        <v>195</v>
      </c>
      <c r="K225" s="1">
        <v>0.31638381412856542</v>
      </c>
      <c r="L225" s="1">
        <v>730</v>
      </c>
      <c r="M225" s="1">
        <v>4.6114971572962729</v>
      </c>
      <c r="N225" s="1">
        <v>2106</v>
      </c>
      <c r="O225" s="1">
        <v>8.24653457592607</v>
      </c>
      <c r="P225" s="1">
        <v>181</v>
      </c>
      <c r="Q225" s="1">
        <v>0.37498964117013339</v>
      </c>
      <c r="R225" s="1">
        <v>604</v>
      </c>
      <c r="S225" s="1">
        <v>10.117252931323282</v>
      </c>
      <c r="T225" s="1">
        <v>339</v>
      </c>
      <c r="U225" s="1">
        <v>0.40527939172225808</v>
      </c>
      <c r="V225" s="1">
        <v>530</v>
      </c>
      <c r="W225" s="1">
        <v>0.68540982334531719</v>
      </c>
      <c r="X225" s="1">
        <v>814</v>
      </c>
      <c r="Y225" s="1">
        <v>31.909055272442178</v>
      </c>
      <c r="Z225" s="1">
        <v>2165</v>
      </c>
      <c r="AA225" s="1">
        <v>13.002222088763437</v>
      </c>
      <c r="AB225" s="1">
        <v>1377</v>
      </c>
      <c r="AC225" s="1">
        <v>2.4734157206495184</v>
      </c>
      <c r="AD225" s="1">
        <v>1384</v>
      </c>
      <c r="AE225" s="1">
        <v>0.84731754204445975</v>
      </c>
      <c r="AF225" s="1">
        <v>315</v>
      </c>
      <c r="AG225" s="1">
        <v>7.0627802690582957</v>
      </c>
      <c r="AH225" s="1">
        <v>1210</v>
      </c>
      <c r="AI225" s="1">
        <v>11.839530332681017</v>
      </c>
      <c r="AJ225" s="1">
        <v>2179</v>
      </c>
      <c r="AK225" s="1">
        <v>30.042740934785606</v>
      </c>
      <c r="AL225" s="1">
        <v>309</v>
      </c>
      <c r="AM225" s="1">
        <v>0.40766247130531147</v>
      </c>
      <c r="AN225" s="1">
        <v>1610</v>
      </c>
      <c r="AO225" s="1">
        <v>8.7547580206634041</v>
      </c>
      <c r="AP225" s="1">
        <v>432</v>
      </c>
      <c r="AQ225" s="1">
        <v>0.66212985102078359</v>
      </c>
      <c r="AR225" s="1">
        <v>976</v>
      </c>
      <c r="AS225" s="1">
        <v>23.422126229901608</v>
      </c>
      <c r="AT225" s="1">
        <v>180</v>
      </c>
      <c r="AU225" s="1">
        <v>0.23602842831292126</v>
      </c>
      <c r="AV225" s="1">
        <v>1244</v>
      </c>
      <c r="AW225" s="1">
        <v>14.702753811606192</v>
      </c>
      <c r="AX225" s="1">
        <v>785</v>
      </c>
      <c r="AY225" s="1">
        <v>6.6233547080661497</v>
      </c>
      <c r="AZ225" s="1">
        <v>1295</v>
      </c>
      <c r="BA225" s="1">
        <v>2.3832308881445767</v>
      </c>
      <c r="BB225" s="1">
        <v>1217</v>
      </c>
      <c r="BC225" s="1">
        <v>1.965756743660152</v>
      </c>
      <c r="BD225" s="1">
        <v>1361</v>
      </c>
      <c r="BE225" s="1">
        <v>1.0899160740598373</v>
      </c>
      <c r="BF225" s="1">
        <v>2512</v>
      </c>
      <c r="BG225" s="1">
        <v>8.7282835302293265</v>
      </c>
      <c r="BH225" s="1">
        <v>537</v>
      </c>
      <c r="BI225" s="1">
        <v>7.8417056074766363</v>
      </c>
      <c r="BJ225" s="1">
        <v>651</v>
      </c>
      <c r="BK225" s="1">
        <v>28.194023386747507</v>
      </c>
      <c r="BL225" s="1">
        <v>176</v>
      </c>
      <c r="BM225" s="1">
        <v>0.40771885931382768</v>
      </c>
      <c r="BN225" s="1">
        <v>933</v>
      </c>
      <c r="BO225" s="1">
        <v>9.7850026219192454</v>
      </c>
      <c r="BP225" s="1">
        <v>411</v>
      </c>
      <c r="BQ225" s="1">
        <v>0.42334909304409624</v>
      </c>
      <c r="BR225" s="1">
        <v>722</v>
      </c>
      <c r="BS225" s="1">
        <v>8.9667163437655244</v>
      </c>
      <c r="BT225" s="1">
        <v>277</v>
      </c>
      <c r="BU225" s="1">
        <v>0.35690817023360094</v>
      </c>
      <c r="BV225" s="1">
        <v>272</v>
      </c>
      <c r="BW225" s="1">
        <v>0.35061034558321197</v>
      </c>
      <c r="BX225" s="1">
        <v>888</v>
      </c>
      <c r="BY225" s="1">
        <v>2.8809655127664406</v>
      </c>
      <c r="BZ225" s="1">
        <v>1049</v>
      </c>
      <c r="CA225" s="1">
        <v>35.912358781239298</v>
      </c>
      <c r="CB225" s="1">
        <v>673</v>
      </c>
      <c r="CC225" s="1">
        <v>2.7657913122097564</v>
      </c>
      <c r="CD225" s="1">
        <v>175</v>
      </c>
      <c r="CE225" s="1">
        <v>0.31313745839745194</v>
      </c>
      <c r="CF225" s="1">
        <v>351</v>
      </c>
      <c r="CG225" s="1">
        <v>7.9357901876554378</v>
      </c>
      <c r="CH225" s="1">
        <v>147</v>
      </c>
      <c r="CI225" s="1">
        <v>0.32667392608724638</v>
      </c>
      <c r="CJ225" s="1">
        <v>276</v>
      </c>
      <c r="CK225" s="1">
        <v>0.48891093318217244</v>
      </c>
      <c r="CL225" s="1">
        <v>241</v>
      </c>
      <c r="CM225" s="1">
        <v>0.27818177620795531</v>
      </c>
      <c r="CN225" s="1">
        <v>405</v>
      </c>
      <c r="CO225" s="1">
        <v>0.52376333656644036</v>
      </c>
      <c r="CP225" s="1">
        <v>3001</v>
      </c>
      <c r="CQ225" s="1">
        <v>12.568580642459271</v>
      </c>
      <c r="CR225" s="1">
        <v>603</v>
      </c>
      <c r="CS225" s="1">
        <v>2.6942495867030072</v>
      </c>
      <c r="CT225" s="1">
        <v>1995</v>
      </c>
      <c r="CU225" s="1">
        <v>16.144695314396699</v>
      </c>
      <c r="CV225" s="1">
        <v>248</v>
      </c>
      <c r="CW225" s="1">
        <v>0.28321494644039924</v>
      </c>
      <c r="CX225" s="1">
        <v>177</v>
      </c>
      <c r="CY225" s="1">
        <v>0.28711859457881161</v>
      </c>
      <c r="CZ225" s="1">
        <v>657</v>
      </c>
      <c r="DA225" s="1">
        <v>3.7287173666288309</v>
      </c>
      <c r="DB225" s="1">
        <v>265</v>
      </c>
      <c r="DC225" s="1">
        <v>0.29647695870579416</v>
      </c>
      <c r="DD225" s="1">
        <v>1226</v>
      </c>
      <c r="DE225" s="1">
        <v>1.690218515199559</v>
      </c>
      <c r="DF225" s="1">
        <v>323</v>
      </c>
      <c r="DG225" s="1">
        <v>3.916575724505881</v>
      </c>
      <c r="DH225" s="1">
        <v>2109</v>
      </c>
      <c r="DI225" s="1">
        <v>25.663178388902409</v>
      </c>
      <c r="DJ225" s="1">
        <v>707</v>
      </c>
      <c r="DK225" s="1">
        <v>10.939192325545411</v>
      </c>
      <c r="DL225" s="1">
        <v>225</v>
      </c>
      <c r="DM225" s="1">
        <v>0.69173302179727603</v>
      </c>
      <c r="DN225" s="1">
        <v>681</v>
      </c>
      <c r="DO225" s="1">
        <v>13.565737051792828</v>
      </c>
      <c r="DP225" s="1">
        <v>172</v>
      </c>
      <c r="DQ225" s="1">
        <v>0.29445500145515557</v>
      </c>
      <c r="DR225" s="1">
        <v>570</v>
      </c>
      <c r="DS225" s="1">
        <v>19.702730729346698</v>
      </c>
      <c r="DT225" s="1">
        <v>26</v>
      </c>
      <c r="DU225" s="1">
        <v>2.1001615508885298</v>
      </c>
      <c r="DV225" s="1">
        <v>2039</v>
      </c>
      <c r="DW225" s="1">
        <v>15.646101903007981</v>
      </c>
      <c r="DX225" s="1">
        <v>1649</v>
      </c>
      <c r="DY225" s="1">
        <v>22.181867097121337</v>
      </c>
      <c r="DZ225" s="1">
        <v>251</v>
      </c>
      <c r="EA225" s="1">
        <v>0.42695062001394818</v>
      </c>
      <c r="EB225" s="1">
        <v>909</v>
      </c>
      <c r="EC225" s="1">
        <v>19.116719242902207</v>
      </c>
      <c r="ED225" s="1">
        <v>585</v>
      </c>
      <c r="EE225" s="1">
        <v>3.2345460577242067</v>
      </c>
      <c r="EF225" s="1">
        <v>2043</v>
      </c>
      <c r="EG225" s="1">
        <v>22.026954177897572</v>
      </c>
      <c r="EH225" s="1">
        <v>675</v>
      </c>
      <c r="EI225" s="1">
        <v>24.465386009423703</v>
      </c>
      <c r="EJ225" s="1">
        <v>1034</v>
      </c>
      <c r="EK225" s="1">
        <v>7.6620970729899955</v>
      </c>
      <c r="EL225" s="1">
        <v>507</v>
      </c>
      <c r="EM225" s="1">
        <v>3.0272271315978028</v>
      </c>
      <c r="EN225" s="1">
        <v>2213</v>
      </c>
      <c r="EO225" s="1">
        <v>11.929919137466308</v>
      </c>
      <c r="EP225" s="1">
        <v>846</v>
      </c>
      <c r="EQ225" s="1">
        <v>46.407021393307737</v>
      </c>
      <c r="ER225" s="1">
        <v>220</v>
      </c>
      <c r="ES225" s="1">
        <v>0.27585860992338657</v>
      </c>
      <c r="ET225" s="1">
        <v>565</v>
      </c>
      <c r="EU225" s="1">
        <v>0.55616805134464697</v>
      </c>
      <c r="EV225" s="1">
        <v>294</v>
      </c>
      <c r="EW225" s="1">
        <v>1.4733149586569783</v>
      </c>
      <c r="EX225" s="1">
        <v>1163</v>
      </c>
      <c r="EY225" s="1">
        <v>0.9046993022224642</v>
      </c>
      <c r="EZ225" s="1">
        <v>166</v>
      </c>
      <c r="FA225" s="1">
        <v>0.30145643409726514</v>
      </c>
      <c r="FB225" s="1">
        <v>1823</v>
      </c>
      <c r="FC225" s="1">
        <v>2.3908196721311477</v>
      </c>
      <c r="FD225" s="1">
        <v>744</v>
      </c>
      <c r="FE225" s="1">
        <v>28.759180517974485</v>
      </c>
      <c r="FF225" s="1">
        <v>15025</v>
      </c>
      <c r="FG225" s="1">
        <v>0.65671547851065237</v>
      </c>
      <c r="FH225" s="1">
        <v>67118</v>
      </c>
      <c r="FI225" s="1">
        <v>2.2256657548637317</v>
      </c>
    </row>
    <row r="226" spans="2:165" x14ac:dyDescent="0.35">
      <c r="B226" s="18">
        <v>221</v>
      </c>
      <c r="C226" s="1" t="s">
        <v>377</v>
      </c>
      <c r="D226" s="1">
        <v>26</v>
      </c>
      <c r="E226" s="1">
        <v>0.42546228113238421</v>
      </c>
      <c r="F226" s="1">
        <v>69</v>
      </c>
      <c r="G226" s="1">
        <v>1.4339152119700749</v>
      </c>
      <c r="H226" s="1">
        <v>402</v>
      </c>
      <c r="I226" s="1">
        <v>0.78205552205124207</v>
      </c>
      <c r="J226" s="1">
        <v>109</v>
      </c>
      <c r="K226" s="1">
        <v>0.1768504396923776</v>
      </c>
      <c r="L226" s="1">
        <v>69</v>
      </c>
      <c r="M226" s="1">
        <v>0.43588123815540114</v>
      </c>
      <c r="N226" s="1">
        <v>211</v>
      </c>
      <c r="O226" s="1">
        <v>0.82621975095935474</v>
      </c>
      <c r="P226" s="1">
        <v>147</v>
      </c>
      <c r="Q226" s="1">
        <v>0.30454959807740117</v>
      </c>
      <c r="R226" s="1">
        <v>45</v>
      </c>
      <c r="S226" s="1">
        <v>0.75376884422110546</v>
      </c>
      <c r="T226" s="1">
        <v>215</v>
      </c>
      <c r="U226" s="1">
        <v>0.25703560241972123</v>
      </c>
      <c r="V226" s="1">
        <v>118</v>
      </c>
      <c r="W226" s="1">
        <v>0.15260067765046686</v>
      </c>
      <c r="X226" s="1">
        <v>6</v>
      </c>
      <c r="Y226" s="1">
        <v>0.2352018816150529</v>
      </c>
      <c r="Z226" s="1">
        <v>70</v>
      </c>
      <c r="AA226" s="1">
        <v>0.42039517146117356</v>
      </c>
      <c r="AB226" s="1">
        <v>192</v>
      </c>
      <c r="AC226" s="1">
        <v>0.34487713751975857</v>
      </c>
      <c r="AD226" s="1">
        <v>242</v>
      </c>
      <c r="AE226" s="1">
        <v>0.14815812512627113</v>
      </c>
      <c r="AF226" s="1">
        <v>43</v>
      </c>
      <c r="AG226" s="1">
        <v>0.96412556053811671</v>
      </c>
      <c r="AH226" s="1">
        <v>37</v>
      </c>
      <c r="AI226" s="1">
        <v>0.36203522504892366</v>
      </c>
      <c r="AJ226" s="1">
        <v>40</v>
      </c>
      <c r="AK226" s="1">
        <v>0.5514959327174962</v>
      </c>
      <c r="AL226" s="1">
        <v>100</v>
      </c>
      <c r="AM226" s="1">
        <v>0.13192960236417847</v>
      </c>
      <c r="AN226" s="1">
        <v>108</v>
      </c>
      <c r="AO226" s="1">
        <v>0.58727569331158236</v>
      </c>
      <c r="AP226" s="1">
        <v>126</v>
      </c>
      <c r="AQ226" s="1">
        <v>0.19312120654772855</v>
      </c>
      <c r="AR226" s="1">
        <v>44</v>
      </c>
      <c r="AS226" s="1">
        <v>1.0559155267578593</v>
      </c>
      <c r="AT226" s="1">
        <v>161</v>
      </c>
      <c r="AU226" s="1">
        <v>0.2111143164354462</v>
      </c>
      <c r="AV226" s="1">
        <v>27</v>
      </c>
      <c r="AW226" s="1">
        <v>0.31911121616830163</v>
      </c>
      <c r="AX226" s="1">
        <v>91</v>
      </c>
      <c r="AY226" s="1">
        <v>0.76780290246371918</v>
      </c>
      <c r="AZ226" s="1">
        <v>1131</v>
      </c>
      <c r="BA226" s="1">
        <v>2.0814163200706686</v>
      </c>
      <c r="BB226" s="1">
        <v>58</v>
      </c>
      <c r="BC226" s="1">
        <v>9.3684380552414792E-2</v>
      </c>
      <c r="BD226" s="1">
        <v>317</v>
      </c>
      <c r="BE226" s="1">
        <v>0.25385995259145366</v>
      </c>
      <c r="BF226" s="1">
        <v>56</v>
      </c>
      <c r="BG226" s="1">
        <v>0.19457956914523974</v>
      </c>
      <c r="BH226" s="1">
        <v>26</v>
      </c>
      <c r="BI226" s="1">
        <v>0.37967289719626168</v>
      </c>
      <c r="BJ226" s="1">
        <v>5</v>
      </c>
      <c r="BK226" s="1">
        <v>0.21654395842356</v>
      </c>
      <c r="BL226" s="1">
        <v>85</v>
      </c>
      <c r="BM226" s="1">
        <v>0.19690967637315543</v>
      </c>
      <c r="BN226" s="1">
        <v>69</v>
      </c>
      <c r="BO226" s="1">
        <v>0.72364971158888303</v>
      </c>
      <c r="BP226" s="1">
        <v>137</v>
      </c>
      <c r="BQ226" s="1">
        <v>0.1411163643480321</v>
      </c>
      <c r="BR226" s="1">
        <v>20</v>
      </c>
      <c r="BS226" s="1">
        <v>0.24838549428713363</v>
      </c>
      <c r="BT226" s="1">
        <v>138</v>
      </c>
      <c r="BU226" s="1">
        <v>0.17780984654237159</v>
      </c>
      <c r="BV226" s="1">
        <v>114</v>
      </c>
      <c r="BW226" s="1">
        <v>0.14694698307531678</v>
      </c>
      <c r="BX226" s="1">
        <v>402</v>
      </c>
      <c r="BY226" s="1">
        <v>1.3042208740226455</v>
      </c>
      <c r="BZ226" s="1">
        <v>31</v>
      </c>
      <c r="CA226" s="1">
        <v>1.0612803834303322</v>
      </c>
      <c r="CB226" s="1">
        <v>65</v>
      </c>
      <c r="CC226" s="1">
        <v>0.26712694694447869</v>
      </c>
      <c r="CD226" s="1">
        <v>76</v>
      </c>
      <c r="CE226" s="1">
        <v>0.13599112478975056</v>
      </c>
      <c r="CF226" s="1">
        <v>60</v>
      </c>
      <c r="CG226" s="1">
        <v>1.3565453312231517</v>
      </c>
      <c r="CH226" s="1">
        <v>68</v>
      </c>
      <c r="CI226" s="1">
        <v>0.1511144692104269</v>
      </c>
      <c r="CJ226" s="1">
        <v>86</v>
      </c>
      <c r="CK226" s="1">
        <v>0.15234181251328563</v>
      </c>
      <c r="CL226" s="1">
        <v>148</v>
      </c>
      <c r="CM226" s="1">
        <v>0.1708336219036406</v>
      </c>
      <c r="CN226" s="1">
        <v>171</v>
      </c>
      <c r="CO226" s="1">
        <v>0.22114451988360814</v>
      </c>
      <c r="CP226" s="1">
        <v>242</v>
      </c>
      <c r="CQ226" s="1">
        <v>1.0135276626041796</v>
      </c>
      <c r="CR226" s="1">
        <v>115</v>
      </c>
      <c r="CS226" s="1">
        <v>0.5138286939815021</v>
      </c>
      <c r="CT226" s="1">
        <v>46</v>
      </c>
      <c r="CU226" s="1">
        <v>0.37225863882819454</v>
      </c>
      <c r="CV226" s="1">
        <v>117</v>
      </c>
      <c r="CW226" s="1">
        <v>0.133613502957769</v>
      </c>
      <c r="CX226" s="1">
        <v>110</v>
      </c>
      <c r="CY226" s="1">
        <v>0.17843528476649309</v>
      </c>
      <c r="CZ226" s="1">
        <v>141</v>
      </c>
      <c r="DA226" s="1">
        <v>0.80022701475595914</v>
      </c>
      <c r="DB226" s="1">
        <v>104</v>
      </c>
      <c r="DC226" s="1">
        <v>0.1163532215298211</v>
      </c>
      <c r="DD226" s="1">
        <v>221</v>
      </c>
      <c r="DE226" s="1">
        <v>0.30468049906941475</v>
      </c>
      <c r="DF226" s="1">
        <v>53</v>
      </c>
      <c r="DG226" s="1">
        <v>0.64265793621923128</v>
      </c>
      <c r="DH226" s="1">
        <v>43</v>
      </c>
      <c r="DI226" s="1">
        <v>0.52324166463859823</v>
      </c>
      <c r="DJ226" s="1">
        <v>23</v>
      </c>
      <c r="DK226" s="1">
        <v>0.35587188612099641</v>
      </c>
      <c r="DL226" s="1">
        <v>82</v>
      </c>
      <c r="DM226" s="1">
        <v>0.25209825683278508</v>
      </c>
      <c r="DN226" s="1">
        <v>169</v>
      </c>
      <c r="DO226" s="1">
        <v>3.3665338645418328</v>
      </c>
      <c r="DP226" s="1">
        <v>141</v>
      </c>
      <c r="DQ226" s="1">
        <v>0.24138462328591237</v>
      </c>
      <c r="DR226" s="1">
        <v>25</v>
      </c>
      <c r="DS226" s="1">
        <v>0.86415485655029389</v>
      </c>
      <c r="DT226" s="1">
        <v>0</v>
      </c>
      <c r="DU226" s="1">
        <v>0</v>
      </c>
      <c r="DV226" s="1">
        <v>62</v>
      </c>
      <c r="DW226" s="1">
        <v>0.47575199508901167</v>
      </c>
      <c r="DX226" s="1">
        <v>46</v>
      </c>
      <c r="DY226" s="1">
        <v>0.61877858488027981</v>
      </c>
      <c r="DZ226" s="1">
        <v>152</v>
      </c>
      <c r="EA226" s="1">
        <v>0.25855176988892481</v>
      </c>
      <c r="EB226" s="1">
        <v>41</v>
      </c>
      <c r="EC226" s="1">
        <v>0.86225026288117779</v>
      </c>
      <c r="ED226" s="1">
        <v>47</v>
      </c>
      <c r="EE226" s="1">
        <v>0.25986951232997901</v>
      </c>
      <c r="EF226" s="1">
        <v>23</v>
      </c>
      <c r="EG226" s="1">
        <v>0.24797843665768193</v>
      </c>
      <c r="EH226" s="1">
        <v>7</v>
      </c>
      <c r="EI226" s="1">
        <v>0.25371511417180137</v>
      </c>
      <c r="EJ226" s="1">
        <v>49</v>
      </c>
      <c r="EK226" s="1">
        <v>0.36309744349759171</v>
      </c>
      <c r="EL226" s="1">
        <v>66</v>
      </c>
      <c r="EM226" s="1">
        <v>0.39407690470503942</v>
      </c>
      <c r="EN226" s="1">
        <v>453</v>
      </c>
      <c r="EO226" s="1">
        <v>2.4420485175202158</v>
      </c>
      <c r="EP226" s="1">
        <v>7</v>
      </c>
      <c r="EQ226" s="1">
        <v>0.38398244651673064</v>
      </c>
      <c r="ER226" s="1">
        <v>119</v>
      </c>
      <c r="ES226" s="1">
        <v>0.14921442991310455</v>
      </c>
      <c r="ET226" s="1">
        <v>161</v>
      </c>
      <c r="EU226" s="1">
        <v>0.15848328542741269</v>
      </c>
      <c r="EV226" s="1">
        <v>41</v>
      </c>
      <c r="EW226" s="1">
        <v>0.2054622901528439</v>
      </c>
      <c r="EX226" s="1">
        <v>227</v>
      </c>
      <c r="EY226" s="1">
        <v>0.17658361272957812</v>
      </c>
      <c r="EZ226" s="1">
        <v>97</v>
      </c>
      <c r="FA226" s="1">
        <v>0.17615225365924528</v>
      </c>
      <c r="FB226" s="1">
        <v>157</v>
      </c>
      <c r="FC226" s="1">
        <v>0.20590163934426231</v>
      </c>
      <c r="FD226" s="1">
        <v>8</v>
      </c>
      <c r="FE226" s="1">
        <v>0.30923850019327404</v>
      </c>
      <c r="FF226" s="1">
        <v>4179</v>
      </c>
      <c r="FG226" s="1">
        <v>0.18265650480505929</v>
      </c>
      <c r="FH226" s="1">
        <v>9354</v>
      </c>
      <c r="FI226" s="1">
        <v>0.31018322165433043</v>
      </c>
    </row>
    <row r="227" spans="2:165" x14ac:dyDescent="0.35">
      <c r="B227" s="18">
        <v>222</v>
      </c>
      <c r="C227" s="1" t="s">
        <v>378</v>
      </c>
      <c r="D227" s="1">
        <v>483</v>
      </c>
      <c r="E227" s="1">
        <v>7.9037800687285218</v>
      </c>
      <c r="F227" s="1">
        <v>571</v>
      </c>
      <c r="G227" s="1">
        <v>11.866167913549459</v>
      </c>
      <c r="H227" s="1">
        <v>3834</v>
      </c>
      <c r="I227" s="1">
        <v>7.4587086356827426</v>
      </c>
      <c r="J227" s="1">
        <v>3376</v>
      </c>
      <c r="K227" s="1">
        <v>5.477496187169419</v>
      </c>
      <c r="L227" s="1">
        <v>774</v>
      </c>
      <c r="M227" s="1">
        <v>4.8894504106127608</v>
      </c>
      <c r="N227" s="1">
        <v>1797</v>
      </c>
      <c r="O227" s="1">
        <v>7.0365729501135563</v>
      </c>
      <c r="P227" s="1">
        <v>2532</v>
      </c>
      <c r="Q227" s="1">
        <v>5.2457114444352371</v>
      </c>
      <c r="R227" s="1">
        <v>531</v>
      </c>
      <c r="S227" s="1">
        <v>8.8944723618090453</v>
      </c>
      <c r="T227" s="1">
        <v>3505</v>
      </c>
      <c r="U227" s="1">
        <v>4.1902780766563854</v>
      </c>
      <c r="V227" s="1">
        <v>7993</v>
      </c>
      <c r="W227" s="1">
        <v>10.336756071696454</v>
      </c>
      <c r="X227" s="1">
        <v>97</v>
      </c>
      <c r="Y227" s="1">
        <v>3.8024304194433554</v>
      </c>
      <c r="Z227" s="1">
        <v>1807</v>
      </c>
      <c r="AA227" s="1">
        <v>10.852201069004865</v>
      </c>
      <c r="AB227" s="1">
        <v>5496</v>
      </c>
      <c r="AC227" s="1">
        <v>9.8721080615030896</v>
      </c>
      <c r="AD227" s="1">
        <v>18861</v>
      </c>
      <c r="AE227" s="1">
        <v>11.547150404985949</v>
      </c>
      <c r="AF227" s="1">
        <v>605</v>
      </c>
      <c r="AG227" s="1">
        <v>13.565022421524663</v>
      </c>
      <c r="AH227" s="1">
        <v>1514</v>
      </c>
      <c r="AI227" s="1">
        <v>14.81409001956947</v>
      </c>
      <c r="AJ227" s="1">
        <v>571</v>
      </c>
      <c r="AK227" s="1">
        <v>7.8726044395422576</v>
      </c>
      <c r="AL227" s="1">
        <v>4142</v>
      </c>
      <c r="AM227" s="1">
        <v>5.4645241299242722</v>
      </c>
      <c r="AN227" s="1">
        <v>1351</v>
      </c>
      <c r="AO227" s="1">
        <v>7.3463839042958128</v>
      </c>
      <c r="AP227" s="1">
        <v>5994</v>
      </c>
      <c r="AQ227" s="1">
        <v>9.1870516829133724</v>
      </c>
      <c r="AR227" s="1">
        <v>296</v>
      </c>
      <c r="AS227" s="1">
        <v>7.103431725461963</v>
      </c>
      <c r="AT227" s="1">
        <v>3635</v>
      </c>
      <c r="AU227" s="1">
        <v>4.7664629828748266</v>
      </c>
      <c r="AV227" s="1">
        <v>990</v>
      </c>
      <c r="AW227" s="1">
        <v>11.700744592837726</v>
      </c>
      <c r="AX227" s="1">
        <v>950</v>
      </c>
      <c r="AY227" s="1">
        <v>8.0155248059399256</v>
      </c>
      <c r="AZ227" s="1">
        <v>4706</v>
      </c>
      <c r="BA227" s="1">
        <v>8.6606058375354262</v>
      </c>
      <c r="BB227" s="1">
        <v>9922</v>
      </c>
      <c r="BC227" s="1">
        <v>16.026490066225165</v>
      </c>
      <c r="BD227" s="1">
        <v>7888</v>
      </c>
      <c r="BE227" s="1">
        <v>6.3168684733166769</v>
      </c>
      <c r="BF227" s="1">
        <v>2815</v>
      </c>
      <c r="BG227" s="1">
        <v>9.7810979847116055</v>
      </c>
      <c r="BH227" s="1">
        <v>429</v>
      </c>
      <c r="BI227" s="1">
        <v>6.2646028037383168</v>
      </c>
      <c r="BJ227" s="1">
        <v>143</v>
      </c>
      <c r="BK227" s="1">
        <v>6.1931572109138155</v>
      </c>
      <c r="BL227" s="1">
        <v>2828</v>
      </c>
      <c r="BM227" s="1">
        <v>6.5513007621562771</v>
      </c>
      <c r="BN227" s="1">
        <v>387</v>
      </c>
      <c r="BO227" s="1">
        <v>4.0587309910854747</v>
      </c>
      <c r="BP227" s="1">
        <v>8750</v>
      </c>
      <c r="BQ227" s="1">
        <v>9.0129064820823412</v>
      </c>
      <c r="BR227" s="1">
        <v>993</v>
      </c>
      <c r="BS227" s="1">
        <v>12.332339791356185</v>
      </c>
      <c r="BT227" s="1">
        <v>6199</v>
      </c>
      <c r="BU227" s="1">
        <v>7.9872698457692852</v>
      </c>
      <c r="BV227" s="1">
        <v>7296</v>
      </c>
      <c r="BW227" s="1">
        <v>9.4046069168202742</v>
      </c>
      <c r="BX227" s="1">
        <v>2213</v>
      </c>
      <c r="BY227" s="1">
        <v>7.1797034681893388</v>
      </c>
      <c r="BZ227" s="1">
        <v>217</v>
      </c>
      <c r="CA227" s="1">
        <v>7.4289626840123244</v>
      </c>
      <c r="CB227" s="1">
        <v>1679</v>
      </c>
      <c r="CC227" s="1">
        <v>6.9000945218427647</v>
      </c>
      <c r="CD227" s="1">
        <v>3125</v>
      </c>
      <c r="CE227" s="1">
        <v>5.5917403285259279</v>
      </c>
      <c r="CF227" s="1">
        <v>178</v>
      </c>
      <c r="CG227" s="1">
        <v>4.0244178159620168</v>
      </c>
      <c r="CH227" s="1">
        <v>2545</v>
      </c>
      <c r="CI227" s="1">
        <v>5.6556812373608301</v>
      </c>
      <c r="CJ227" s="1">
        <v>4411</v>
      </c>
      <c r="CK227" s="1">
        <v>7.8137178487918941</v>
      </c>
      <c r="CL227" s="1">
        <v>2846</v>
      </c>
      <c r="CM227" s="1">
        <v>3.2850843779578454</v>
      </c>
      <c r="CN227" s="1">
        <v>5795</v>
      </c>
      <c r="CO227" s="1">
        <v>7.4943420627222759</v>
      </c>
      <c r="CP227" s="1">
        <v>1438</v>
      </c>
      <c r="CQ227" s="1">
        <v>6.0225321439041757</v>
      </c>
      <c r="CR227" s="1">
        <v>2030</v>
      </c>
      <c r="CS227" s="1">
        <v>9.070193467673473</v>
      </c>
      <c r="CT227" s="1">
        <v>1414</v>
      </c>
      <c r="CU227" s="1">
        <v>11.442906854414501</v>
      </c>
      <c r="CV227" s="1">
        <v>5987</v>
      </c>
      <c r="CW227" s="1">
        <v>6.8371285658817351</v>
      </c>
      <c r="CX227" s="1">
        <v>3190</v>
      </c>
      <c r="CY227" s="1">
        <v>5.1746232582282996</v>
      </c>
      <c r="CZ227" s="1">
        <v>1040</v>
      </c>
      <c r="DA227" s="1">
        <v>5.9023836549375712</v>
      </c>
      <c r="DB227" s="1">
        <v>4518</v>
      </c>
      <c r="DC227" s="1">
        <v>5.0546524506897281</v>
      </c>
      <c r="DD227" s="1">
        <v>5008</v>
      </c>
      <c r="DE227" s="1">
        <v>6.9042531191838421</v>
      </c>
      <c r="DF227" s="1">
        <v>795</v>
      </c>
      <c r="DG227" s="1">
        <v>9.6398690432884688</v>
      </c>
      <c r="DH227" s="1">
        <v>505</v>
      </c>
      <c r="DI227" s="1">
        <v>6.1450474568021418</v>
      </c>
      <c r="DJ227" s="1">
        <v>413</v>
      </c>
      <c r="DK227" s="1">
        <v>6.3902212594770234</v>
      </c>
      <c r="DL227" s="1">
        <v>2027</v>
      </c>
      <c r="DM227" s="1">
        <v>6.2317459341470167</v>
      </c>
      <c r="DN227" s="1">
        <v>591</v>
      </c>
      <c r="DO227" s="1">
        <v>11.772908366533864</v>
      </c>
      <c r="DP227" s="1">
        <v>2396</v>
      </c>
      <c r="DQ227" s="1">
        <v>4.1018266481776315</v>
      </c>
      <c r="DR227" s="1">
        <v>269</v>
      </c>
      <c r="DS227" s="1">
        <v>9.2983062564811618</v>
      </c>
      <c r="DT227" s="1">
        <v>49</v>
      </c>
      <c r="DU227" s="1">
        <v>3.9579967689822295</v>
      </c>
      <c r="DV227" s="1">
        <v>925</v>
      </c>
      <c r="DW227" s="1">
        <v>7.0979128299570284</v>
      </c>
      <c r="DX227" s="1">
        <v>263</v>
      </c>
      <c r="DY227" s="1">
        <v>3.537799300511165</v>
      </c>
      <c r="DZ227" s="1">
        <v>2166</v>
      </c>
      <c r="EA227" s="1">
        <v>3.6843627209171781</v>
      </c>
      <c r="EB227" s="1">
        <v>307</v>
      </c>
      <c r="EC227" s="1">
        <v>6.4563617245005256</v>
      </c>
      <c r="ED227" s="1">
        <v>854</v>
      </c>
      <c r="EE227" s="1">
        <v>4.7218843304213207</v>
      </c>
      <c r="EF227" s="1">
        <v>672</v>
      </c>
      <c r="EG227" s="1">
        <v>7.2452830188679247</v>
      </c>
      <c r="EH227" s="1">
        <v>159</v>
      </c>
      <c r="EI227" s="1">
        <v>5.7629575933309169</v>
      </c>
      <c r="EJ227" s="1">
        <v>1309</v>
      </c>
      <c r="EK227" s="1">
        <v>9.6998888477213789</v>
      </c>
      <c r="EL227" s="1">
        <v>1562</v>
      </c>
      <c r="EM227" s="1">
        <v>9.3264867446859334</v>
      </c>
      <c r="EN227" s="1">
        <v>991</v>
      </c>
      <c r="EO227" s="1">
        <v>5.342318059299191</v>
      </c>
      <c r="EP227" s="1">
        <v>45</v>
      </c>
      <c r="EQ227" s="1">
        <v>2.4684585847504112</v>
      </c>
      <c r="ER227" s="1">
        <v>4383</v>
      </c>
      <c r="ES227" s="1">
        <v>5.4958558513372866</v>
      </c>
      <c r="ET227" s="1">
        <v>8818</v>
      </c>
      <c r="EU227" s="1">
        <v>8.680159073906367</v>
      </c>
      <c r="EV227" s="1">
        <v>2019</v>
      </c>
      <c r="EW227" s="1">
        <v>10.117764971185167</v>
      </c>
      <c r="EX227" s="1">
        <v>8571</v>
      </c>
      <c r="EY227" s="1">
        <v>6.6673927079524855</v>
      </c>
      <c r="EZ227" s="1">
        <v>2034</v>
      </c>
      <c r="FA227" s="1">
        <v>3.6937493189990191</v>
      </c>
      <c r="FB227" s="1">
        <v>6785</v>
      </c>
      <c r="FC227" s="1">
        <v>8.8983606557377062</v>
      </c>
      <c r="FD227" s="1">
        <v>88</v>
      </c>
      <c r="FE227" s="1">
        <v>3.4016235021260144</v>
      </c>
      <c r="FF227" s="1">
        <v>165134</v>
      </c>
      <c r="FG227" s="1">
        <v>7.2177074095426326</v>
      </c>
      <c r="FH227" s="1">
        <v>220697</v>
      </c>
      <c r="FI227" s="1">
        <v>7.318420618927278</v>
      </c>
    </row>
    <row r="228" spans="2:165" x14ac:dyDescent="0.35">
      <c r="B228" s="18">
        <v>223</v>
      </c>
      <c r="C228" s="1" t="s">
        <v>379</v>
      </c>
      <c r="D228" s="1">
        <v>94</v>
      </c>
      <c r="E228" s="1">
        <v>1.5382097856324661</v>
      </c>
      <c r="F228" s="1">
        <v>43</v>
      </c>
      <c r="G228" s="1">
        <v>0.89359933499584365</v>
      </c>
      <c r="H228" s="1">
        <v>540</v>
      </c>
      <c r="I228" s="1">
        <v>1.0505223430539075</v>
      </c>
      <c r="J228" s="1">
        <v>638</v>
      </c>
      <c r="K228" s="1">
        <v>1.0351429405847423</v>
      </c>
      <c r="L228" s="1">
        <v>312</v>
      </c>
      <c r="M228" s="1">
        <v>1.9709412507896398</v>
      </c>
      <c r="N228" s="1">
        <v>475</v>
      </c>
      <c r="O228" s="1">
        <v>1.8599733730127652</v>
      </c>
      <c r="P228" s="1">
        <v>485</v>
      </c>
      <c r="Q228" s="1">
        <v>1.0048064970580923</v>
      </c>
      <c r="R228" s="1">
        <v>65</v>
      </c>
      <c r="S228" s="1">
        <v>1.0887772194304857</v>
      </c>
      <c r="T228" s="1">
        <v>712</v>
      </c>
      <c r="U228" s="1">
        <v>0.85120627405972793</v>
      </c>
      <c r="V228" s="1">
        <v>775</v>
      </c>
      <c r="W228" s="1">
        <v>1.0022502133823035</v>
      </c>
      <c r="X228" s="1">
        <v>15</v>
      </c>
      <c r="Y228" s="1">
        <v>0.58800470403763228</v>
      </c>
      <c r="Z228" s="1">
        <v>226</v>
      </c>
      <c r="AA228" s="1">
        <v>1.3572758392889315</v>
      </c>
      <c r="AB228" s="1">
        <v>664</v>
      </c>
      <c r="AC228" s="1">
        <v>1.1927001005891651</v>
      </c>
      <c r="AD228" s="1">
        <v>2067</v>
      </c>
      <c r="AE228" s="1">
        <v>1.2654663001487705</v>
      </c>
      <c r="AF228" s="1">
        <v>57</v>
      </c>
      <c r="AG228" s="1">
        <v>1.2780269058295963</v>
      </c>
      <c r="AH228" s="1">
        <v>99</v>
      </c>
      <c r="AI228" s="1">
        <v>0.96868884540117428</v>
      </c>
      <c r="AJ228" s="1">
        <v>77</v>
      </c>
      <c r="AK228" s="1">
        <v>1.0616296704811801</v>
      </c>
      <c r="AL228" s="1">
        <v>726</v>
      </c>
      <c r="AM228" s="1">
        <v>0.95780891316393568</v>
      </c>
      <c r="AN228" s="1">
        <v>236</v>
      </c>
      <c r="AO228" s="1">
        <v>1.2833061446438281</v>
      </c>
      <c r="AP228" s="1">
        <v>871</v>
      </c>
      <c r="AQ228" s="1">
        <v>1.3349886579608852</v>
      </c>
      <c r="AR228" s="1">
        <v>89</v>
      </c>
      <c r="AS228" s="1">
        <v>2.1358291336693065</v>
      </c>
      <c r="AT228" s="1">
        <v>741</v>
      </c>
      <c r="AU228" s="1">
        <v>0.97165036322152576</v>
      </c>
      <c r="AV228" s="1">
        <v>107</v>
      </c>
      <c r="AW228" s="1">
        <v>1.2646259307410472</v>
      </c>
      <c r="AX228" s="1">
        <v>152</v>
      </c>
      <c r="AY228" s="1">
        <v>1.282483968950388</v>
      </c>
      <c r="AZ228" s="1">
        <v>704</v>
      </c>
      <c r="BA228" s="1">
        <v>1.2955942434392138</v>
      </c>
      <c r="BB228" s="1">
        <v>587</v>
      </c>
      <c r="BC228" s="1">
        <v>0.94815054110806019</v>
      </c>
      <c r="BD228" s="1">
        <v>1558</v>
      </c>
      <c r="BE228" s="1">
        <v>1.2476776218848102</v>
      </c>
      <c r="BF228" s="1">
        <v>647</v>
      </c>
      <c r="BG228" s="1">
        <v>2.2480889506601804</v>
      </c>
      <c r="BH228" s="1">
        <v>52</v>
      </c>
      <c r="BI228" s="1">
        <v>0.75934579439252337</v>
      </c>
      <c r="BJ228" s="1">
        <v>27</v>
      </c>
      <c r="BK228" s="1">
        <v>1.1693373754872238</v>
      </c>
      <c r="BL228" s="1">
        <v>611</v>
      </c>
      <c r="BM228" s="1">
        <v>1.4154330854587995</v>
      </c>
      <c r="BN228" s="1">
        <v>191</v>
      </c>
      <c r="BO228" s="1">
        <v>2.0031463030938648</v>
      </c>
      <c r="BP228" s="1">
        <v>1039</v>
      </c>
      <c r="BQ228" s="1">
        <v>1.0702182668438347</v>
      </c>
      <c r="BR228" s="1">
        <v>50</v>
      </c>
      <c r="BS228" s="1">
        <v>0.62096373571783414</v>
      </c>
      <c r="BT228" s="1">
        <v>840</v>
      </c>
      <c r="BU228" s="1">
        <v>1.0823208050405226</v>
      </c>
      <c r="BV228" s="1">
        <v>857</v>
      </c>
      <c r="BW228" s="1">
        <v>1.1046803903118112</v>
      </c>
      <c r="BX228" s="1">
        <v>1837</v>
      </c>
      <c r="BY228" s="1">
        <v>5.9598351880089542</v>
      </c>
      <c r="BZ228" s="1">
        <v>18</v>
      </c>
      <c r="CA228" s="1">
        <v>0.6162273194111606</v>
      </c>
      <c r="CB228" s="1">
        <v>315</v>
      </c>
      <c r="CC228" s="1">
        <v>1.2945382813463198</v>
      </c>
      <c r="CD228" s="1">
        <v>462</v>
      </c>
      <c r="CE228" s="1">
        <v>0.8266828901692731</v>
      </c>
      <c r="CF228" s="1">
        <v>36</v>
      </c>
      <c r="CG228" s="1">
        <v>0.81392719873389108</v>
      </c>
      <c r="CH228" s="1">
        <v>556</v>
      </c>
      <c r="CI228" s="1">
        <v>1.2355830129558436</v>
      </c>
      <c r="CJ228" s="1">
        <v>617</v>
      </c>
      <c r="CK228" s="1">
        <v>1.0929639339615957</v>
      </c>
      <c r="CL228" s="1">
        <v>819</v>
      </c>
      <c r="CM228" s="1">
        <v>0.94535632661541658</v>
      </c>
      <c r="CN228" s="1">
        <v>959</v>
      </c>
      <c r="CO228" s="1">
        <v>1.2402198512770775</v>
      </c>
      <c r="CP228" s="1">
        <v>326</v>
      </c>
      <c r="CQ228" s="1">
        <v>1.3653306529295977</v>
      </c>
      <c r="CR228" s="1">
        <v>294</v>
      </c>
      <c r="CS228" s="1">
        <v>1.31361422635271</v>
      </c>
      <c r="CT228" s="1">
        <v>140</v>
      </c>
      <c r="CU228" s="1">
        <v>1.1329610746945051</v>
      </c>
      <c r="CV228" s="1">
        <v>876</v>
      </c>
      <c r="CW228" s="1">
        <v>1.0003882785556037</v>
      </c>
      <c r="CX228" s="1">
        <v>651</v>
      </c>
      <c r="CY228" s="1">
        <v>1.0560124580271546</v>
      </c>
      <c r="CZ228" s="1">
        <v>256</v>
      </c>
      <c r="DA228" s="1">
        <v>1.452894438138479</v>
      </c>
      <c r="DB228" s="1">
        <v>890</v>
      </c>
      <c r="DC228" s="1">
        <v>0.99571506886096917</v>
      </c>
      <c r="DD228" s="1">
        <v>738</v>
      </c>
      <c r="DE228" s="1">
        <v>1.0174398566209415</v>
      </c>
      <c r="DF228" s="1">
        <v>61</v>
      </c>
      <c r="DG228" s="1">
        <v>0.73966290772402077</v>
      </c>
      <c r="DH228" s="1">
        <v>84</v>
      </c>
      <c r="DI228" s="1">
        <v>1.0221465076660987</v>
      </c>
      <c r="DJ228" s="1">
        <v>69</v>
      </c>
      <c r="DK228" s="1">
        <v>1.0676156583629894</v>
      </c>
      <c r="DL228" s="1">
        <v>325</v>
      </c>
      <c r="DM228" s="1">
        <v>0.99916992037384322</v>
      </c>
      <c r="DN228" s="1">
        <v>39</v>
      </c>
      <c r="DO228" s="1">
        <v>0.77689243027888444</v>
      </c>
      <c r="DP228" s="1">
        <v>613</v>
      </c>
      <c r="DQ228" s="1">
        <v>1.0494239296047112</v>
      </c>
      <c r="DR228" s="1">
        <v>23</v>
      </c>
      <c r="DS228" s="1">
        <v>0.7950224680262703</v>
      </c>
      <c r="DT228" s="1">
        <v>9</v>
      </c>
      <c r="DU228" s="1">
        <v>0.72697899838449109</v>
      </c>
      <c r="DV228" s="1">
        <v>193</v>
      </c>
      <c r="DW228" s="1">
        <v>1.4809699201964395</v>
      </c>
      <c r="DX228" s="1">
        <v>39</v>
      </c>
      <c r="DY228" s="1">
        <v>0.5246166263115416</v>
      </c>
      <c r="DZ228" s="1">
        <v>542</v>
      </c>
      <c r="EA228" s="1">
        <v>0.92194117947235021</v>
      </c>
      <c r="EB228" s="1">
        <v>47</v>
      </c>
      <c r="EC228" s="1">
        <v>0.98843322818086221</v>
      </c>
      <c r="ED228" s="1">
        <v>197</v>
      </c>
      <c r="EE228" s="1">
        <v>1.0892402963618268</v>
      </c>
      <c r="EF228" s="1">
        <v>88</v>
      </c>
      <c r="EG228" s="1">
        <v>0.94878706199460916</v>
      </c>
      <c r="EH228" s="1">
        <v>60</v>
      </c>
      <c r="EI228" s="1">
        <v>2.1747009786154403</v>
      </c>
      <c r="EJ228" s="1">
        <v>80</v>
      </c>
      <c r="EK228" s="1">
        <v>0.59281215264912934</v>
      </c>
      <c r="EL228" s="1">
        <v>269</v>
      </c>
      <c r="EM228" s="1">
        <v>1.6061619297826606</v>
      </c>
      <c r="EN228" s="1">
        <v>425</v>
      </c>
      <c r="EO228" s="1">
        <v>2.2911051212938007</v>
      </c>
      <c r="EP228" s="1">
        <v>9</v>
      </c>
      <c r="EQ228" s="1">
        <v>0.49369171695008229</v>
      </c>
      <c r="ER228" s="1">
        <v>831</v>
      </c>
      <c r="ES228" s="1">
        <v>1.0419932038469737</v>
      </c>
      <c r="ET228" s="1">
        <v>1067</v>
      </c>
      <c r="EU228" s="1">
        <v>1.0503209040437846</v>
      </c>
      <c r="EV228" s="1">
        <v>140</v>
      </c>
      <c r="EW228" s="1">
        <v>0.70157855174141814</v>
      </c>
      <c r="EX228" s="1">
        <v>1970</v>
      </c>
      <c r="EY228" s="1">
        <v>1.5324657139967794</v>
      </c>
      <c r="EZ228" s="1">
        <v>590</v>
      </c>
      <c r="FA228" s="1">
        <v>1.0714415428758217</v>
      </c>
      <c r="FB228" s="1">
        <v>960</v>
      </c>
      <c r="FC228" s="1">
        <v>1.2590163934426228</v>
      </c>
      <c r="FD228" s="1">
        <v>19</v>
      </c>
      <c r="FE228" s="1">
        <v>0.73444143795902594</v>
      </c>
      <c r="FF228" s="1">
        <v>25079</v>
      </c>
      <c r="FG228" s="1">
        <v>1.096157569754985</v>
      </c>
      <c r="FH228" s="1">
        <v>35987</v>
      </c>
      <c r="FI228" s="1">
        <v>1.1933465466831719</v>
      </c>
    </row>
    <row r="229" spans="2:165" x14ac:dyDescent="0.35">
      <c r="B229" s="18">
        <v>224</v>
      </c>
      <c r="C229" s="1" t="s">
        <v>380</v>
      </c>
      <c r="D229" s="1">
        <v>546</v>
      </c>
      <c r="E229" s="1">
        <v>8.934707903780069</v>
      </c>
      <c r="F229" s="1">
        <v>267</v>
      </c>
      <c r="G229" s="1">
        <v>5.5486284289276808</v>
      </c>
      <c r="H229" s="1">
        <v>5057</v>
      </c>
      <c r="I229" s="1">
        <v>9.8379472015252034</v>
      </c>
      <c r="J229" s="1">
        <v>5876</v>
      </c>
      <c r="K229" s="1">
        <v>9.5336989324074377</v>
      </c>
      <c r="L229" s="1">
        <v>2124</v>
      </c>
      <c r="M229" s="1">
        <v>13.417561591914087</v>
      </c>
      <c r="N229" s="1">
        <v>3371</v>
      </c>
      <c r="O229" s="1">
        <v>13.199937348265331</v>
      </c>
      <c r="P229" s="1">
        <v>3785</v>
      </c>
      <c r="Q229" s="1">
        <v>7.8416342089997508</v>
      </c>
      <c r="R229" s="1">
        <v>786</v>
      </c>
      <c r="S229" s="1">
        <v>13.165829145728644</v>
      </c>
      <c r="T229" s="1">
        <v>4584</v>
      </c>
      <c r="U229" s="1">
        <v>5.4802381464744281</v>
      </c>
      <c r="V229" s="1">
        <v>7547</v>
      </c>
      <c r="W229" s="1">
        <v>9.7599772392209605</v>
      </c>
      <c r="X229" s="1">
        <v>123</v>
      </c>
      <c r="Y229" s="1">
        <v>4.8216385731085856</v>
      </c>
      <c r="Z229" s="1">
        <v>1599</v>
      </c>
      <c r="AA229" s="1">
        <v>9.6030268452345204</v>
      </c>
      <c r="AB229" s="1">
        <v>8092</v>
      </c>
      <c r="AC229" s="1">
        <v>14.535134358384823</v>
      </c>
      <c r="AD229" s="1">
        <v>19983</v>
      </c>
      <c r="AE229" s="1">
        <v>12.234065348753207</v>
      </c>
      <c r="AF229" s="1">
        <v>296</v>
      </c>
      <c r="AG229" s="1">
        <v>6.636771300448431</v>
      </c>
      <c r="AH229" s="1">
        <v>918</v>
      </c>
      <c r="AI229" s="1">
        <v>8.982387475538161</v>
      </c>
      <c r="AJ229" s="1">
        <v>516</v>
      </c>
      <c r="AK229" s="1">
        <v>7.1142975320557005</v>
      </c>
      <c r="AL229" s="1">
        <v>5549</v>
      </c>
      <c r="AM229" s="1">
        <v>7.3207736351882629</v>
      </c>
      <c r="AN229" s="1">
        <v>1918</v>
      </c>
      <c r="AO229" s="1">
        <v>10.42958129418162</v>
      </c>
      <c r="AP229" s="1">
        <v>9489</v>
      </c>
      <c r="AQ229" s="1">
        <v>14.543866102630126</v>
      </c>
      <c r="AR229" s="1">
        <v>360</v>
      </c>
      <c r="AS229" s="1">
        <v>8.639308855291576</v>
      </c>
      <c r="AT229" s="1">
        <v>5150</v>
      </c>
      <c r="AU229" s="1">
        <v>6.7530355878419126</v>
      </c>
      <c r="AV229" s="1">
        <v>632</v>
      </c>
      <c r="AW229" s="1">
        <v>7.4695662451246898</v>
      </c>
      <c r="AX229" s="1">
        <v>1730</v>
      </c>
      <c r="AY229" s="1">
        <v>14.596692541343234</v>
      </c>
      <c r="AZ229" s="1">
        <v>5334</v>
      </c>
      <c r="BA229" s="1">
        <v>9.8163347933306344</v>
      </c>
      <c r="BB229" s="1">
        <v>5666</v>
      </c>
      <c r="BC229" s="1">
        <v>9.15199483120659</v>
      </c>
      <c r="BD229" s="1">
        <v>14549</v>
      </c>
      <c r="BE229" s="1">
        <v>11.651130757896086</v>
      </c>
      <c r="BF229" s="1">
        <v>2700</v>
      </c>
      <c r="BG229" s="1">
        <v>9.3815149409312024</v>
      </c>
      <c r="BH229" s="1">
        <v>658</v>
      </c>
      <c r="BI229" s="1">
        <v>9.6086448598130847</v>
      </c>
      <c r="BJ229" s="1">
        <v>140</v>
      </c>
      <c r="BK229" s="1">
        <v>6.0632308358596791</v>
      </c>
      <c r="BL229" s="1">
        <v>4291</v>
      </c>
      <c r="BM229" s="1">
        <v>9.9404637802024709</v>
      </c>
      <c r="BN229" s="1">
        <v>932</v>
      </c>
      <c r="BO229" s="1">
        <v>9.7745149449396962</v>
      </c>
      <c r="BP229" s="1">
        <v>11932</v>
      </c>
      <c r="BQ229" s="1">
        <v>12.290514302195028</v>
      </c>
      <c r="BR229" s="1">
        <v>733</v>
      </c>
      <c r="BS229" s="1">
        <v>9.1033283656234474</v>
      </c>
      <c r="BT229" s="1">
        <v>8106</v>
      </c>
      <c r="BU229" s="1">
        <v>10.444395768641042</v>
      </c>
      <c r="BV229" s="1">
        <v>8420</v>
      </c>
      <c r="BW229" s="1">
        <v>10.853452609597959</v>
      </c>
      <c r="BX229" s="1">
        <v>3169</v>
      </c>
      <c r="BY229" s="1">
        <v>10.281283457158615</v>
      </c>
      <c r="BZ229" s="1">
        <v>184</v>
      </c>
      <c r="CA229" s="1">
        <v>6.2992125984251963</v>
      </c>
      <c r="CB229" s="1">
        <v>3239</v>
      </c>
      <c r="CC229" s="1">
        <v>13.311141248510253</v>
      </c>
      <c r="CD229" s="1">
        <v>4992</v>
      </c>
      <c r="CE229" s="1">
        <v>8.932469670400458</v>
      </c>
      <c r="CF229" s="1">
        <v>567</v>
      </c>
      <c r="CG229" s="1">
        <v>12.819353380058784</v>
      </c>
      <c r="CH229" s="1">
        <v>2915</v>
      </c>
      <c r="CI229" s="1">
        <v>6.4779217315940354</v>
      </c>
      <c r="CJ229" s="1">
        <v>6365</v>
      </c>
      <c r="CK229" s="1">
        <v>11.27506554240771</v>
      </c>
      <c r="CL229" s="1">
        <v>3276</v>
      </c>
      <c r="CM229" s="1">
        <v>3.7814253064616663</v>
      </c>
      <c r="CN229" s="1">
        <v>9187</v>
      </c>
      <c r="CO229" s="1">
        <v>11.881021661817007</v>
      </c>
      <c r="CP229" s="1">
        <v>1949</v>
      </c>
      <c r="CQ229" s="1">
        <v>8.1626670017171339</v>
      </c>
      <c r="CR229" s="1">
        <v>3439</v>
      </c>
      <c r="CS229" s="1">
        <v>15.365711987846833</v>
      </c>
      <c r="CT229" s="1">
        <v>1248</v>
      </c>
      <c r="CU229" s="1">
        <v>10.099538722991017</v>
      </c>
      <c r="CV229" s="1">
        <v>6120</v>
      </c>
      <c r="CW229" s="1">
        <v>6.9890140008679174</v>
      </c>
      <c r="CX229" s="1">
        <v>5667</v>
      </c>
      <c r="CY229" s="1">
        <v>9.1926614433792402</v>
      </c>
      <c r="CZ229" s="1">
        <v>2748</v>
      </c>
      <c r="DA229" s="1">
        <v>15.595913734392736</v>
      </c>
      <c r="DB229" s="1">
        <v>6539</v>
      </c>
      <c r="DC229" s="1">
        <v>7.3157088036875022</v>
      </c>
      <c r="DD229" s="1">
        <v>10839</v>
      </c>
      <c r="DE229" s="1">
        <v>14.943130902323015</v>
      </c>
      <c r="DF229" s="1">
        <v>735</v>
      </c>
      <c r="DG229" s="1">
        <v>8.912331757002546</v>
      </c>
      <c r="DH229" s="1">
        <v>681</v>
      </c>
      <c r="DI229" s="1">
        <v>8.2866877585787293</v>
      </c>
      <c r="DJ229" s="1">
        <v>968</v>
      </c>
      <c r="DK229" s="1">
        <v>14.977564598483676</v>
      </c>
      <c r="DL229" s="1">
        <v>4694</v>
      </c>
      <c r="DM229" s="1">
        <v>14.431088019184063</v>
      </c>
      <c r="DN229" s="1">
        <v>304</v>
      </c>
      <c r="DO229" s="1">
        <v>6.0557768924302788</v>
      </c>
      <c r="DP229" s="1">
        <v>4026</v>
      </c>
      <c r="DQ229" s="1">
        <v>6.8923013712700945</v>
      </c>
      <c r="DR229" s="1">
        <v>271</v>
      </c>
      <c r="DS229" s="1">
        <v>9.3674386450051852</v>
      </c>
      <c r="DT229" s="1">
        <v>116</v>
      </c>
      <c r="DU229" s="1">
        <v>9.3699515347334401</v>
      </c>
      <c r="DV229" s="1">
        <v>1418</v>
      </c>
      <c r="DW229" s="1">
        <v>10.880908532842234</v>
      </c>
      <c r="DX229" s="1">
        <v>626</v>
      </c>
      <c r="DY229" s="1">
        <v>8.4207694377185902</v>
      </c>
      <c r="DZ229" s="1">
        <v>3277</v>
      </c>
      <c r="EA229" s="1">
        <v>5.5741720389868856</v>
      </c>
      <c r="EB229" s="1">
        <v>478</v>
      </c>
      <c r="EC229" s="1">
        <v>10.052576235541535</v>
      </c>
      <c r="ED229" s="1">
        <v>2360</v>
      </c>
      <c r="EE229" s="1">
        <v>13.048767002101073</v>
      </c>
      <c r="EF229" s="1">
        <v>725</v>
      </c>
      <c r="EG229" s="1">
        <v>7.8167115902964959</v>
      </c>
      <c r="EH229" s="1">
        <v>259</v>
      </c>
      <c r="EI229" s="1">
        <v>9.3874592243566504</v>
      </c>
      <c r="EJ229" s="1">
        <v>1209</v>
      </c>
      <c r="EK229" s="1">
        <v>8.958873656909967</v>
      </c>
      <c r="EL229" s="1">
        <v>1489</v>
      </c>
      <c r="EM229" s="1">
        <v>8.8906138046333893</v>
      </c>
      <c r="EN229" s="1">
        <v>1854</v>
      </c>
      <c r="EO229" s="1">
        <v>9.9946091644204849</v>
      </c>
      <c r="EP229" s="1">
        <v>74</v>
      </c>
      <c r="EQ229" s="1">
        <v>4.0592430060340101</v>
      </c>
      <c r="ER229" s="1">
        <v>5619</v>
      </c>
      <c r="ES229" s="1">
        <v>7.045679677997768</v>
      </c>
      <c r="ET229" s="1">
        <v>12192</v>
      </c>
      <c r="EU229" s="1">
        <v>12.001417490254756</v>
      </c>
      <c r="EV229" s="1">
        <v>2044</v>
      </c>
      <c r="EW229" s="1">
        <v>10.243046855424707</v>
      </c>
      <c r="EX229" s="1">
        <v>11215</v>
      </c>
      <c r="EY229" s="1">
        <v>8.7241639504943578</v>
      </c>
      <c r="EZ229" s="1">
        <v>2861</v>
      </c>
      <c r="FA229" s="1">
        <v>5.1955834816402131</v>
      </c>
      <c r="FB229" s="1">
        <v>11929</v>
      </c>
      <c r="FC229" s="1">
        <v>15.644590163934428</v>
      </c>
      <c r="FD229" s="1">
        <v>138</v>
      </c>
      <c r="FE229" s="1">
        <v>5.3343641283339771</v>
      </c>
      <c r="FF229" s="1">
        <v>220183</v>
      </c>
      <c r="FG229" s="1">
        <v>9.623799281524855</v>
      </c>
      <c r="FH229" s="1">
        <v>297784</v>
      </c>
      <c r="FI229" s="1">
        <v>9.8746632966766228</v>
      </c>
    </row>
    <row r="230" spans="2:165" x14ac:dyDescent="0.35">
      <c r="B230" s="18">
        <v>225</v>
      </c>
      <c r="C230" s="1" t="s">
        <v>381</v>
      </c>
      <c r="D230" s="1">
        <v>101</v>
      </c>
      <c r="E230" s="1">
        <v>1.6527573228604158</v>
      </c>
      <c r="F230" s="1">
        <v>126</v>
      </c>
      <c r="G230" s="1">
        <v>2.6184538653366585</v>
      </c>
      <c r="H230" s="1">
        <v>977</v>
      </c>
      <c r="I230" s="1">
        <v>1.900667276229014</v>
      </c>
      <c r="J230" s="1">
        <v>1635</v>
      </c>
      <c r="K230" s="1">
        <v>2.652756595385664</v>
      </c>
      <c r="L230" s="1">
        <v>346</v>
      </c>
      <c r="M230" s="1">
        <v>2.1857233101705624</v>
      </c>
      <c r="N230" s="1">
        <v>608</v>
      </c>
      <c r="O230" s="1">
        <v>2.3807659174563396</v>
      </c>
      <c r="P230" s="1">
        <v>1704</v>
      </c>
      <c r="Q230" s="1">
        <v>3.5302892185298749</v>
      </c>
      <c r="R230" s="1">
        <v>136</v>
      </c>
      <c r="S230" s="1">
        <v>2.2780569514237858</v>
      </c>
      <c r="T230" s="1">
        <v>2520</v>
      </c>
      <c r="U230" s="1">
        <v>3.0126963632451043</v>
      </c>
      <c r="V230" s="1">
        <v>2481</v>
      </c>
      <c r="W230" s="1">
        <v>3.208493908905155</v>
      </c>
      <c r="X230" s="1">
        <v>64</v>
      </c>
      <c r="Y230" s="1">
        <v>2.5088200705605646</v>
      </c>
      <c r="Z230" s="1">
        <v>349</v>
      </c>
      <c r="AA230" s="1">
        <v>2.0959702119992794</v>
      </c>
      <c r="AB230" s="1">
        <v>2071</v>
      </c>
      <c r="AC230" s="1">
        <v>3.7200028739761457</v>
      </c>
      <c r="AD230" s="1">
        <v>6773</v>
      </c>
      <c r="AE230" s="1">
        <v>4.1465908325629517</v>
      </c>
      <c r="AF230" s="1">
        <v>63</v>
      </c>
      <c r="AG230" s="1">
        <v>1.4125560538116593</v>
      </c>
      <c r="AH230" s="1">
        <v>179</v>
      </c>
      <c r="AI230" s="1">
        <v>1.7514677103718199</v>
      </c>
      <c r="AJ230" s="1">
        <v>156</v>
      </c>
      <c r="AK230" s="1">
        <v>2.1508341375982352</v>
      </c>
      <c r="AL230" s="1">
        <v>1726</v>
      </c>
      <c r="AM230" s="1">
        <v>2.2771049368057206</v>
      </c>
      <c r="AN230" s="1">
        <v>427</v>
      </c>
      <c r="AO230" s="1">
        <v>2.3219140837411634</v>
      </c>
      <c r="AP230" s="1">
        <v>2370</v>
      </c>
      <c r="AQ230" s="1">
        <v>3.6325179326834647</v>
      </c>
      <c r="AR230" s="1">
        <v>106</v>
      </c>
      <c r="AS230" s="1">
        <v>2.5437964962802977</v>
      </c>
      <c r="AT230" s="1">
        <v>2325</v>
      </c>
      <c r="AU230" s="1">
        <v>3.048700532375233</v>
      </c>
      <c r="AV230" s="1">
        <v>231</v>
      </c>
      <c r="AW230" s="1">
        <v>2.7301737383288027</v>
      </c>
      <c r="AX230" s="1">
        <v>348</v>
      </c>
      <c r="AY230" s="1">
        <v>2.9362132973337833</v>
      </c>
      <c r="AZ230" s="1">
        <v>982</v>
      </c>
      <c r="BA230" s="1">
        <v>1.8072067429791308</v>
      </c>
      <c r="BB230" s="1">
        <v>2365</v>
      </c>
      <c r="BC230" s="1">
        <v>3.8200613794217415</v>
      </c>
      <c r="BD230" s="1">
        <v>3217</v>
      </c>
      <c r="BE230" s="1">
        <v>2.5762380677814081</v>
      </c>
      <c r="BF230" s="1">
        <v>653</v>
      </c>
      <c r="BG230" s="1">
        <v>2.2689367616400276</v>
      </c>
      <c r="BH230" s="1">
        <v>134</v>
      </c>
      <c r="BI230" s="1">
        <v>1.9567757009345792</v>
      </c>
      <c r="BJ230" s="1">
        <v>44</v>
      </c>
      <c r="BK230" s="1">
        <v>1.9055868341273277</v>
      </c>
      <c r="BL230" s="1">
        <v>1311</v>
      </c>
      <c r="BM230" s="1">
        <v>3.0370421850024325</v>
      </c>
      <c r="BN230" s="1">
        <v>330</v>
      </c>
      <c r="BO230" s="1">
        <v>3.4609334032511798</v>
      </c>
      <c r="BP230" s="1">
        <v>2841</v>
      </c>
      <c r="BQ230" s="1">
        <v>2.9263619789252493</v>
      </c>
      <c r="BR230" s="1">
        <v>154</v>
      </c>
      <c r="BS230" s="1">
        <v>1.9125683060109291</v>
      </c>
      <c r="BT230" s="1">
        <v>2953</v>
      </c>
      <c r="BU230" s="1">
        <v>3.8048730205769798</v>
      </c>
      <c r="BV230" s="1">
        <v>3661</v>
      </c>
      <c r="BW230" s="1">
        <v>4.7190605705152171</v>
      </c>
      <c r="BX230" s="1">
        <v>538</v>
      </c>
      <c r="BY230" s="1">
        <v>1.7454498264283163</v>
      </c>
      <c r="BZ230" s="1">
        <v>76</v>
      </c>
      <c r="CA230" s="1">
        <v>2.6018486819582338</v>
      </c>
      <c r="CB230" s="1">
        <v>554</v>
      </c>
      <c r="CC230" s="1">
        <v>2.2767435170344799</v>
      </c>
      <c r="CD230" s="1">
        <v>2137</v>
      </c>
      <c r="CE230" s="1">
        <v>3.8238557062591703</v>
      </c>
      <c r="CF230" s="1">
        <v>84</v>
      </c>
      <c r="CG230" s="1">
        <v>1.8991634637124124</v>
      </c>
      <c r="CH230" s="1">
        <v>1087</v>
      </c>
      <c r="CI230" s="1">
        <v>2.4156092357607948</v>
      </c>
      <c r="CJ230" s="1">
        <v>1980</v>
      </c>
      <c r="CK230" s="1">
        <v>3.5074045206547151</v>
      </c>
      <c r="CL230" s="1">
        <v>1594</v>
      </c>
      <c r="CM230" s="1">
        <v>1.8399242791513726</v>
      </c>
      <c r="CN230" s="1">
        <v>2419</v>
      </c>
      <c r="CO230" s="1">
        <v>3.1283543485289362</v>
      </c>
      <c r="CP230" s="1">
        <v>658</v>
      </c>
      <c r="CQ230" s="1">
        <v>2.7557900908824391</v>
      </c>
      <c r="CR230" s="1">
        <v>662</v>
      </c>
      <c r="CS230" s="1">
        <v>2.9578660470935167</v>
      </c>
      <c r="CT230" s="1">
        <v>242</v>
      </c>
      <c r="CU230" s="1">
        <v>1.9584041434005015</v>
      </c>
      <c r="CV230" s="1">
        <v>3415</v>
      </c>
      <c r="CW230" s="1">
        <v>3.8999154923143688</v>
      </c>
      <c r="CX230" s="1">
        <v>1732</v>
      </c>
      <c r="CY230" s="1">
        <v>2.809544665596055</v>
      </c>
      <c r="CZ230" s="1">
        <v>458</v>
      </c>
      <c r="DA230" s="1">
        <v>2.5993189557321226</v>
      </c>
      <c r="DB230" s="1">
        <v>1986</v>
      </c>
      <c r="DC230" s="1">
        <v>2.2218990188290837</v>
      </c>
      <c r="DD230" s="1">
        <v>1955</v>
      </c>
      <c r="DE230" s="1">
        <v>2.6952505686909767</v>
      </c>
      <c r="DF230" s="1">
        <v>122</v>
      </c>
      <c r="DG230" s="1">
        <v>1.4793258154480415</v>
      </c>
      <c r="DH230" s="1">
        <v>180</v>
      </c>
      <c r="DI230" s="1">
        <v>2.190313944998783</v>
      </c>
      <c r="DJ230" s="1">
        <v>150</v>
      </c>
      <c r="DK230" s="1">
        <v>2.3209036051369334</v>
      </c>
      <c r="DL230" s="1">
        <v>1084</v>
      </c>
      <c r="DM230" s="1">
        <v>3.3326159805699884</v>
      </c>
      <c r="DN230" s="1">
        <v>99</v>
      </c>
      <c r="DO230" s="1">
        <v>1.9721115537848606</v>
      </c>
      <c r="DP230" s="1">
        <v>1530</v>
      </c>
      <c r="DQ230" s="1">
        <v>2.6192799548045813</v>
      </c>
      <c r="DR230" s="1">
        <v>58</v>
      </c>
      <c r="DS230" s="1">
        <v>2.0048392671966817</v>
      </c>
      <c r="DT230" s="1">
        <v>28</v>
      </c>
      <c r="DU230" s="1">
        <v>2.2617124394184165</v>
      </c>
      <c r="DV230" s="1">
        <v>393</v>
      </c>
      <c r="DW230" s="1">
        <v>3.0156537753222836</v>
      </c>
      <c r="DX230" s="1">
        <v>207</v>
      </c>
      <c r="DY230" s="1">
        <v>2.7845036319612588</v>
      </c>
      <c r="DZ230" s="1">
        <v>1746</v>
      </c>
      <c r="EA230" s="1">
        <v>2.9699433567504125</v>
      </c>
      <c r="EB230" s="1">
        <v>85</v>
      </c>
      <c r="EC230" s="1">
        <v>1.7875920084121977</v>
      </c>
      <c r="ED230" s="1">
        <v>472</v>
      </c>
      <c r="EE230" s="1">
        <v>2.6097534004202143</v>
      </c>
      <c r="EF230" s="1">
        <v>346</v>
      </c>
      <c r="EG230" s="1">
        <v>3.7304582210242589</v>
      </c>
      <c r="EH230" s="1">
        <v>58</v>
      </c>
      <c r="EI230" s="1">
        <v>2.1022109459949254</v>
      </c>
      <c r="EJ230" s="1">
        <v>274</v>
      </c>
      <c r="EK230" s="1">
        <v>2.0303816228232678</v>
      </c>
      <c r="EL230" s="1">
        <v>369</v>
      </c>
      <c r="EM230" s="1">
        <v>2.2032481490327203</v>
      </c>
      <c r="EN230" s="1">
        <v>344</v>
      </c>
      <c r="EO230" s="1">
        <v>1.8544474393530999</v>
      </c>
      <c r="EP230" s="1">
        <v>16</v>
      </c>
      <c r="EQ230" s="1">
        <v>0.87767416346681304</v>
      </c>
      <c r="ER230" s="1">
        <v>2544</v>
      </c>
      <c r="ES230" s="1">
        <v>3.1899286529322515</v>
      </c>
      <c r="ET230" s="1">
        <v>2929</v>
      </c>
      <c r="EU230" s="1">
        <v>2.8832145528999487</v>
      </c>
      <c r="EV230" s="1">
        <v>432</v>
      </c>
      <c r="EW230" s="1">
        <v>2.1648709596592335</v>
      </c>
      <c r="EX230" s="1">
        <v>3908</v>
      </c>
      <c r="EY230" s="1">
        <v>3.0400385839083324</v>
      </c>
      <c r="EZ230" s="1">
        <v>1124</v>
      </c>
      <c r="FA230" s="1">
        <v>2.0411869393091928</v>
      </c>
      <c r="FB230" s="1">
        <v>2634</v>
      </c>
      <c r="FC230" s="1">
        <v>3.4544262295081967</v>
      </c>
      <c r="FD230" s="1">
        <v>89</v>
      </c>
      <c r="FE230" s="1">
        <v>3.4402783146501741</v>
      </c>
      <c r="FF230" s="1">
        <v>72540</v>
      </c>
      <c r="FG230" s="1">
        <v>3.1705917345199812</v>
      </c>
      <c r="FH230" s="1">
        <v>89295</v>
      </c>
      <c r="FI230" s="1">
        <v>2.9610659373127466</v>
      </c>
    </row>
    <row r="231" spans="2:165" x14ac:dyDescent="0.35">
      <c r="B231" s="18">
        <v>226</v>
      </c>
      <c r="C231" s="1" t="s">
        <v>382</v>
      </c>
      <c r="D231" s="1">
        <v>559</v>
      </c>
      <c r="E231" s="1">
        <v>9.1474390443462603</v>
      </c>
      <c r="F231" s="1">
        <v>358</v>
      </c>
      <c r="G231" s="1">
        <v>7.4397339983374904</v>
      </c>
      <c r="H231" s="1">
        <v>5382</v>
      </c>
      <c r="I231" s="1">
        <v>10.470206019103943</v>
      </c>
      <c r="J231" s="1">
        <v>5197</v>
      </c>
      <c r="K231" s="1">
        <v>8.432034266800791</v>
      </c>
      <c r="L231" s="1">
        <v>1720</v>
      </c>
      <c r="M231" s="1">
        <v>10.865445356917245</v>
      </c>
      <c r="N231" s="1">
        <v>2272</v>
      </c>
      <c r="O231" s="1">
        <v>8.8965463231263211</v>
      </c>
      <c r="P231" s="1">
        <v>4630</v>
      </c>
      <c r="Q231" s="1">
        <v>9.5922764564514793</v>
      </c>
      <c r="R231" s="1">
        <v>511</v>
      </c>
      <c r="S231" s="1">
        <v>8.5594639865996651</v>
      </c>
      <c r="T231" s="1">
        <v>8086</v>
      </c>
      <c r="U231" s="1">
        <v>9.6669296798412354</v>
      </c>
      <c r="V231" s="1">
        <v>8451</v>
      </c>
      <c r="W231" s="1">
        <v>10.92905361715335</v>
      </c>
      <c r="X231" s="1">
        <v>188</v>
      </c>
      <c r="Y231" s="1">
        <v>7.3696589572716578</v>
      </c>
      <c r="Z231" s="1">
        <v>1680</v>
      </c>
      <c r="AA231" s="1">
        <v>10.089484115068165</v>
      </c>
      <c r="AB231" s="1">
        <v>5807</v>
      </c>
      <c r="AC231" s="1">
        <v>10.430737174881449</v>
      </c>
      <c r="AD231" s="1">
        <v>17705</v>
      </c>
      <c r="AE231" s="1">
        <v>10.83941985686211</v>
      </c>
      <c r="AF231" s="1">
        <v>531</v>
      </c>
      <c r="AG231" s="1">
        <v>11.905829596412557</v>
      </c>
      <c r="AH231" s="1">
        <v>949</v>
      </c>
      <c r="AI231" s="1">
        <v>9.2857142857142865</v>
      </c>
      <c r="AJ231" s="1">
        <v>567</v>
      </c>
      <c r="AK231" s="1">
        <v>7.8174548462705093</v>
      </c>
      <c r="AL231" s="1">
        <v>6670</v>
      </c>
      <c r="AM231" s="1">
        <v>8.799704477690705</v>
      </c>
      <c r="AN231" s="1">
        <v>1868</v>
      </c>
      <c r="AO231" s="1">
        <v>10.157694399129962</v>
      </c>
      <c r="AP231" s="1">
        <v>7136</v>
      </c>
      <c r="AQ231" s="1">
        <v>10.93740420575072</v>
      </c>
      <c r="AR231" s="1">
        <v>414</v>
      </c>
      <c r="AS231" s="1">
        <v>9.9352051835853139</v>
      </c>
      <c r="AT231" s="1">
        <v>7431</v>
      </c>
      <c r="AU231" s="1">
        <v>9.7440402821850984</v>
      </c>
      <c r="AV231" s="1">
        <v>700</v>
      </c>
      <c r="AW231" s="1">
        <v>8.2732537525115237</v>
      </c>
      <c r="AX231" s="1">
        <v>1076</v>
      </c>
      <c r="AY231" s="1">
        <v>9.0786365170435364</v>
      </c>
      <c r="AZ231" s="1">
        <v>5543</v>
      </c>
      <c r="BA231" s="1">
        <v>10.200964334351651</v>
      </c>
      <c r="BB231" s="1">
        <v>6464</v>
      </c>
      <c r="BC231" s="1">
        <v>10.440962687772574</v>
      </c>
      <c r="BD231" s="1">
        <v>13725</v>
      </c>
      <c r="BE231" s="1">
        <v>10.99125504516625</v>
      </c>
      <c r="BF231" s="1">
        <v>2908</v>
      </c>
      <c r="BG231" s="1">
        <v>10.104239054899237</v>
      </c>
      <c r="BH231" s="1">
        <v>572</v>
      </c>
      <c r="BI231" s="1">
        <v>8.3528037383177569</v>
      </c>
      <c r="BJ231" s="1">
        <v>141</v>
      </c>
      <c r="BK231" s="1">
        <v>6.1065396275443913</v>
      </c>
      <c r="BL231" s="1">
        <v>3719</v>
      </c>
      <c r="BM231" s="1">
        <v>8.6153774874325286</v>
      </c>
      <c r="BN231" s="1">
        <v>1046</v>
      </c>
      <c r="BO231" s="1">
        <v>10.970110120608286</v>
      </c>
      <c r="BP231" s="1">
        <v>9757</v>
      </c>
      <c r="BQ231" s="1">
        <v>10.050163262363132</v>
      </c>
      <c r="BR231" s="1">
        <v>679</v>
      </c>
      <c r="BS231" s="1">
        <v>8.4326875310481864</v>
      </c>
      <c r="BT231" s="1">
        <v>7811</v>
      </c>
      <c r="BU231" s="1">
        <v>10.064295009728003</v>
      </c>
      <c r="BV231" s="1">
        <v>8718</v>
      </c>
      <c r="BW231" s="1">
        <v>11.23757717939133</v>
      </c>
      <c r="BX231" s="1">
        <v>3283</v>
      </c>
      <c r="BY231" s="1">
        <v>10.651137137851604</v>
      </c>
      <c r="BZ231" s="1">
        <v>208</v>
      </c>
      <c r="CA231" s="1">
        <v>7.1208490243067439</v>
      </c>
      <c r="CB231" s="1">
        <v>1899</v>
      </c>
      <c r="CC231" s="1">
        <v>7.8042164961163856</v>
      </c>
      <c r="CD231" s="1">
        <v>6519</v>
      </c>
      <c r="CE231" s="1">
        <v>11.664817664531366</v>
      </c>
      <c r="CF231" s="1">
        <v>490</v>
      </c>
      <c r="CG231" s="1">
        <v>11.078453538322405</v>
      </c>
      <c r="CH231" s="1">
        <v>4082</v>
      </c>
      <c r="CI231" s="1">
        <v>9.0713126958376851</v>
      </c>
      <c r="CJ231" s="1">
        <v>5777</v>
      </c>
      <c r="CK231" s="1">
        <v>10.233472684758734</v>
      </c>
      <c r="CL231" s="1">
        <v>7156</v>
      </c>
      <c r="CM231" s="1">
        <v>8.2600364752868387</v>
      </c>
      <c r="CN231" s="1">
        <v>8466</v>
      </c>
      <c r="CO231" s="1">
        <v>10.94859359844811</v>
      </c>
      <c r="CP231" s="1">
        <v>2664</v>
      </c>
      <c r="CQ231" s="1">
        <v>11.157180550320392</v>
      </c>
      <c r="CR231" s="1">
        <v>1914</v>
      </c>
      <c r="CS231" s="1">
        <v>8.5518966980921327</v>
      </c>
      <c r="CT231" s="1">
        <v>1181</v>
      </c>
      <c r="CU231" s="1">
        <v>9.5573359229586465</v>
      </c>
      <c r="CV231" s="1">
        <v>9305</v>
      </c>
      <c r="CW231" s="1">
        <v>10.62627047027385</v>
      </c>
      <c r="CX231" s="1">
        <v>5497</v>
      </c>
      <c r="CY231" s="1">
        <v>8.9168978214673871</v>
      </c>
      <c r="CZ231" s="1">
        <v>1460</v>
      </c>
      <c r="DA231" s="1">
        <v>8.2860385925085129</v>
      </c>
      <c r="DB231" s="1">
        <v>7535</v>
      </c>
      <c r="DC231" s="1">
        <v>8.4300146560307887</v>
      </c>
      <c r="DD231" s="1">
        <v>7596</v>
      </c>
      <c r="DE231" s="1">
        <v>10.472185841317984</v>
      </c>
      <c r="DF231" s="1">
        <v>754</v>
      </c>
      <c r="DG231" s="1">
        <v>9.1427185643264206</v>
      </c>
      <c r="DH231" s="1">
        <v>632</v>
      </c>
      <c r="DI231" s="1">
        <v>7.6904356291068385</v>
      </c>
      <c r="DJ231" s="1">
        <v>509</v>
      </c>
      <c r="DK231" s="1">
        <v>7.8755995667646603</v>
      </c>
      <c r="DL231" s="1">
        <v>2738</v>
      </c>
      <c r="DM231" s="1">
        <v>8.4176222830264091</v>
      </c>
      <c r="DN231" s="1">
        <v>424</v>
      </c>
      <c r="DO231" s="1">
        <v>8.4462151394422307</v>
      </c>
      <c r="DP231" s="1">
        <v>4503</v>
      </c>
      <c r="DQ231" s="1">
        <v>7.7089004160032868</v>
      </c>
      <c r="DR231" s="1">
        <v>220</v>
      </c>
      <c r="DS231" s="1">
        <v>7.6045627376425857</v>
      </c>
      <c r="DT231" s="1">
        <v>94</v>
      </c>
      <c r="DU231" s="1">
        <v>7.5928917609046849</v>
      </c>
      <c r="DV231" s="1">
        <v>1140</v>
      </c>
      <c r="DW231" s="1">
        <v>8.7476979742173118</v>
      </c>
      <c r="DX231" s="1">
        <v>667</v>
      </c>
      <c r="DY231" s="1">
        <v>8.9722894807640579</v>
      </c>
      <c r="DZ231" s="1">
        <v>5400</v>
      </c>
      <c r="EA231" s="1">
        <v>9.1853918250012754</v>
      </c>
      <c r="EB231" s="1">
        <v>326</v>
      </c>
      <c r="EC231" s="1">
        <v>6.8559411146161935</v>
      </c>
      <c r="ED231" s="1">
        <v>1665</v>
      </c>
      <c r="EE231" s="1">
        <v>9.2060157027535112</v>
      </c>
      <c r="EF231" s="1">
        <v>811</v>
      </c>
      <c r="EG231" s="1">
        <v>8.743935309973045</v>
      </c>
      <c r="EH231" s="1">
        <v>180</v>
      </c>
      <c r="EI231" s="1">
        <v>6.5241029358463205</v>
      </c>
      <c r="EJ231" s="1">
        <v>1341</v>
      </c>
      <c r="EK231" s="1">
        <v>9.9370137087810306</v>
      </c>
      <c r="EL231" s="1">
        <v>2071</v>
      </c>
      <c r="EM231" s="1">
        <v>12.365655600668736</v>
      </c>
      <c r="EN231" s="1">
        <v>1728</v>
      </c>
      <c r="EO231" s="1">
        <v>9.3153638814016162</v>
      </c>
      <c r="EP231" s="1">
        <v>111</v>
      </c>
      <c r="EQ231" s="1">
        <v>6.0888645090510147</v>
      </c>
      <c r="ER231" s="1">
        <v>7985</v>
      </c>
      <c r="ES231" s="1">
        <v>10.012413637446553</v>
      </c>
      <c r="ET231" s="1">
        <v>11046</v>
      </c>
      <c r="EU231" s="1">
        <v>10.873331495845965</v>
      </c>
      <c r="EV231" s="1">
        <v>2242</v>
      </c>
      <c r="EW231" s="1">
        <v>11.235279378601854</v>
      </c>
      <c r="EX231" s="1">
        <v>13065</v>
      </c>
      <c r="EY231" s="1">
        <v>10.163281499171536</v>
      </c>
      <c r="EZ231" s="1">
        <v>4272</v>
      </c>
      <c r="FA231" s="1">
        <v>7.757963171466967</v>
      </c>
      <c r="FB231" s="1">
        <v>7200</v>
      </c>
      <c r="FC231" s="1">
        <v>9.442622950819672</v>
      </c>
      <c r="FD231" s="1">
        <v>195</v>
      </c>
      <c r="FE231" s="1">
        <v>7.5376884422110546</v>
      </c>
      <c r="FF231" s="1">
        <v>225724</v>
      </c>
      <c r="FG231" s="1">
        <v>9.8659863341989009</v>
      </c>
      <c r="FH231" s="1">
        <v>297327</v>
      </c>
      <c r="FI231" s="1">
        <v>9.8595089528348403</v>
      </c>
    </row>
    <row r="232" spans="2:165" x14ac:dyDescent="0.35">
      <c r="B232" s="18">
        <v>227</v>
      </c>
      <c r="C232" s="1" t="s">
        <v>383</v>
      </c>
      <c r="D232" s="1">
        <v>828</v>
      </c>
      <c r="E232" s="1">
        <v>13.549337260677467</v>
      </c>
      <c r="F232" s="1">
        <v>292</v>
      </c>
      <c r="G232" s="1">
        <v>6.0681629260182879</v>
      </c>
      <c r="H232" s="1">
        <v>3825</v>
      </c>
      <c r="I232" s="1">
        <v>7.441199929965177</v>
      </c>
      <c r="J232" s="1">
        <v>3059</v>
      </c>
      <c r="K232" s="1">
        <v>4.9631696790732382</v>
      </c>
      <c r="L232" s="1">
        <v>1348</v>
      </c>
      <c r="M232" s="1">
        <v>8.5154769425142138</v>
      </c>
      <c r="N232" s="1">
        <v>1333</v>
      </c>
      <c r="O232" s="1">
        <v>5.2196726446863497</v>
      </c>
      <c r="P232" s="1">
        <v>2708</v>
      </c>
      <c r="Q232" s="1">
        <v>5.6103422557387921</v>
      </c>
      <c r="R232" s="1">
        <v>348</v>
      </c>
      <c r="S232" s="1">
        <v>5.8291457286432165</v>
      </c>
      <c r="T232" s="1">
        <v>5147</v>
      </c>
      <c r="U232" s="1">
        <v>6.1533127704851402</v>
      </c>
      <c r="V232" s="1">
        <v>5436</v>
      </c>
      <c r="W232" s="1">
        <v>7.0299769805757446</v>
      </c>
      <c r="X232" s="1">
        <v>138</v>
      </c>
      <c r="Y232" s="1">
        <v>5.4096432771462171</v>
      </c>
      <c r="Z232" s="1">
        <v>1144</v>
      </c>
      <c r="AA232" s="1">
        <v>6.870458230736892</v>
      </c>
      <c r="AB232" s="1">
        <v>2933</v>
      </c>
      <c r="AC232" s="1">
        <v>5.2683575226325621</v>
      </c>
      <c r="AD232" s="1">
        <v>8813</v>
      </c>
      <c r="AE232" s="1">
        <v>5.3955270939579654</v>
      </c>
      <c r="AF232" s="1">
        <v>314</v>
      </c>
      <c r="AG232" s="1">
        <v>7.0403587443946192</v>
      </c>
      <c r="AH232" s="1">
        <v>872</v>
      </c>
      <c r="AI232" s="1">
        <v>8.53228962818004</v>
      </c>
      <c r="AJ232" s="1">
        <v>373</v>
      </c>
      <c r="AK232" s="1">
        <v>5.1426995725906517</v>
      </c>
      <c r="AL232" s="1">
        <v>5040</v>
      </c>
      <c r="AM232" s="1">
        <v>6.6492519591545953</v>
      </c>
      <c r="AN232" s="1">
        <v>1538</v>
      </c>
      <c r="AO232" s="1">
        <v>8.3632408917890153</v>
      </c>
      <c r="AP232" s="1">
        <v>3525</v>
      </c>
      <c r="AQ232" s="1">
        <v>5.4027956593709767</v>
      </c>
      <c r="AR232" s="1">
        <v>182</v>
      </c>
      <c r="AS232" s="1">
        <v>4.3676505879529639</v>
      </c>
      <c r="AT232" s="1">
        <v>4605</v>
      </c>
      <c r="AU232" s="1">
        <v>6.0383939576722359</v>
      </c>
      <c r="AV232" s="1">
        <v>508</v>
      </c>
      <c r="AW232" s="1">
        <v>6.0040184375369341</v>
      </c>
      <c r="AX232" s="1">
        <v>592</v>
      </c>
      <c r="AY232" s="1">
        <v>4.9949375632804589</v>
      </c>
      <c r="AZ232" s="1">
        <v>3834</v>
      </c>
      <c r="BA232" s="1">
        <v>7.0558356950936734</v>
      </c>
      <c r="BB232" s="1">
        <v>4492</v>
      </c>
      <c r="BC232" s="1">
        <v>7.2556937489904705</v>
      </c>
      <c r="BD232" s="1">
        <v>8948</v>
      </c>
      <c r="BE232" s="1">
        <v>7.1657377154205903</v>
      </c>
      <c r="BF232" s="1">
        <v>1716</v>
      </c>
      <c r="BG232" s="1">
        <v>5.9624739402362747</v>
      </c>
      <c r="BH232" s="1">
        <v>646</v>
      </c>
      <c r="BI232" s="1">
        <v>9.4334112149532707</v>
      </c>
      <c r="BJ232" s="1">
        <v>60</v>
      </c>
      <c r="BK232" s="1">
        <v>2.59852750108272</v>
      </c>
      <c r="BL232" s="1">
        <v>2395</v>
      </c>
      <c r="BM232" s="1">
        <v>5.5482197048671438</v>
      </c>
      <c r="BN232" s="1">
        <v>577</v>
      </c>
      <c r="BO232" s="1">
        <v>6.0513896171997903</v>
      </c>
      <c r="BP232" s="1">
        <v>5915</v>
      </c>
      <c r="BQ232" s="1">
        <v>6.0927247818876626</v>
      </c>
      <c r="BR232" s="1">
        <v>535</v>
      </c>
      <c r="BS232" s="1">
        <v>6.6443119721808248</v>
      </c>
      <c r="BT232" s="1">
        <v>4283</v>
      </c>
      <c r="BU232" s="1">
        <v>5.5185476285578074</v>
      </c>
      <c r="BV232" s="1">
        <v>4272</v>
      </c>
      <c r="BW232" s="1">
        <v>5.5066448394539762</v>
      </c>
      <c r="BX232" s="1">
        <v>2100</v>
      </c>
      <c r="BY232" s="1">
        <v>6.8130941180287454</v>
      </c>
      <c r="BZ232" s="1">
        <v>91</v>
      </c>
      <c r="CA232" s="1">
        <v>3.1153714481342005</v>
      </c>
      <c r="CB232" s="1">
        <v>1180</v>
      </c>
      <c r="CC232" s="1">
        <v>4.8493814983766894</v>
      </c>
      <c r="CD232" s="1">
        <v>3755</v>
      </c>
      <c r="CE232" s="1">
        <v>6.719035178756755</v>
      </c>
      <c r="CF232" s="1">
        <v>475</v>
      </c>
      <c r="CG232" s="1">
        <v>10.739317205516617</v>
      </c>
      <c r="CH232" s="1">
        <v>3323</v>
      </c>
      <c r="CI232" s="1">
        <v>7.3846085468565974</v>
      </c>
      <c r="CJ232" s="1">
        <v>2912</v>
      </c>
      <c r="CK232" s="1">
        <v>5.1583646283568338</v>
      </c>
      <c r="CL232" s="1">
        <v>11683</v>
      </c>
      <c r="CM232" s="1">
        <v>13.485467599325901</v>
      </c>
      <c r="CN232" s="1">
        <v>4545</v>
      </c>
      <c r="CO232" s="1">
        <v>5.8777885548011639</v>
      </c>
      <c r="CP232" s="1">
        <v>1651</v>
      </c>
      <c r="CQ232" s="1">
        <v>6.9146040122293417</v>
      </c>
      <c r="CR232" s="1">
        <v>1347</v>
      </c>
      <c r="CS232" s="1">
        <v>6.0184978329833339</v>
      </c>
      <c r="CT232" s="1">
        <v>932</v>
      </c>
      <c r="CU232" s="1">
        <v>7.5422837258234203</v>
      </c>
      <c r="CV232" s="1">
        <v>6251</v>
      </c>
      <c r="CW232" s="1">
        <v>7.1386154443505472</v>
      </c>
      <c r="CX232" s="1">
        <v>3625</v>
      </c>
      <c r="CY232" s="1">
        <v>5.8802537025321584</v>
      </c>
      <c r="CZ232" s="1">
        <v>944</v>
      </c>
      <c r="DA232" s="1">
        <v>5.3575482406356416</v>
      </c>
      <c r="DB232" s="1">
        <v>6426</v>
      </c>
      <c r="DC232" s="1">
        <v>7.1892865533714465</v>
      </c>
      <c r="DD232" s="1">
        <v>5177</v>
      </c>
      <c r="DE232" s="1">
        <v>7.1372440890604532</v>
      </c>
      <c r="DF232" s="1">
        <v>441</v>
      </c>
      <c r="DG232" s="1">
        <v>5.3473990542015279</v>
      </c>
      <c r="DH232" s="1">
        <v>510</v>
      </c>
      <c r="DI232" s="1">
        <v>6.2058895108298859</v>
      </c>
      <c r="DJ232" s="1">
        <v>490</v>
      </c>
      <c r="DK232" s="1">
        <v>7.5816184434473159</v>
      </c>
      <c r="DL232" s="1">
        <v>1484</v>
      </c>
      <c r="DM232" s="1">
        <v>4.5623635748762572</v>
      </c>
      <c r="DN232" s="1">
        <v>383</v>
      </c>
      <c r="DO232" s="1">
        <v>7.6294820717131477</v>
      </c>
      <c r="DP232" s="1">
        <v>4024</v>
      </c>
      <c r="DQ232" s="1">
        <v>6.8888774759043372</v>
      </c>
      <c r="DR232" s="1">
        <v>152</v>
      </c>
      <c r="DS232" s="1">
        <v>5.2540615278257867</v>
      </c>
      <c r="DT232" s="1">
        <v>93</v>
      </c>
      <c r="DU232" s="1">
        <v>7.5121163166397418</v>
      </c>
      <c r="DV232" s="1">
        <v>734</v>
      </c>
      <c r="DW232" s="1">
        <v>5.6322897483118481</v>
      </c>
      <c r="DX232" s="1">
        <v>469</v>
      </c>
      <c r="DY232" s="1">
        <v>6.308851224105462</v>
      </c>
      <c r="DZ232" s="1">
        <v>3798</v>
      </c>
      <c r="EA232" s="1">
        <v>6.460392250250897</v>
      </c>
      <c r="EB232" s="1">
        <v>299</v>
      </c>
      <c r="EC232" s="1">
        <v>6.2881177707676139</v>
      </c>
      <c r="ED232" s="1">
        <v>1443</v>
      </c>
      <c r="EE232" s="1">
        <v>7.9785469423863757</v>
      </c>
      <c r="EF232" s="1">
        <v>597</v>
      </c>
      <c r="EG232" s="1">
        <v>6.4366576819407006</v>
      </c>
      <c r="EH232" s="1">
        <v>147</v>
      </c>
      <c r="EI232" s="1">
        <v>5.3280173976078284</v>
      </c>
      <c r="EJ232" s="1">
        <v>1017</v>
      </c>
      <c r="EK232" s="1">
        <v>7.5361244905520568</v>
      </c>
      <c r="EL232" s="1">
        <v>1367</v>
      </c>
      <c r="EM232" s="1">
        <v>8.1621686171483159</v>
      </c>
      <c r="EN232" s="1">
        <v>1046</v>
      </c>
      <c r="EO232" s="1">
        <v>5.6388140161725069</v>
      </c>
      <c r="EP232" s="1">
        <v>46</v>
      </c>
      <c r="EQ232" s="1">
        <v>2.5233132199670871</v>
      </c>
      <c r="ER232" s="1">
        <v>5686</v>
      </c>
      <c r="ES232" s="1">
        <v>7.1296911637471636</v>
      </c>
      <c r="ET232" s="1">
        <v>5948</v>
      </c>
      <c r="EU232" s="1">
        <v>5.8550222467220543</v>
      </c>
      <c r="EV232" s="1">
        <v>1220</v>
      </c>
      <c r="EW232" s="1">
        <v>6.1137559508895007</v>
      </c>
      <c r="EX232" s="1">
        <v>7703</v>
      </c>
      <c r="EY232" s="1">
        <v>5.9921743121407074</v>
      </c>
      <c r="EZ232" s="1">
        <v>3659</v>
      </c>
      <c r="FA232" s="1">
        <v>6.6447535684451386</v>
      </c>
      <c r="FB232" s="1">
        <v>4042</v>
      </c>
      <c r="FC232" s="1">
        <v>5.3009836065573772</v>
      </c>
      <c r="FD232" s="1">
        <v>84</v>
      </c>
      <c r="FE232" s="1">
        <v>3.2470042520293778</v>
      </c>
      <c r="FF232" s="1">
        <v>146664</v>
      </c>
      <c r="FG232" s="1">
        <v>6.410417233962483</v>
      </c>
      <c r="FH232" s="1">
        <v>195873</v>
      </c>
      <c r="FI232" s="1">
        <v>6.4952446199592329</v>
      </c>
    </row>
    <row r="233" spans="2:165" x14ac:dyDescent="0.35">
      <c r="B233" s="18">
        <v>228</v>
      </c>
      <c r="C233" s="1" t="s">
        <v>384</v>
      </c>
      <c r="D233" s="1">
        <v>210</v>
      </c>
      <c r="E233" s="1">
        <v>3.4364261168384882</v>
      </c>
      <c r="F233" s="1">
        <v>130</v>
      </c>
      <c r="G233" s="1">
        <v>2.7015793848711556</v>
      </c>
      <c r="H233" s="1">
        <v>1787</v>
      </c>
      <c r="I233" s="1">
        <v>3.4764507908098747</v>
      </c>
      <c r="J233" s="1">
        <v>2146</v>
      </c>
      <c r="K233" s="1">
        <v>3.4818444365123145</v>
      </c>
      <c r="L233" s="1">
        <v>454</v>
      </c>
      <c r="M233" s="1">
        <v>2.8679722046746683</v>
      </c>
      <c r="N233" s="1">
        <v>943</v>
      </c>
      <c r="O233" s="1">
        <v>3.6925366121074479</v>
      </c>
      <c r="P233" s="1">
        <v>1268</v>
      </c>
      <c r="Q233" s="1">
        <v>2.6269992541642497</v>
      </c>
      <c r="R233" s="1">
        <v>214</v>
      </c>
      <c r="S233" s="1">
        <v>3.5845896147403682</v>
      </c>
      <c r="T233" s="1">
        <v>2029</v>
      </c>
      <c r="U233" s="1">
        <v>2.4256987781842527</v>
      </c>
      <c r="V233" s="1">
        <v>7658</v>
      </c>
      <c r="W233" s="1">
        <v>9.9035253342989424</v>
      </c>
      <c r="X233" s="1">
        <v>141</v>
      </c>
      <c r="Y233" s="1">
        <v>5.5272442179537435</v>
      </c>
      <c r="Z233" s="1">
        <v>666</v>
      </c>
      <c r="AA233" s="1">
        <v>3.9997597741877366</v>
      </c>
      <c r="AB233" s="1">
        <v>2845</v>
      </c>
      <c r="AC233" s="1">
        <v>5.1102888346026729</v>
      </c>
      <c r="AD233" s="1">
        <v>10151</v>
      </c>
      <c r="AE233" s="1">
        <v>6.2146823477552822</v>
      </c>
      <c r="AF233" s="1">
        <v>217</v>
      </c>
      <c r="AG233" s="1">
        <v>4.8654708520179373</v>
      </c>
      <c r="AH233" s="1">
        <v>361</v>
      </c>
      <c r="AI233" s="1">
        <v>3.5322896281800387</v>
      </c>
      <c r="AJ233" s="1">
        <v>351</v>
      </c>
      <c r="AK233" s="1">
        <v>4.839376809596029</v>
      </c>
      <c r="AL233" s="1">
        <v>2890</v>
      </c>
      <c r="AM233" s="1">
        <v>3.812765508324758</v>
      </c>
      <c r="AN233" s="1">
        <v>662</v>
      </c>
      <c r="AO233" s="1">
        <v>3.599782490483959</v>
      </c>
      <c r="AP233" s="1">
        <v>2531</v>
      </c>
      <c r="AQ233" s="1">
        <v>3.8792839188277846</v>
      </c>
      <c r="AR233" s="1">
        <v>147</v>
      </c>
      <c r="AS233" s="1">
        <v>3.5277177825773935</v>
      </c>
      <c r="AT233" s="1">
        <v>2270</v>
      </c>
      <c r="AU233" s="1">
        <v>2.9765807348351734</v>
      </c>
      <c r="AV233" s="1">
        <v>538</v>
      </c>
      <c r="AW233" s="1">
        <v>6.3585864555017135</v>
      </c>
      <c r="AX233" s="1">
        <v>566</v>
      </c>
      <c r="AY233" s="1">
        <v>4.7755653054336822</v>
      </c>
      <c r="AZ233" s="1">
        <v>1838</v>
      </c>
      <c r="BA233" s="1">
        <v>3.3825315617063567</v>
      </c>
      <c r="BB233" s="1">
        <v>3900</v>
      </c>
      <c r="BC233" s="1">
        <v>6.2994669681796154</v>
      </c>
      <c r="BD233" s="1">
        <v>5187</v>
      </c>
      <c r="BE233" s="1">
        <v>4.1538535460311357</v>
      </c>
      <c r="BF233" s="1">
        <v>1243</v>
      </c>
      <c r="BG233" s="1">
        <v>4.3189715079916615</v>
      </c>
      <c r="BH233" s="1">
        <v>264</v>
      </c>
      <c r="BI233" s="1">
        <v>3.8551401869158877</v>
      </c>
      <c r="BJ233" s="1">
        <v>138</v>
      </c>
      <c r="BK233" s="1">
        <v>5.9766132524902558</v>
      </c>
      <c r="BL233" s="1">
        <v>2844</v>
      </c>
      <c r="BM233" s="1">
        <v>6.5883661130029889</v>
      </c>
      <c r="BN233" s="1">
        <v>391</v>
      </c>
      <c r="BO233" s="1">
        <v>4.1006816990036707</v>
      </c>
      <c r="BP233" s="1">
        <v>10005</v>
      </c>
      <c r="BQ233" s="1">
        <v>10.305614783226725</v>
      </c>
      <c r="BR233" s="1">
        <v>350</v>
      </c>
      <c r="BS233" s="1">
        <v>4.3467461500248383</v>
      </c>
      <c r="BT233" s="1">
        <v>2918</v>
      </c>
      <c r="BU233" s="1">
        <v>3.7597763203669579</v>
      </c>
      <c r="BV233" s="1">
        <v>2841</v>
      </c>
      <c r="BW233" s="1">
        <v>3.6620734992717097</v>
      </c>
      <c r="BX233" s="1">
        <v>1065</v>
      </c>
      <c r="BY233" s="1">
        <v>3.4552120170002922</v>
      </c>
      <c r="BZ233" s="1">
        <v>104</v>
      </c>
      <c r="CA233" s="1">
        <v>3.560424512153372</v>
      </c>
      <c r="CB233" s="1">
        <v>1521</v>
      </c>
      <c r="CC233" s="1">
        <v>6.2507705585008013</v>
      </c>
      <c r="CD233" s="1">
        <v>1840</v>
      </c>
      <c r="CE233" s="1">
        <v>3.2924167054360667</v>
      </c>
      <c r="CF233" s="1">
        <v>197</v>
      </c>
      <c r="CG233" s="1">
        <v>4.4539905041826815</v>
      </c>
      <c r="CH233" s="1">
        <v>2503</v>
      </c>
      <c r="CI233" s="1">
        <v>5.5623458299073318</v>
      </c>
      <c r="CJ233" s="1">
        <v>1695</v>
      </c>
      <c r="CK233" s="1">
        <v>3.0025508396513851</v>
      </c>
      <c r="CL233" s="1">
        <v>2774</v>
      </c>
      <c r="CM233" s="1">
        <v>3.2019761294641826</v>
      </c>
      <c r="CN233" s="1">
        <v>8329</v>
      </c>
      <c r="CO233" s="1">
        <v>10.771419333979955</v>
      </c>
      <c r="CP233" s="1">
        <v>1078</v>
      </c>
      <c r="CQ233" s="1">
        <v>4.5148050425095283</v>
      </c>
      <c r="CR233" s="1">
        <v>1576</v>
      </c>
      <c r="CS233" s="1">
        <v>7.0416871453464998</v>
      </c>
      <c r="CT233" s="1">
        <v>552</v>
      </c>
      <c r="CU233" s="1">
        <v>4.4671036659383345</v>
      </c>
      <c r="CV233" s="1">
        <v>3514</v>
      </c>
      <c r="CW233" s="1">
        <v>4.0129730717401735</v>
      </c>
      <c r="CX233" s="1">
        <v>3300</v>
      </c>
      <c r="CY233" s="1">
        <v>5.353058542994793</v>
      </c>
      <c r="CZ233" s="1">
        <v>1319</v>
      </c>
      <c r="DA233" s="1">
        <v>7.4858115777525533</v>
      </c>
      <c r="DB233" s="1">
        <v>3933</v>
      </c>
      <c r="DC233" s="1">
        <v>4.4001655795844847</v>
      </c>
      <c r="DD233" s="1">
        <v>1852</v>
      </c>
      <c r="DE233" s="1">
        <v>2.5532501550975395</v>
      </c>
      <c r="DF233" s="1">
        <v>271</v>
      </c>
      <c r="DG233" s="1">
        <v>3.2860434097247482</v>
      </c>
      <c r="DH233" s="1">
        <v>246</v>
      </c>
      <c r="DI233" s="1">
        <v>2.9934290581650034</v>
      </c>
      <c r="DJ233" s="1">
        <v>220</v>
      </c>
      <c r="DK233" s="1">
        <v>3.4039919542008357</v>
      </c>
      <c r="DL233" s="1">
        <v>1080</v>
      </c>
      <c r="DM233" s="1">
        <v>3.3203185046269255</v>
      </c>
      <c r="DN233" s="1">
        <v>196</v>
      </c>
      <c r="DO233" s="1">
        <v>3.904382470119522</v>
      </c>
      <c r="DP233" s="1">
        <v>1809</v>
      </c>
      <c r="DQ233" s="1">
        <v>3.0969133583277695</v>
      </c>
      <c r="DR233" s="1">
        <v>151</v>
      </c>
      <c r="DS233" s="1">
        <v>5.219495333563775</v>
      </c>
      <c r="DT233" s="1">
        <v>42</v>
      </c>
      <c r="DU233" s="1">
        <v>3.3925686591276252</v>
      </c>
      <c r="DV233" s="1">
        <v>528</v>
      </c>
      <c r="DW233" s="1">
        <v>4.0515653775322287</v>
      </c>
      <c r="DX233" s="1">
        <v>220</v>
      </c>
      <c r="DY233" s="1">
        <v>2.9593758407317727</v>
      </c>
      <c r="DZ233" s="1">
        <v>1356</v>
      </c>
      <c r="EA233" s="1">
        <v>2.3065539471669871</v>
      </c>
      <c r="EB233" s="1">
        <v>218</v>
      </c>
      <c r="EC233" s="1">
        <v>4.5846477392218716</v>
      </c>
      <c r="ED233" s="1">
        <v>457</v>
      </c>
      <c r="EE233" s="1">
        <v>2.5268163220170297</v>
      </c>
      <c r="EF233" s="1">
        <v>398</v>
      </c>
      <c r="EG233" s="1">
        <v>4.2911051212938007</v>
      </c>
      <c r="EH233" s="1">
        <v>90</v>
      </c>
      <c r="EI233" s="1">
        <v>3.2620514679231603</v>
      </c>
      <c r="EJ233" s="1">
        <v>518</v>
      </c>
      <c r="EK233" s="1">
        <v>3.8384586884031124</v>
      </c>
      <c r="EL233" s="1">
        <v>523</v>
      </c>
      <c r="EM233" s="1">
        <v>3.1227609266778122</v>
      </c>
      <c r="EN233" s="1">
        <v>610</v>
      </c>
      <c r="EO233" s="1">
        <v>3.2884097035040432</v>
      </c>
      <c r="EP233" s="1">
        <v>63</v>
      </c>
      <c r="EQ233" s="1">
        <v>3.4558420186505763</v>
      </c>
      <c r="ER233" s="1">
        <v>2590</v>
      </c>
      <c r="ES233" s="1">
        <v>3.247608180461687</v>
      </c>
      <c r="ET233" s="1">
        <v>7156</v>
      </c>
      <c r="EU233" s="1">
        <v>7.0441390715438823</v>
      </c>
      <c r="EV233" s="1">
        <v>957</v>
      </c>
      <c r="EW233" s="1">
        <v>4.7957905286895519</v>
      </c>
      <c r="EX233" s="1">
        <v>13479</v>
      </c>
      <c r="EY233" s="1">
        <v>10.485332669524158</v>
      </c>
      <c r="EZ233" s="1">
        <v>1177</v>
      </c>
      <c r="FA233" s="1">
        <v>2.1374350779065123</v>
      </c>
      <c r="FB233" s="1">
        <v>2350</v>
      </c>
      <c r="FC233" s="1">
        <v>3.081967213114754</v>
      </c>
      <c r="FD233" s="1">
        <v>120</v>
      </c>
      <c r="FE233" s="1">
        <v>4.6385775028991114</v>
      </c>
      <c r="FF233" s="1">
        <v>117033</v>
      </c>
      <c r="FG233" s="1">
        <v>5.1153000064251035</v>
      </c>
      <c r="FH233" s="1">
        <v>147056</v>
      </c>
      <c r="FI233" s="1">
        <v>4.8764489890527276</v>
      </c>
    </row>
    <row r="234" spans="2:165" x14ac:dyDescent="0.35">
      <c r="B234" s="18">
        <v>229</v>
      </c>
      <c r="C234" s="1" t="s">
        <v>385</v>
      </c>
      <c r="D234" s="1">
        <v>31</v>
      </c>
      <c r="E234" s="1">
        <v>0.50728195058091963</v>
      </c>
      <c r="F234" s="1">
        <v>29</v>
      </c>
      <c r="G234" s="1">
        <v>0.60266001662510393</v>
      </c>
      <c r="H234" s="1">
        <v>737</v>
      </c>
      <c r="I234" s="1">
        <v>1.433768457093944</v>
      </c>
      <c r="J234" s="1">
        <v>1175</v>
      </c>
      <c r="K234" s="1">
        <v>1.9064152902618685</v>
      </c>
      <c r="L234" s="1">
        <v>141</v>
      </c>
      <c r="M234" s="1">
        <v>0.8907138344914719</v>
      </c>
      <c r="N234" s="1">
        <v>267</v>
      </c>
      <c r="O234" s="1">
        <v>1.0455008223040174</v>
      </c>
      <c r="P234" s="1">
        <v>1122</v>
      </c>
      <c r="Q234" s="1">
        <v>2.324521422060164</v>
      </c>
      <c r="R234" s="1">
        <v>34</v>
      </c>
      <c r="S234" s="1">
        <v>0.56951423785594646</v>
      </c>
      <c r="T234" s="1">
        <v>1891</v>
      </c>
      <c r="U234" s="1">
        <v>2.2607177868636872</v>
      </c>
      <c r="V234" s="1">
        <v>949</v>
      </c>
      <c r="W234" s="1">
        <v>1.2272715516126529</v>
      </c>
      <c r="X234" s="1">
        <v>8</v>
      </c>
      <c r="Y234" s="1">
        <v>0.31360250882007057</v>
      </c>
      <c r="Z234" s="1">
        <v>69</v>
      </c>
      <c r="AA234" s="1">
        <v>0.41438952615458535</v>
      </c>
      <c r="AB234" s="1">
        <v>678</v>
      </c>
      <c r="AC234" s="1">
        <v>1.2178473918666475</v>
      </c>
      <c r="AD234" s="1">
        <v>2251</v>
      </c>
      <c r="AE234" s="1">
        <v>1.3781154531373403</v>
      </c>
      <c r="AF234" s="1">
        <v>44</v>
      </c>
      <c r="AG234" s="1">
        <v>0.98654708520179368</v>
      </c>
      <c r="AH234" s="1">
        <v>93</v>
      </c>
      <c r="AI234" s="1">
        <v>0.90998043052837574</v>
      </c>
      <c r="AJ234" s="1">
        <v>25</v>
      </c>
      <c r="AK234" s="1">
        <v>0.34468495794843512</v>
      </c>
      <c r="AL234" s="1">
        <v>1943</v>
      </c>
      <c r="AM234" s="1">
        <v>2.5633921739359877</v>
      </c>
      <c r="AN234" s="1">
        <v>89</v>
      </c>
      <c r="AO234" s="1">
        <v>0.48395867319195213</v>
      </c>
      <c r="AP234" s="1">
        <v>810</v>
      </c>
      <c r="AQ234" s="1">
        <v>1.2414934706639691</v>
      </c>
      <c r="AR234" s="1">
        <v>10</v>
      </c>
      <c r="AS234" s="1">
        <v>0.23998080153587714</v>
      </c>
      <c r="AT234" s="1">
        <v>1851</v>
      </c>
      <c r="AU234" s="1">
        <v>2.4271590044845399</v>
      </c>
      <c r="AV234" s="1">
        <v>32</v>
      </c>
      <c r="AW234" s="1">
        <v>0.3782058858290982</v>
      </c>
      <c r="AX234" s="1">
        <v>90</v>
      </c>
      <c r="AY234" s="1">
        <v>0.75936550793115087</v>
      </c>
      <c r="AZ234" s="1">
        <v>515</v>
      </c>
      <c r="BA234" s="1">
        <v>0.94777135706135673</v>
      </c>
      <c r="BB234" s="1">
        <v>737</v>
      </c>
      <c r="BC234" s="1">
        <v>1.1904377321918913</v>
      </c>
      <c r="BD234" s="1">
        <v>1188</v>
      </c>
      <c r="BE234" s="1">
        <v>0.95137420718816068</v>
      </c>
      <c r="BF234" s="1">
        <v>212</v>
      </c>
      <c r="BG234" s="1">
        <v>0.73662265462126486</v>
      </c>
      <c r="BH234" s="1">
        <v>88</v>
      </c>
      <c r="BI234" s="1">
        <v>1.2850467289719625</v>
      </c>
      <c r="BJ234" s="1">
        <v>8</v>
      </c>
      <c r="BK234" s="1">
        <v>0.34647033347769596</v>
      </c>
      <c r="BL234" s="1">
        <v>914</v>
      </c>
      <c r="BM234" s="1">
        <v>2.1173581671184007</v>
      </c>
      <c r="BN234" s="1">
        <v>82</v>
      </c>
      <c r="BO234" s="1">
        <v>0.85998951232302057</v>
      </c>
      <c r="BP234" s="1">
        <v>1182</v>
      </c>
      <c r="BQ234" s="1">
        <v>1.2175149099224374</v>
      </c>
      <c r="BR234" s="1">
        <v>44</v>
      </c>
      <c r="BS234" s="1">
        <v>0.54644808743169404</v>
      </c>
      <c r="BT234" s="1">
        <v>1427</v>
      </c>
      <c r="BU234" s="1">
        <v>1.8386568914200307</v>
      </c>
      <c r="BV234" s="1">
        <v>1386</v>
      </c>
      <c r="BW234" s="1">
        <v>1.7865659521262196</v>
      </c>
      <c r="BX234" s="1">
        <v>406</v>
      </c>
      <c r="BY234" s="1">
        <v>1.3171981961522239</v>
      </c>
      <c r="BZ234" s="1">
        <v>11</v>
      </c>
      <c r="CA234" s="1">
        <v>0.3765833618623759</v>
      </c>
      <c r="CB234" s="1">
        <v>352</v>
      </c>
      <c r="CC234" s="1">
        <v>1.4465951588377923</v>
      </c>
      <c r="CD234" s="1">
        <v>1041</v>
      </c>
      <c r="CE234" s="1">
        <v>1.8627205382385572</v>
      </c>
      <c r="CF234" s="1">
        <v>32</v>
      </c>
      <c r="CG234" s="1">
        <v>0.72349084331901425</v>
      </c>
      <c r="CH234" s="1">
        <v>1178</v>
      </c>
      <c r="CI234" s="1">
        <v>2.6178359519100423</v>
      </c>
      <c r="CJ234" s="1">
        <v>996</v>
      </c>
      <c r="CK234" s="1">
        <v>1.7643307588747965</v>
      </c>
      <c r="CL234" s="1">
        <v>2339</v>
      </c>
      <c r="CM234" s="1">
        <v>2.6998637948149686</v>
      </c>
      <c r="CN234" s="1">
        <v>1009</v>
      </c>
      <c r="CO234" s="1">
        <v>1.3048819915939218</v>
      </c>
      <c r="CP234" s="1">
        <v>143</v>
      </c>
      <c r="CQ234" s="1">
        <v>0.59890270972065163</v>
      </c>
      <c r="CR234" s="1">
        <v>177</v>
      </c>
      <c r="CS234" s="1">
        <v>0.79084938117152948</v>
      </c>
      <c r="CT234" s="1">
        <v>53</v>
      </c>
      <c r="CU234" s="1">
        <v>0.42890669256291974</v>
      </c>
      <c r="CV234" s="1">
        <v>1822</v>
      </c>
      <c r="CW234" s="1">
        <v>2.0807162597355138</v>
      </c>
      <c r="CX234" s="1">
        <v>1224</v>
      </c>
      <c r="CY234" s="1">
        <v>1.9854980777653415</v>
      </c>
      <c r="CZ234" s="1">
        <v>186</v>
      </c>
      <c r="DA234" s="1">
        <v>1.0556186152099887</v>
      </c>
      <c r="DB234" s="1">
        <v>2198</v>
      </c>
      <c r="DC234" s="1">
        <v>2.459080585793719</v>
      </c>
      <c r="DD234" s="1">
        <v>696</v>
      </c>
      <c r="DE234" s="1">
        <v>0.95953677534983106</v>
      </c>
      <c r="DF234" s="1">
        <v>126</v>
      </c>
      <c r="DG234" s="1">
        <v>1.5278283012004366</v>
      </c>
      <c r="DH234" s="1">
        <v>35</v>
      </c>
      <c r="DI234" s="1">
        <v>0.42589437819420783</v>
      </c>
      <c r="DJ234" s="1">
        <v>34</v>
      </c>
      <c r="DK234" s="1">
        <v>0.5260714838310383</v>
      </c>
      <c r="DL234" s="1">
        <v>537</v>
      </c>
      <c r="DM234" s="1">
        <v>1.6509361453561657</v>
      </c>
      <c r="DN234" s="1">
        <v>18</v>
      </c>
      <c r="DO234" s="1">
        <v>0.35856573705179284</v>
      </c>
      <c r="DP234" s="1">
        <v>1835</v>
      </c>
      <c r="DQ234" s="1">
        <v>3.1414239980826189</v>
      </c>
      <c r="DR234" s="1">
        <v>21</v>
      </c>
      <c r="DS234" s="1">
        <v>0.72589007950224682</v>
      </c>
      <c r="DT234" s="1">
        <v>17</v>
      </c>
      <c r="DU234" s="1">
        <v>1.3731825525040386</v>
      </c>
      <c r="DV234" s="1">
        <v>102</v>
      </c>
      <c r="DW234" s="1">
        <v>0.78268876611418059</v>
      </c>
      <c r="DX234" s="1">
        <v>65</v>
      </c>
      <c r="DY234" s="1">
        <v>0.87436104385256919</v>
      </c>
      <c r="DZ234" s="1">
        <v>1569</v>
      </c>
      <c r="EA234" s="1">
        <v>2.6688666247087043</v>
      </c>
      <c r="EB234" s="1">
        <v>41</v>
      </c>
      <c r="EC234" s="1">
        <v>0.86225026288117779</v>
      </c>
      <c r="ED234" s="1">
        <v>222</v>
      </c>
      <c r="EE234" s="1">
        <v>1.2274687603671348</v>
      </c>
      <c r="EF234" s="1">
        <v>41</v>
      </c>
      <c r="EG234" s="1">
        <v>0.44204851752021568</v>
      </c>
      <c r="EH234" s="1">
        <v>9</v>
      </c>
      <c r="EI234" s="1">
        <v>0.32620514679231605</v>
      </c>
      <c r="EJ234" s="1">
        <v>91</v>
      </c>
      <c r="EK234" s="1">
        <v>0.67432382363838461</v>
      </c>
      <c r="EL234" s="1">
        <v>127</v>
      </c>
      <c r="EM234" s="1">
        <v>0.75829949844757583</v>
      </c>
      <c r="EN234" s="1">
        <v>91</v>
      </c>
      <c r="EO234" s="1">
        <v>0.49056603773584906</v>
      </c>
      <c r="EP234" s="1">
        <v>10</v>
      </c>
      <c r="EQ234" s="1">
        <v>0.54854635216675807</v>
      </c>
      <c r="ER234" s="1">
        <v>1751</v>
      </c>
      <c r="ES234" s="1">
        <v>2.1955837544356811</v>
      </c>
      <c r="ET234" s="1">
        <v>1435</v>
      </c>
      <c r="EU234" s="1">
        <v>1.4125684135921566</v>
      </c>
      <c r="EV234" s="1">
        <v>128</v>
      </c>
      <c r="EW234" s="1">
        <v>0.64144324730643953</v>
      </c>
      <c r="EX234" s="1">
        <v>2525</v>
      </c>
      <c r="EY234" s="1">
        <v>1.964200978599933</v>
      </c>
      <c r="EZ234" s="1">
        <v>1815</v>
      </c>
      <c r="FA234" s="1">
        <v>3.2960447463044349</v>
      </c>
      <c r="FB234" s="1">
        <v>979</v>
      </c>
      <c r="FC234" s="1">
        <v>1.2839344262295083</v>
      </c>
      <c r="FD234" s="1">
        <v>12</v>
      </c>
      <c r="FE234" s="1">
        <v>0.46385775028991111</v>
      </c>
      <c r="FF234" s="1">
        <v>43265</v>
      </c>
      <c r="FG234" s="1">
        <v>1.8910346208161979</v>
      </c>
      <c r="FH234" s="1">
        <v>49649</v>
      </c>
      <c r="FI234" s="1">
        <v>1.6463851584258979</v>
      </c>
    </row>
    <row r="235" spans="2:165" x14ac:dyDescent="0.35">
      <c r="B235" s="18">
        <v>230</v>
      </c>
      <c r="C235" s="1" t="s">
        <v>386</v>
      </c>
      <c r="D235" s="1">
        <v>107</v>
      </c>
      <c r="E235" s="1">
        <v>1.7509409261986582</v>
      </c>
      <c r="F235" s="1">
        <v>34</v>
      </c>
      <c r="G235" s="1">
        <v>0.7065669160432253</v>
      </c>
      <c r="H235" s="1">
        <v>905</v>
      </c>
      <c r="I235" s="1">
        <v>1.7605976304884929</v>
      </c>
      <c r="J235" s="1">
        <v>3121</v>
      </c>
      <c r="K235" s="1">
        <v>5.0637635071551417</v>
      </c>
      <c r="L235" s="1">
        <v>287</v>
      </c>
      <c r="M235" s="1">
        <v>1.8130132659507265</v>
      </c>
      <c r="N235" s="1">
        <v>459</v>
      </c>
      <c r="O235" s="1">
        <v>1.7973216383428616</v>
      </c>
      <c r="P235" s="1">
        <v>3466</v>
      </c>
      <c r="Q235" s="1">
        <v>7.1807408635120566</v>
      </c>
      <c r="R235" s="1">
        <v>62</v>
      </c>
      <c r="S235" s="1">
        <v>1.0385259631490789</v>
      </c>
      <c r="T235" s="1">
        <v>6285</v>
      </c>
      <c r="U235" s="1">
        <v>7.5138081916648742</v>
      </c>
      <c r="V235" s="1">
        <v>3341</v>
      </c>
      <c r="W235" s="1">
        <v>4.3206683392390657</v>
      </c>
      <c r="X235" s="1">
        <v>27</v>
      </c>
      <c r="Y235" s="1">
        <v>1.0584084672677381</v>
      </c>
      <c r="Z235" s="1">
        <v>209</v>
      </c>
      <c r="AA235" s="1">
        <v>1.2551798690769322</v>
      </c>
      <c r="AB235" s="1">
        <v>1383</v>
      </c>
      <c r="AC235" s="1">
        <v>2.4841931311970109</v>
      </c>
      <c r="AD235" s="1">
        <v>5475</v>
      </c>
      <c r="AE235" s="1">
        <v>3.3519245250674978</v>
      </c>
      <c r="AF235" s="1">
        <v>49</v>
      </c>
      <c r="AG235" s="1">
        <v>1.0986547085201794</v>
      </c>
      <c r="AH235" s="1">
        <v>124</v>
      </c>
      <c r="AI235" s="1">
        <v>1.2133072407045011</v>
      </c>
      <c r="AJ235" s="1">
        <v>61</v>
      </c>
      <c r="AK235" s="1">
        <v>0.8410312973941817</v>
      </c>
      <c r="AL235" s="1">
        <v>3535</v>
      </c>
      <c r="AM235" s="1">
        <v>4.6637114435737095</v>
      </c>
      <c r="AN235" s="1">
        <v>185</v>
      </c>
      <c r="AO235" s="1">
        <v>1.0059815116911366</v>
      </c>
      <c r="AP235" s="1">
        <v>1647</v>
      </c>
      <c r="AQ235" s="1">
        <v>2.5243700570167373</v>
      </c>
      <c r="AR235" s="1">
        <v>45</v>
      </c>
      <c r="AS235" s="1">
        <v>1.079913606911447</v>
      </c>
      <c r="AT235" s="1">
        <v>5222</v>
      </c>
      <c r="AU235" s="1">
        <v>6.8474469591670823</v>
      </c>
      <c r="AV235" s="1">
        <v>71</v>
      </c>
      <c r="AW235" s="1">
        <v>0.83914430918331162</v>
      </c>
      <c r="AX235" s="1">
        <v>223</v>
      </c>
      <c r="AY235" s="1">
        <v>1.8815389807627405</v>
      </c>
      <c r="AZ235" s="1">
        <v>1902</v>
      </c>
      <c r="BA235" s="1">
        <v>3.500312856564467</v>
      </c>
      <c r="BB235" s="1">
        <v>2142</v>
      </c>
      <c r="BC235" s="1">
        <v>3.4598610886771115</v>
      </c>
      <c r="BD235" s="1">
        <v>3794</v>
      </c>
      <c r="BE235" s="1">
        <v>3.0383112307002373</v>
      </c>
      <c r="BF235" s="1">
        <v>367</v>
      </c>
      <c r="BG235" s="1">
        <v>1.2751911049339819</v>
      </c>
      <c r="BH235" s="1">
        <v>143</v>
      </c>
      <c r="BI235" s="1">
        <v>2.0882009345794392</v>
      </c>
      <c r="BJ235" s="1">
        <v>18</v>
      </c>
      <c r="BK235" s="1">
        <v>0.77955825032481585</v>
      </c>
      <c r="BL235" s="1">
        <v>2389</v>
      </c>
      <c r="BM235" s="1">
        <v>5.5343201982996266</v>
      </c>
      <c r="BN235" s="1">
        <v>175</v>
      </c>
      <c r="BO235" s="1">
        <v>1.8353434714210803</v>
      </c>
      <c r="BP235" s="1">
        <v>3366</v>
      </c>
      <c r="BQ235" s="1">
        <v>3.4671363678501899</v>
      </c>
      <c r="BR235" s="1">
        <v>95</v>
      </c>
      <c r="BS235" s="1">
        <v>1.1798310978638848</v>
      </c>
      <c r="BT235" s="1">
        <v>3985</v>
      </c>
      <c r="BU235" s="1">
        <v>5.1345814381981931</v>
      </c>
      <c r="BV235" s="1">
        <v>3302</v>
      </c>
      <c r="BW235" s="1">
        <v>4.2563064746903159</v>
      </c>
      <c r="BX235" s="1">
        <v>496</v>
      </c>
      <c r="BY235" s="1">
        <v>1.6091879440677415</v>
      </c>
      <c r="BZ235" s="1">
        <v>32</v>
      </c>
      <c r="CA235" s="1">
        <v>1.0955152345087298</v>
      </c>
      <c r="CB235" s="1">
        <v>813</v>
      </c>
      <c r="CC235" s="1">
        <v>3.3411416594747876</v>
      </c>
      <c r="CD235" s="1">
        <v>3367</v>
      </c>
      <c r="CE235" s="1">
        <v>6.0247646995669761</v>
      </c>
      <c r="CF235" s="1">
        <v>55</v>
      </c>
      <c r="CG235" s="1">
        <v>1.2434998869545557</v>
      </c>
      <c r="CH235" s="1">
        <v>2767</v>
      </c>
      <c r="CI235" s="1">
        <v>6.1490255339007529</v>
      </c>
      <c r="CJ235" s="1">
        <v>2337</v>
      </c>
      <c r="CK235" s="1">
        <v>4.1398001842273082</v>
      </c>
      <c r="CL235" s="1">
        <v>6360</v>
      </c>
      <c r="CM235" s="1">
        <v>7.3412286169402314</v>
      </c>
      <c r="CN235" s="1">
        <v>3267</v>
      </c>
      <c r="CO235" s="1">
        <v>4.2250242483026188</v>
      </c>
      <c r="CP235" s="1">
        <v>317</v>
      </c>
      <c r="CQ235" s="1">
        <v>1.3276374753947313</v>
      </c>
      <c r="CR235" s="1">
        <v>467</v>
      </c>
      <c r="CS235" s="1">
        <v>2.086591305124883</v>
      </c>
      <c r="CT235" s="1">
        <v>166</v>
      </c>
      <c r="CU235" s="1">
        <v>1.3433681314234847</v>
      </c>
      <c r="CV235" s="1">
        <v>5247</v>
      </c>
      <c r="CW235" s="1">
        <v>5.9920517095676402</v>
      </c>
      <c r="CX235" s="1">
        <v>3757</v>
      </c>
      <c r="CY235" s="1">
        <v>6.094376044251951</v>
      </c>
      <c r="CZ235" s="1">
        <v>410</v>
      </c>
      <c r="DA235" s="1">
        <v>2.3269012485811578</v>
      </c>
      <c r="DB235" s="1">
        <v>4405</v>
      </c>
      <c r="DC235" s="1">
        <v>4.9282302003736724</v>
      </c>
      <c r="DD235" s="1">
        <v>1686</v>
      </c>
      <c r="DE235" s="1">
        <v>2.3243951195974355</v>
      </c>
      <c r="DF235" s="1">
        <v>136</v>
      </c>
      <c r="DG235" s="1">
        <v>1.6490845155814238</v>
      </c>
      <c r="DH235" s="1">
        <v>94</v>
      </c>
      <c r="DI235" s="1">
        <v>1.1438306157215867</v>
      </c>
      <c r="DJ235" s="1">
        <v>90</v>
      </c>
      <c r="DK235" s="1">
        <v>1.3925421630821599</v>
      </c>
      <c r="DL235" s="1">
        <v>1201</v>
      </c>
      <c r="DM235" s="1">
        <v>3.6923171519045712</v>
      </c>
      <c r="DN235" s="1">
        <v>47</v>
      </c>
      <c r="DO235" s="1">
        <v>0.93625498007968122</v>
      </c>
      <c r="DP235" s="1">
        <v>4127</v>
      </c>
      <c r="DQ235" s="1">
        <v>7.0652080872408538</v>
      </c>
      <c r="DR235" s="1">
        <v>32</v>
      </c>
      <c r="DS235" s="1">
        <v>1.1061182163843761</v>
      </c>
      <c r="DT235" s="1">
        <v>34</v>
      </c>
      <c r="DU235" s="1">
        <v>2.7463651050080773</v>
      </c>
      <c r="DV235" s="1">
        <v>200</v>
      </c>
      <c r="DW235" s="1">
        <v>1.5346838551258442</v>
      </c>
      <c r="DX235" s="1">
        <v>107</v>
      </c>
      <c r="DY235" s="1">
        <v>1.4393327952649986</v>
      </c>
      <c r="DZ235" s="1">
        <v>4875</v>
      </c>
      <c r="EA235" s="1">
        <v>8.2923676197928184</v>
      </c>
      <c r="EB235" s="1">
        <v>71</v>
      </c>
      <c r="EC235" s="1">
        <v>1.4931650893796005</v>
      </c>
      <c r="ED235" s="1">
        <v>570</v>
      </c>
      <c r="EE235" s="1">
        <v>3.1516089793210216</v>
      </c>
      <c r="EF235" s="1">
        <v>121</v>
      </c>
      <c r="EG235" s="1">
        <v>1.3045822102425875</v>
      </c>
      <c r="EH235" s="1">
        <v>25</v>
      </c>
      <c r="EI235" s="1">
        <v>0.90612540775643347</v>
      </c>
      <c r="EJ235" s="1">
        <v>189</v>
      </c>
      <c r="EK235" s="1">
        <v>1.4005187106335681</v>
      </c>
      <c r="EL235" s="1">
        <v>277</v>
      </c>
      <c r="EM235" s="1">
        <v>1.6539288273226653</v>
      </c>
      <c r="EN235" s="1">
        <v>183</v>
      </c>
      <c r="EO235" s="1">
        <v>0.98652291105121281</v>
      </c>
      <c r="EP235" s="1">
        <v>12</v>
      </c>
      <c r="EQ235" s="1">
        <v>0.65825562260010972</v>
      </c>
      <c r="ER235" s="1">
        <v>4973</v>
      </c>
      <c r="ES235" s="1">
        <v>6.2356584870409151</v>
      </c>
      <c r="ET235" s="1">
        <v>3802</v>
      </c>
      <c r="EU235" s="1">
        <v>3.7425680198448634</v>
      </c>
      <c r="EV235" s="1">
        <v>329</v>
      </c>
      <c r="EW235" s="1">
        <v>1.6487095965923328</v>
      </c>
      <c r="EX235" s="1">
        <v>7676</v>
      </c>
      <c r="EY235" s="1">
        <v>5.9711709749437967</v>
      </c>
      <c r="EZ235" s="1">
        <v>3381</v>
      </c>
      <c r="FA235" s="1">
        <v>6.1399048414629718</v>
      </c>
      <c r="FB235" s="1">
        <v>1771</v>
      </c>
      <c r="FC235" s="1">
        <v>2.3226229508196723</v>
      </c>
      <c r="FD235" s="1">
        <v>22</v>
      </c>
      <c r="FE235" s="1">
        <v>0.8504058755315036</v>
      </c>
      <c r="FF235" s="1">
        <v>113658</v>
      </c>
      <c r="FG235" s="1">
        <v>4.967784882300414</v>
      </c>
      <c r="FH235" s="1">
        <v>128304</v>
      </c>
      <c r="FI235" s="1">
        <v>4.2546234841925603</v>
      </c>
    </row>
    <row r="236" spans="2:165" x14ac:dyDescent="0.35">
      <c r="B236" s="18">
        <v>231</v>
      </c>
      <c r="C236" s="1" t="s">
        <v>387</v>
      </c>
      <c r="D236" s="1">
        <v>93</v>
      </c>
      <c r="E236" s="1">
        <v>1.5218458517427589</v>
      </c>
      <c r="F236" s="1">
        <v>55</v>
      </c>
      <c r="G236" s="1">
        <v>1.142975893599335</v>
      </c>
      <c r="H236" s="1">
        <v>635</v>
      </c>
      <c r="I236" s="1">
        <v>1.2353364589615392</v>
      </c>
      <c r="J236" s="1">
        <v>936</v>
      </c>
      <c r="K236" s="1">
        <v>1.5186423078171138</v>
      </c>
      <c r="L236" s="1">
        <v>283</v>
      </c>
      <c r="M236" s="1">
        <v>1.7877447883765003</v>
      </c>
      <c r="N236" s="1">
        <v>303</v>
      </c>
      <c r="O236" s="1">
        <v>1.1864672253113007</v>
      </c>
      <c r="P236" s="1">
        <v>1403</v>
      </c>
      <c r="Q236" s="1">
        <v>2.9066876605618628</v>
      </c>
      <c r="R236" s="1">
        <v>58</v>
      </c>
      <c r="S236" s="1">
        <v>0.9715242881072027</v>
      </c>
      <c r="T236" s="1">
        <v>2187</v>
      </c>
      <c r="U236" s="1">
        <v>2.6145900581020012</v>
      </c>
      <c r="V236" s="1">
        <v>966</v>
      </c>
      <c r="W236" s="1">
        <v>1.2492563950029745</v>
      </c>
      <c r="X236" s="1">
        <v>6</v>
      </c>
      <c r="Y236" s="1">
        <v>0.2352018816150529</v>
      </c>
      <c r="Z236" s="1">
        <v>156</v>
      </c>
      <c r="AA236" s="1">
        <v>0.93688066782775803</v>
      </c>
      <c r="AB236" s="1">
        <v>812</v>
      </c>
      <c r="AC236" s="1">
        <v>1.4585428940939791</v>
      </c>
      <c r="AD236" s="1">
        <v>2080</v>
      </c>
      <c r="AE236" s="1">
        <v>1.2734252076968757</v>
      </c>
      <c r="AF236" s="1">
        <v>24</v>
      </c>
      <c r="AG236" s="1">
        <v>0.53811659192825112</v>
      </c>
      <c r="AH236" s="1">
        <v>85</v>
      </c>
      <c r="AI236" s="1">
        <v>0.83170254403131105</v>
      </c>
      <c r="AJ236" s="1">
        <v>32</v>
      </c>
      <c r="AK236" s="1">
        <v>0.44119674617399696</v>
      </c>
      <c r="AL236" s="1">
        <v>1006</v>
      </c>
      <c r="AM236" s="1">
        <v>1.3272117997836355</v>
      </c>
      <c r="AN236" s="1">
        <v>204</v>
      </c>
      <c r="AO236" s="1">
        <v>1.1092985318107667</v>
      </c>
      <c r="AP236" s="1">
        <v>937</v>
      </c>
      <c r="AQ236" s="1">
        <v>1.4361473852001716</v>
      </c>
      <c r="AR236" s="1">
        <v>23</v>
      </c>
      <c r="AS236" s="1">
        <v>0.55195584353251748</v>
      </c>
      <c r="AT236" s="1">
        <v>1612</v>
      </c>
      <c r="AU236" s="1">
        <v>2.1137657024468277</v>
      </c>
      <c r="AV236" s="1">
        <v>81</v>
      </c>
      <c r="AW236" s="1">
        <v>0.95733364850490477</v>
      </c>
      <c r="AX236" s="1">
        <v>110</v>
      </c>
      <c r="AY236" s="1">
        <v>0.92811339858251773</v>
      </c>
      <c r="AZ236" s="1">
        <v>553</v>
      </c>
      <c r="BA236" s="1">
        <v>1.0177040008833598</v>
      </c>
      <c r="BB236" s="1">
        <v>636</v>
      </c>
      <c r="BC236" s="1">
        <v>1.0272976901954449</v>
      </c>
      <c r="BD236" s="1">
        <v>1551</v>
      </c>
      <c r="BE236" s="1">
        <v>1.2420718816067653</v>
      </c>
      <c r="BF236" s="1">
        <v>269</v>
      </c>
      <c r="BG236" s="1">
        <v>0.93467685892981245</v>
      </c>
      <c r="BH236" s="1">
        <v>67</v>
      </c>
      <c r="BI236" s="1">
        <v>0.9783878504672896</v>
      </c>
      <c r="BJ236" s="1">
        <v>13</v>
      </c>
      <c r="BK236" s="1">
        <v>0.56301429190125596</v>
      </c>
      <c r="BL236" s="1">
        <v>786</v>
      </c>
      <c r="BM236" s="1">
        <v>1.8208353603447076</v>
      </c>
      <c r="BN236" s="1">
        <v>72</v>
      </c>
      <c r="BO236" s="1">
        <v>0.75511274252753013</v>
      </c>
      <c r="BP236" s="1">
        <v>1263</v>
      </c>
      <c r="BQ236" s="1">
        <v>1.3009486727851425</v>
      </c>
      <c r="BR236" s="1">
        <v>60</v>
      </c>
      <c r="BS236" s="1">
        <v>0.7451564828614009</v>
      </c>
      <c r="BT236" s="1">
        <v>1284</v>
      </c>
      <c r="BU236" s="1">
        <v>1.6544046591333703</v>
      </c>
      <c r="BV236" s="1">
        <v>1125</v>
      </c>
      <c r="BW236" s="1">
        <v>1.4501347014011523</v>
      </c>
      <c r="BX236" s="1">
        <v>357</v>
      </c>
      <c r="BY236" s="1">
        <v>1.1582260000648867</v>
      </c>
      <c r="BZ236" s="1">
        <v>7</v>
      </c>
      <c r="CA236" s="1">
        <v>0.23964395754878468</v>
      </c>
      <c r="CB236" s="1">
        <v>330</v>
      </c>
      <c r="CC236" s="1">
        <v>1.3561829614104304</v>
      </c>
      <c r="CD236" s="1">
        <v>1355</v>
      </c>
      <c r="CE236" s="1">
        <v>2.4245786064488422</v>
      </c>
      <c r="CF236" s="1">
        <v>85</v>
      </c>
      <c r="CG236" s="1">
        <v>1.9217725525661316</v>
      </c>
      <c r="CH236" s="1">
        <v>657</v>
      </c>
      <c r="CI236" s="1">
        <v>1.4600324451654481</v>
      </c>
      <c r="CJ236" s="1">
        <v>777</v>
      </c>
      <c r="CK236" s="1">
        <v>1.3763905618932899</v>
      </c>
      <c r="CL236" s="1">
        <v>1577</v>
      </c>
      <c r="CM236" s="1">
        <v>1.8203014982570356</v>
      </c>
      <c r="CN236" s="1">
        <v>1109</v>
      </c>
      <c r="CO236" s="1">
        <v>1.4342062722276108</v>
      </c>
      <c r="CP236" s="1">
        <v>244</v>
      </c>
      <c r="CQ236" s="1">
        <v>1.0219039242785946</v>
      </c>
      <c r="CR236" s="1">
        <v>239</v>
      </c>
      <c r="CS236" s="1">
        <v>1.0678700683615565</v>
      </c>
      <c r="CT236" s="1">
        <v>96</v>
      </c>
      <c r="CU236" s="1">
        <v>0.77688759407623209</v>
      </c>
      <c r="CV236" s="1">
        <v>1474</v>
      </c>
      <c r="CW236" s="1">
        <v>1.6833017381175344</v>
      </c>
      <c r="CX236" s="1">
        <v>1142</v>
      </c>
      <c r="CY236" s="1">
        <v>1.8524826836666828</v>
      </c>
      <c r="CZ236" s="1">
        <v>242</v>
      </c>
      <c r="DA236" s="1">
        <v>1.3734392735527809</v>
      </c>
      <c r="DB236" s="1">
        <v>1068</v>
      </c>
      <c r="DC236" s="1">
        <v>1.194858082633163</v>
      </c>
      <c r="DD236" s="1">
        <v>1473</v>
      </c>
      <c r="DE236" s="1">
        <v>2.0307437788653755</v>
      </c>
      <c r="DF236" s="1">
        <v>83</v>
      </c>
      <c r="DG236" s="1">
        <v>1.0064265793621923</v>
      </c>
      <c r="DH236" s="1">
        <v>46</v>
      </c>
      <c r="DI236" s="1">
        <v>0.55974689705524461</v>
      </c>
      <c r="DJ236" s="1">
        <v>75</v>
      </c>
      <c r="DK236" s="1">
        <v>1.1604518025684667</v>
      </c>
      <c r="DL236" s="1">
        <v>482</v>
      </c>
      <c r="DM236" s="1">
        <v>1.4818458511390538</v>
      </c>
      <c r="DN236" s="1">
        <v>37</v>
      </c>
      <c r="DO236" s="1">
        <v>0.73705179282868527</v>
      </c>
      <c r="DP236" s="1">
        <v>1424</v>
      </c>
      <c r="DQ236" s="1">
        <v>2.437813500419427</v>
      </c>
      <c r="DR236" s="1">
        <v>17</v>
      </c>
      <c r="DS236" s="1">
        <v>0.58762530245419986</v>
      </c>
      <c r="DT236" s="1">
        <v>39</v>
      </c>
      <c r="DU236" s="1">
        <v>3.150242326332795</v>
      </c>
      <c r="DV236" s="1">
        <v>126</v>
      </c>
      <c r="DW236" s="1">
        <v>0.96685082872928174</v>
      </c>
      <c r="DX236" s="1">
        <v>51</v>
      </c>
      <c r="DY236" s="1">
        <v>0.68603712671509276</v>
      </c>
      <c r="DZ236" s="1">
        <v>1852</v>
      </c>
      <c r="EA236" s="1">
        <v>3.1502491962782155</v>
      </c>
      <c r="EB236" s="1">
        <v>42</v>
      </c>
      <c r="EC236" s="1">
        <v>0.88328075709779175</v>
      </c>
      <c r="ED236" s="1">
        <v>309</v>
      </c>
      <c r="EE236" s="1">
        <v>1.7085038151056064</v>
      </c>
      <c r="EF236" s="1">
        <v>50</v>
      </c>
      <c r="EG236" s="1">
        <v>0.53908355795148255</v>
      </c>
      <c r="EH236" s="1">
        <v>9</v>
      </c>
      <c r="EI236" s="1">
        <v>0.32620514679231605</v>
      </c>
      <c r="EJ236" s="1">
        <v>114</v>
      </c>
      <c r="EK236" s="1">
        <v>0.84475731752500915</v>
      </c>
      <c r="EL236" s="1">
        <v>182</v>
      </c>
      <c r="EM236" s="1">
        <v>1.0866969190351086</v>
      </c>
      <c r="EN236" s="1">
        <v>197</v>
      </c>
      <c r="EO236" s="1">
        <v>1.0619946091644203</v>
      </c>
      <c r="EP236" s="1">
        <v>3</v>
      </c>
      <c r="EQ236" s="1">
        <v>0.16456390565002743</v>
      </c>
      <c r="ER236" s="1">
        <v>1526</v>
      </c>
      <c r="ES236" s="1">
        <v>1.9134556306503994</v>
      </c>
      <c r="ET236" s="1">
        <v>1238</v>
      </c>
      <c r="EU236" s="1">
        <v>1.2186478717958815</v>
      </c>
      <c r="EV236" s="1">
        <v>180</v>
      </c>
      <c r="EW236" s="1">
        <v>0.90202956652468047</v>
      </c>
      <c r="EX236" s="1">
        <v>2210</v>
      </c>
      <c r="EY236" s="1">
        <v>1.7191620446359812</v>
      </c>
      <c r="EZ236" s="1">
        <v>943</v>
      </c>
      <c r="FA236" s="1">
        <v>1.712490465986271</v>
      </c>
      <c r="FB236" s="1">
        <v>985</v>
      </c>
      <c r="FC236" s="1">
        <v>1.2918032786885245</v>
      </c>
      <c r="FD236" s="1">
        <v>10</v>
      </c>
      <c r="FE236" s="1">
        <v>0.3865481252415926</v>
      </c>
      <c r="FF236" s="1">
        <v>38325</v>
      </c>
      <c r="FG236" s="1">
        <v>1.675116187282579</v>
      </c>
      <c r="FH236" s="1">
        <v>46234</v>
      </c>
      <c r="FI236" s="1">
        <v>1.5331420857351201</v>
      </c>
    </row>
    <row r="237" spans="2:165" x14ac:dyDescent="0.35">
      <c r="B237" s="18">
        <v>232</v>
      </c>
      <c r="C237" s="1" t="s">
        <v>388</v>
      </c>
      <c r="D237" s="1">
        <v>331</v>
      </c>
      <c r="E237" s="1">
        <v>5.4164621174930456</v>
      </c>
      <c r="F237" s="1">
        <v>106</v>
      </c>
      <c r="G237" s="1">
        <v>2.202826267664173</v>
      </c>
      <c r="H237" s="1">
        <v>2859</v>
      </c>
      <c r="I237" s="1">
        <v>5.5619321829465207</v>
      </c>
      <c r="J237" s="1">
        <v>6774</v>
      </c>
      <c r="K237" s="1">
        <v>10.990686958496934</v>
      </c>
      <c r="L237" s="1">
        <v>856</v>
      </c>
      <c r="M237" s="1">
        <v>5.4074542008843967</v>
      </c>
      <c r="N237" s="1">
        <v>1208</v>
      </c>
      <c r="O237" s="1">
        <v>4.7302059675777279</v>
      </c>
      <c r="P237" s="1">
        <v>7583</v>
      </c>
      <c r="Q237" s="1">
        <v>15.710201375652607</v>
      </c>
      <c r="R237" s="1">
        <v>224</v>
      </c>
      <c r="S237" s="1">
        <v>3.7520938023450587</v>
      </c>
      <c r="T237" s="1">
        <v>13530</v>
      </c>
      <c r="U237" s="1">
        <v>16.175310235994548</v>
      </c>
      <c r="V237" s="1">
        <v>4387</v>
      </c>
      <c r="W237" s="1">
        <v>5.6733828207847292</v>
      </c>
      <c r="X237" s="1">
        <v>59</v>
      </c>
      <c r="Y237" s="1">
        <v>2.3128185025480206</v>
      </c>
      <c r="Z237" s="1">
        <v>576</v>
      </c>
      <c r="AA237" s="1">
        <v>3.4592516965947993</v>
      </c>
      <c r="AB237" s="1">
        <v>2901</v>
      </c>
      <c r="AC237" s="1">
        <v>5.2108779997126025</v>
      </c>
      <c r="AD237" s="1">
        <v>9258</v>
      </c>
      <c r="AE237" s="1">
        <v>5.6679666215661912</v>
      </c>
      <c r="AF237" s="1">
        <v>120</v>
      </c>
      <c r="AG237" s="1">
        <v>2.6905829596412558</v>
      </c>
      <c r="AH237" s="1">
        <v>352</v>
      </c>
      <c r="AI237" s="1">
        <v>3.4442270058708417</v>
      </c>
      <c r="AJ237" s="1">
        <v>216</v>
      </c>
      <c r="AK237" s="1">
        <v>2.9780780366744795</v>
      </c>
      <c r="AL237" s="1">
        <v>8975</v>
      </c>
      <c r="AM237" s="1">
        <v>11.840681812185018</v>
      </c>
      <c r="AN237" s="1">
        <v>676</v>
      </c>
      <c r="AO237" s="1">
        <v>3.675910821098423</v>
      </c>
      <c r="AP237" s="1">
        <v>3764</v>
      </c>
      <c r="AQ237" s="1">
        <v>5.7691128686162712</v>
      </c>
      <c r="AR237" s="1">
        <v>130</v>
      </c>
      <c r="AS237" s="1">
        <v>3.1197504199664028</v>
      </c>
      <c r="AT237" s="1">
        <v>11262</v>
      </c>
      <c r="AU237" s="1">
        <v>14.767511998111774</v>
      </c>
      <c r="AV237" s="1">
        <v>203</v>
      </c>
      <c r="AW237" s="1">
        <v>2.3992435882283418</v>
      </c>
      <c r="AX237" s="1">
        <v>552</v>
      </c>
      <c r="AY237" s="1">
        <v>4.6574417819777256</v>
      </c>
      <c r="AZ237" s="1">
        <v>2393</v>
      </c>
      <c r="BA237" s="1">
        <v>4.4039162280540323</v>
      </c>
      <c r="BB237" s="1">
        <v>3611</v>
      </c>
      <c r="BC237" s="1">
        <v>5.8326603133581001</v>
      </c>
      <c r="BD237" s="1">
        <v>7804</v>
      </c>
      <c r="BE237" s="1">
        <v>6.2495995899801402</v>
      </c>
      <c r="BF237" s="1">
        <v>1186</v>
      </c>
      <c r="BG237" s="1">
        <v>4.1209173036831128</v>
      </c>
      <c r="BH237" s="1">
        <v>503</v>
      </c>
      <c r="BI237" s="1">
        <v>7.3452102803738315</v>
      </c>
      <c r="BJ237" s="1">
        <v>50</v>
      </c>
      <c r="BK237" s="1">
        <v>2.1654395842355996</v>
      </c>
      <c r="BL237" s="1">
        <v>4395</v>
      </c>
      <c r="BM237" s="1">
        <v>10.181388560706095</v>
      </c>
      <c r="BN237" s="1">
        <v>365</v>
      </c>
      <c r="BO237" s="1">
        <v>3.8280020975353963</v>
      </c>
      <c r="BP237" s="1">
        <v>5173</v>
      </c>
      <c r="BQ237" s="1">
        <v>5.3284303122070806</v>
      </c>
      <c r="BR237" s="1">
        <v>376</v>
      </c>
      <c r="BS237" s="1">
        <v>4.6696472925981123</v>
      </c>
      <c r="BT237" s="1">
        <v>7408</v>
      </c>
      <c r="BU237" s="1">
        <v>9.5450387187383239</v>
      </c>
      <c r="BV237" s="1">
        <v>6396</v>
      </c>
      <c r="BW237" s="1">
        <v>8.2444991556993514</v>
      </c>
      <c r="BX237" s="1">
        <v>1048</v>
      </c>
      <c r="BY237" s="1">
        <v>3.4000583979495831</v>
      </c>
      <c r="BZ237" s="1">
        <v>63</v>
      </c>
      <c r="CA237" s="1">
        <v>2.1567956179390619</v>
      </c>
      <c r="CB237" s="1">
        <v>1996</v>
      </c>
      <c r="CC237" s="1">
        <v>8.2028520938642995</v>
      </c>
      <c r="CD237" s="1">
        <v>6631</v>
      </c>
      <c r="CE237" s="1">
        <v>11.865225637905736</v>
      </c>
      <c r="CF237" s="1">
        <v>240</v>
      </c>
      <c r="CG237" s="1">
        <v>5.4261813248926067</v>
      </c>
      <c r="CH237" s="1">
        <v>5047</v>
      </c>
      <c r="CI237" s="1">
        <v>11.215804795662127</v>
      </c>
      <c r="CJ237" s="1">
        <v>5217</v>
      </c>
      <c r="CK237" s="1">
        <v>9.2414794869978021</v>
      </c>
      <c r="CL237" s="1">
        <v>15935</v>
      </c>
      <c r="CM237" s="1">
        <v>18.393471385368333</v>
      </c>
      <c r="CN237" s="1">
        <v>4238</v>
      </c>
      <c r="CO237" s="1">
        <v>5.4807630132557383</v>
      </c>
      <c r="CP237" s="1">
        <v>846</v>
      </c>
      <c r="CQ237" s="1">
        <v>3.5431586882774218</v>
      </c>
      <c r="CR237" s="1">
        <v>883</v>
      </c>
      <c r="CS237" s="1">
        <v>3.9453107546579687</v>
      </c>
      <c r="CT237" s="1">
        <v>377</v>
      </c>
      <c r="CU237" s="1">
        <v>3.0509023225702028</v>
      </c>
      <c r="CV237" s="1">
        <v>10615</v>
      </c>
      <c r="CW237" s="1">
        <v>12.122284905100154</v>
      </c>
      <c r="CX237" s="1">
        <v>6939</v>
      </c>
      <c r="CY237" s="1">
        <v>11.256022190860868</v>
      </c>
      <c r="CZ237" s="1">
        <v>956</v>
      </c>
      <c r="DA237" s="1">
        <v>5.4256526674233827</v>
      </c>
      <c r="DB237" s="1">
        <v>10900</v>
      </c>
      <c r="DC237" s="1">
        <v>12.19471264110625</v>
      </c>
      <c r="DD237" s="1">
        <v>5180</v>
      </c>
      <c r="DE237" s="1">
        <v>7.1413800234369624</v>
      </c>
      <c r="DF237" s="1">
        <v>587</v>
      </c>
      <c r="DG237" s="1">
        <v>7.1177397841639385</v>
      </c>
      <c r="DH237" s="1">
        <v>289</v>
      </c>
      <c r="DI237" s="1">
        <v>3.5166707228036018</v>
      </c>
      <c r="DJ237" s="1">
        <v>264</v>
      </c>
      <c r="DK237" s="1">
        <v>4.0847903450410028</v>
      </c>
      <c r="DL237" s="1">
        <v>3064</v>
      </c>
      <c r="DM237" s="1">
        <v>9.4198665723860184</v>
      </c>
      <c r="DN237" s="1">
        <v>120</v>
      </c>
      <c r="DO237" s="1">
        <v>2.3904382470119523</v>
      </c>
      <c r="DP237" s="1">
        <v>9911</v>
      </c>
      <c r="DQ237" s="1">
        <v>16.967113485011897</v>
      </c>
      <c r="DR237" s="1">
        <v>91</v>
      </c>
      <c r="DS237" s="1">
        <v>3.1455236778430691</v>
      </c>
      <c r="DT237" s="1">
        <v>143</v>
      </c>
      <c r="DU237" s="1">
        <v>11.550888529886914</v>
      </c>
      <c r="DV237" s="1">
        <v>581</v>
      </c>
      <c r="DW237" s="1">
        <v>4.4582565991405767</v>
      </c>
      <c r="DX237" s="1">
        <v>268</v>
      </c>
      <c r="DY237" s="1">
        <v>3.6050578423459783</v>
      </c>
      <c r="DZ237" s="1">
        <v>10492</v>
      </c>
      <c r="EA237" s="1">
        <v>17.846876116280256</v>
      </c>
      <c r="EB237" s="1">
        <v>204</v>
      </c>
      <c r="EC237" s="1">
        <v>4.2902208201892744</v>
      </c>
      <c r="ED237" s="1">
        <v>1537</v>
      </c>
      <c r="EE237" s="1">
        <v>8.4982859670463338</v>
      </c>
      <c r="EF237" s="1">
        <v>254</v>
      </c>
      <c r="EG237" s="1">
        <v>2.7385444743935312</v>
      </c>
      <c r="EH237" s="1">
        <v>75</v>
      </c>
      <c r="EI237" s="1">
        <v>2.7183762232693005</v>
      </c>
      <c r="EJ237" s="1">
        <v>474</v>
      </c>
      <c r="EK237" s="1">
        <v>3.5124120044460909</v>
      </c>
      <c r="EL237" s="1">
        <v>711</v>
      </c>
      <c r="EM237" s="1">
        <v>4.2452830188679247</v>
      </c>
      <c r="EN237" s="1">
        <v>668</v>
      </c>
      <c r="EO237" s="1">
        <v>3.6010781671159031</v>
      </c>
      <c r="EP237" s="1">
        <v>38</v>
      </c>
      <c r="EQ237" s="1">
        <v>2.0844761382336809</v>
      </c>
      <c r="ER237" s="1">
        <v>9780</v>
      </c>
      <c r="ES237" s="1">
        <v>12.26316911386691</v>
      </c>
      <c r="ET237" s="1">
        <v>5838</v>
      </c>
      <c r="EU237" s="1">
        <v>5.7467417411505295</v>
      </c>
      <c r="EV237" s="1">
        <v>718</v>
      </c>
      <c r="EW237" s="1">
        <v>3.598095715359559</v>
      </c>
      <c r="EX237" s="1">
        <v>11138</v>
      </c>
      <c r="EY237" s="1">
        <v>8.6642655444142793</v>
      </c>
      <c r="EZ237" s="1">
        <v>10772</v>
      </c>
      <c r="FA237" s="1">
        <v>19.561980169251445</v>
      </c>
      <c r="FB237" s="1">
        <v>5063</v>
      </c>
      <c r="FC237" s="1">
        <v>6.64</v>
      </c>
      <c r="FD237" s="1">
        <v>52</v>
      </c>
      <c r="FE237" s="1">
        <v>2.0100502512562812</v>
      </c>
      <c r="FF237" s="1">
        <v>232177</v>
      </c>
      <c r="FG237" s="1">
        <v>10.148035251525306</v>
      </c>
      <c r="FH237" s="1">
        <v>266807</v>
      </c>
      <c r="FI237" s="1">
        <v>8.8474508039263355</v>
      </c>
    </row>
    <row r="238" spans="2:165" x14ac:dyDescent="0.35">
      <c r="B238" s="18">
        <v>233</v>
      </c>
      <c r="C238" s="1" t="s">
        <v>389</v>
      </c>
      <c r="D238" s="1">
        <v>183</v>
      </c>
      <c r="E238" s="1">
        <v>2.9945999018163967</v>
      </c>
      <c r="F238" s="1">
        <v>106</v>
      </c>
      <c r="G238" s="1">
        <v>2.202826267664173</v>
      </c>
      <c r="H238" s="1">
        <v>1433</v>
      </c>
      <c r="I238" s="1">
        <v>2.7877750325856465</v>
      </c>
      <c r="J238" s="1">
        <v>1664</v>
      </c>
      <c r="K238" s="1">
        <v>2.699808547230425</v>
      </c>
      <c r="L238" s="1">
        <v>581</v>
      </c>
      <c r="M238" s="1">
        <v>3.670246367656349</v>
      </c>
      <c r="N238" s="1">
        <v>704</v>
      </c>
      <c r="O238" s="1">
        <v>2.7566763254757616</v>
      </c>
      <c r="P238" s="1">
        <v>1413</v>
      </c>
      <c r="Q238" s="1">
        <v>2.9274053202950197</v>
      </c>
      <c r="R238" s="1">
        <v>187</v>
      </c>
      <c r="S238" s="1">
        <v>3.1323283082077054</v>
      </c>
      <c r="T238" s="1">
        <v>2147</v>
      </c>
      <c r="U238" s="1">
        <v>2.5667694809076345</v>
      </c>
      <c r="V238" s="1">
        <v>3276</v>
      </c>
      <c r="W238" s="1">
        <v>4.2366086439231312</v>
      </c>
      <c r="X238" s="1">
        <v>26</v>
      </c>
      <c r="Y238" s="1">
        <v>1.0192081536652293</v>
      </c>
      <c r="Z238" s="1">
        <v>406</v>
      </c>
      <c r="AA238" s="1">
        <v>2.4382919944748065</v>
      </c>
      <c r="AB238" s="1">
        <v>1684</v>
      </c>
      <c r="AC238" s="1">
        <v>3.0248598936628825</v>
      </c>
      <c r="AD238" s="1">
        <v>5581</v>
      </c>
      <c r="AE238" s="1">
        <v>3.4168202327674346</v>
      </c>
      <c r="AF238" s="1">
        <v>106</v>
      </c>
      <c r="AG238" s="1">
        <v>2.376681614349776</v>
      </c>
      <c r="AH238" s="1">
        <v>370</v>
      </c>
      <c r="AI238" s="1">
        <v>3.6203522504892365</v>
      </c>
      <c r="AJ238" s="1">
        <v>153</v>
      </c>
      <c r="AK238" s="1">
        <v>2.1094719426444231</v>
      </c>
      <c r="AL238" s="1">
        <v>2448</v>
      </c>
      <c r="AM238" s="1">
        <v>3.2296366658750886</v>
      </c>
      <c r="AN238" s="1">
        <v>551</v>
      </c>
      <c r="AO238" s="1">
        <v>2.9961935834692768</v>
      </c>
      <c r="AP238" s="1">
        <v>2194</v>
      </c>
      <c r="AQ238" s="1">
        <v>3.3627613267120346</v>
      </c>
      <c r="AR238" s="1">
        <v>84</v>
      </c>
      <c r="AS238" s="1">
        <v>2.0158387329013676</v>
      </c>
      <c r="AT238" s="1">
        <v>2404</v>
      </c>
      <c r="AU238" s="1">
        <v>3.1522907870236816</v>
      </c>
      <c r="AV238" s="1">
        <v>212</v>
      </c>
      <c r="AW238" s="1">
        <v>2.5056139936177759</v>
      </c>
      <c r="AX238" s="1">
        <v>312</v>
      </c>
      <c r="AY238" s="1">
        <v>2.6324670941613229</v>
      </c>
      <c r="AZ238" s="1">
        <v>1557</v>
      </c>
      <c r="BA238" s="1">
        <v>2.8653980639699657</v>
      </c>
      <c r="BB238" s="1">
        <v>2613</v>
      </c>
      <c r="BC238" s="1">
        <v>4.2206428686803426</v>
      </c>
      <c r="BD238" s="1">
        <v>3724</v>
      </c>
      <c r="BE238" s="1">
        <v>2.9822538279197901</v>
      </c>
      <c r="BF238" s="1">
        <v>907</v>
      </c>
      <c r="BG238" s="1">
        <v>3.1514940931202227</v>
      </c>
      <c r="BH238" s="1">
        <v>245</v>
      </c>
      <c r="BI238" s="1">
        <v>3.5776869158878504</v>
      </c>
      <c r="BJ238" s="1">
        <v>42</v>
      </c>
      <c r="BK238" s="1">
        <v>1.8189692507579038</v>
      </c>
      <c r="BL238" s="1">
        <v>1445</v>
      </c>
      <c r="BM238" s="1">
        <v>3.3474644983436419</v>
      </c>
      <c r="BN238" s="1">
        <v>256</v>
      </c>
      <c r="BO238" s="1">
        <v>2.6848453067645517</v>
      </c>
      <c r="BP238" s="1">
        <v>3672</v>
      </c>
      <c r="BQ238" s="1">
        <v>3.7823305831092981</v>
      </c>
      <c r="BR238" s="1">
        <v>195</v>
      </c>
      <c r="BS238" s="1">
        <v>2.4217585692995529</v>
      </c>
      <c r="BT238" s="1">
        <v>2440</v>
      </c>
      <c r="BU238" s="1">
        <v>3.1438842432129466</v>
      </c>
      <c r="BV238" s="1">
        <v>2527</v>
      </c>
      <c r="BW238" s="1">
        <v>3.2573247915028554</v>
      </c>
      <c r="BX238" s="1">
        <v>899</v>
      </c>
      <c r="BY238" s="1">
        <v>2.9166531486227818</v>
      </c>
      <c r="BZ238" s="1">
        <v>53</v>
      </c>
      <c r="CA238" s="1">
        <v>1.8144471071550841</v>
      </c>
      <c r="CB238" s="1">
        <v>720</v>
      </c>
      <c r="CC238" s="1">
        <v>2.9589446430773023</v>
      </c>
      <c r="CD238" s="1">
        <v>1637</v>
      </c>
      <c r="CE238" s="1">
        <v>2.929177253695022</v>
      </c>
      <c r="CF238" s="1">
        <v>133</v>
      </c>
      <c r="CG238" s="1">
        <v>3.0070088175446532</v>
      </c>
      <c r="CH238" s="1">
        <v>1717</v>
      </c>
      <c r="CI238" s="1">
        <v>3.8156403475632787</v>
      </c>
      <c r="CJ238" s="1">
        <v>1807</v>
      </c>
      <c r="CK238" s="1">
        <v>3.2009494792035715</v>
      </c>
      <c r="CL238" s="1">
        <v>3681</v>
      </c>
      <c r="CM238" s="1">
        <v>4.2489092042385206</v>
      </c>
      <c r="CN238" s="1">
        <v>2786</v>
      </c>
      <c r="CO238" s="1">
        <v>3.6029744584545749</v>
      </c>
      <c r="CP238" s="1">
        <v>1007</v>
      </c>
      <c r="CQ238" s="1">
        <v>4.2174477530678063</v>
      </c>
      <c r="CR238" s="1">
        <v>625</v>
      </c>
      <c r="CS238" s="1">
        <v>2.7925472498994681</v>
      </c>
      <c r="CT238" s="1">
        <v>324</v>
      </c>
      <c r="CU238" s="1">
        <v>2.6219956300072833</v>
      </c>
      <c r="CV238" s="1">
        <v>3204</v>
      </c>
      <c r="CW238" s="1">
        <v>3.6589543886896738</v>
      </c>
      <c r="CX238" s="1">
        <v>1913</v>
      </c>
      <c r="CY238" s="1">
        <v>3.1031518159845572</v>
      </c>
      <c r="CZ238" s="1">
        <v>478</v>
      </c>
      <c r="DA238" s="1">
        <v>2.7128263337116914</v>
      </c>
      <c r="DB238" s="1">
        <v>2964</v>
      </c>
      <c r="DC238" s="1">
        <v>3.3160668135999014</v>
      </c>
      <c r="DD238" s="1">
        <v>2728</v>
      </c>
      <c r="DE238" s="1">
        <v>3.760942993037844</v>
      </c>
      <c r="DF238" s="1">
        <v>243</v>
      </c>
      <c r="DG238" s="1">
        <v>2.9465260094579846</v>
      </c>
      <c r="DH238" s="1">
        <v>187</v>
      </c>
      <c r="DI238" s="1">
        <v>2.2754928206376248</v>
      </c>
      <c r="DJ238" s="1">
        <v>217</v>
      </c>
      <c r="DK238" s="1">
        <v>3.3575738820980972</v>
      </c>
      <c r="DL238" s="1">
        <v>956</v>
      </c>
      <c r="DM238" s="1">
        <v>2.939096750391982</v>
      </c>
      <c r="DN238" s="1">
        <v>107</v>
      </c>
      <c r="DO238" s="1">
        <v>2.1314741035856573</v>
      </c>
      <c r="DP238" s="1">
        <v>2270</v>
      </c>
      <c r="DQ238" s="1">
        <v>3.8861212401349015</v>
      </c>
      <c r="DR238" s="1">
        <v>52</v>
      </c>
      <c r="DS238" s="1">
        <v>1.7974421016246114</v>
      </c>
      <c r="DT238" s="1">
        <v>33</v>
      </c>
      <c r="DU238" s="1">
        <v>2.6655896607431337</v>
      </c>
      <c r="DV238" s="1">
        <v>369</v>
      </c>
      <c r="DW238" s="1">
        <v>2.8314917127071824</v>
      </c>
      <c r="DX238" s="1">
        <v>156</v>
      </c>
      <c r="DY238" s="1">
        <v>2.0984665052461664</v>
      </c>
      <c r="DZ238" s="1">
        <v>1927</v>
      </c>
      <c r="EA238" s="1">
        <v>3.2778240827365663</v>
      </c>
      <c r="EB238" s="1">
        <v>131</v>
      </c>
      <c r="EC238" s="1">
        <v>2.754994742376446</v>
      </c>
      <c r="ED238" s="1">
        <v>512</v>
      </c>
      <c r="EE238" s="1">
        <v>2.8309189428287076</v>
      </c>
      <c r="EF238" s="1">
        <v>291</v>
      </c>
      <c r="EG238" s="1">
        <v>3.1374663072776281</v>
      </c>
      <c r="EH238" s="1">
        <v>55</v>
      </c>
      <c r="EI238" s="1">
        <v>1.9934758970641537</v>
      </c>
      <c r="EJ238" s="1">
        <v>473</v>
      </c>
      <c r="EK238" s="1">
        <v>3.5050018525379771</v>
      </c>
      <c r="EL238" s="1">
        <v>461</v>
      </c>
      <c r="EM238" s="1">
        <v>2.752567470742775</v>
      </c>
      <c r="EN238" s="1">
        <v>425</v>
      </c>
      <c r="EO238" s="1">
        <v>2.2911051212938007</v>
      </c>
      <c r="EP238" s="1">
        <v>39</v>
      </c>
      <c r="EQ238" s="1">
        <v>2.1393307734503564</v>
      </c>
      <c r="ER238" s="1">
        <v>2684</v>
      </c>
      <c r="ES238" s="1">
        <v>3.365475041065316</v>
      </c>
      <c r="ET238" s="1">
        <v>3625</v>
      </c>
      <c r="EU238" s="1">
        <v>3.5683348426979569</v>
      </c>
      <c r="EV238" s="1">
        <v>602</v>
      </c>
      <c r="EW238" s="1">
        <v>3.0167877724880983</v>
      </c>
      <c r="EX238" s="1">
        <v>4874</v>
      </c>
      <c r="EY238" s="1">
        <v>3.7914913147311187</v>
      </c>
      <c r="EZ238" s="1">
        <v>1609</v>
      </c>
      <c r="FA238" s="1">
        <v>2.9219482076054191</v>
      </c>
      <c r="FB238" s="1">
        <v>2411</v>
      </c>
      <c r="FC238" s="1">
        <v>3.161967213114754</v>
      </c>
      <c r="FD238" s="1">
        <v>40</v>
      </c>
      <c r="FE238" s="1">
        <v>1.5461925009663704</v>
      </c>
      <c r="FF238" s="1">
        <v>78301</v>
      </c>
      <c r="FG238" s="1">
        <v>3.4223945878777098</v>
      </c>
      <c r="FH238" s="1">
        <v>99278</v>
      </c>
      <c r="FI238" s="1">
        <v>3.2921071070556569</v>
      </c>
    </row>
    <row r="239" spans="2:165" x14ac:dyDescent="0.35">
      <c r="B239" s="18">
        <v>234</v>
      </c>
      <c r="C239" s="1" t="s">
        <v>390</v>
      </c>
      <c r="D239" s="1">
        <v>367</v>
      </c>
      <c r="E239" s="1">
        <v>6.0055637375225004</v>
      </c>
      <c r="F239" s="1">
        <v>516</v>
      </c>
      <c r="G239" s="1">
        <v>10.723192019950124</v>
      </c>
      <c r="H239" s="1">
        <v>3403</v>
      </c>
      <c r="I239" s="1">
        <v>6.6202361729860115</v>
      </c>
      <c r="J239" s="1">
        <v>4847</v>
      </c>
      <c r="K239" s="1">
        <v>7.8641658824674696</v>
      </c>
      <c r="L239" s="1">
        <v>748</v>
      </c>
      <c r="M239" s="1">
        <v>4.7252053063802899</v>
      </c>
      <c r="N239" s="1">
        <v>1393</v>
      </c>
      <c r="O239" s="1">
        <v>5.4546166496984885</v>
      </c>
      <c r="P239" s="1">
        <v>2288</v>
      </c>
      <c r="Q239" s="1">
        <v>4.740200546946217</v>
      </c>
      <c r="R239" s="1">
        <v>427</v>
      </c>
      <c r="S239" s="1">
        <v>7.1524288107202683</v>
      </c>
      <c r="T239" s="1">
        <v>4027</v>
      </c>
      <c r="U239" s="1">
        <v>4.8143366090428712</v>
      </c>
      <c r="V239" s="1">
        <v>4077</v>
      </c>
      <c r="W239" s="1">
        <v>5.272482735431808</v>
      </c>
      <c r="X239" s="1">
        <v>148</v>
      </c>
      <c r="Y239" s="1">
        <v>5.801646413171305</v>
      </c>
      <c r="Z239" s="1">
        <v>618</v>
      </c>
      <c r="AA239" s="1">
        <v>3.7114887994715033</v>
      </c>
      <c r="AB239" s="1">
        <v>2657</v>
      </c>
      <c r="AC239" s="1">
        <v>4.7725966374479096</v>
      </c>
      <c r="AD239" s="1">
        <v>6854</v>
      </c>
      <c r="AE239" s="1">
        <v>4.1961809488242245</v>
      </c>
      <c r="AF239" s="1">
        <v>279</v>
      </c>
      <c r="AG239" s="1">
        <v>6.2556053811659202</v>
      </c>
      <c r="AH239" s="1">
        <v>436</v>
      </c>
      <c r="AI239" s="1">
        <v>4.26614481409002</v>
      </c>
      <c r="AJ239" s="1">
        <v>285</v>
      </c>
      <c r="AK239" s="1">
        <v>3.9294085206121605</v>
      </c>
      <c r="AL239" s="1">
        <v>5897</v>
      </c>
      <c r="AM239" s="1">
        <v>7.7798886514156047</v>
      </c>
      <c r="AN239" s="1">
        <v>1124</v>
      </c>
      <c r="AO239" s="1">
        <v>6.1120174007612835</v>
      </c>
      <c r="AP239" s="1">
        <v>3452</v>
      </c>
      <c r="AQ239" s="1">
        <v>5.2909079762123721</v>
      </c>
      <c r="AR239" s="1">
        <v>289</v>
      </c>
      <c r="AS239" s="1">
        <v>6.9354451643868487</v>
      </c>
      <c r="AT239" s="1">
        <v>3987</v>
      </c>
      <c r="AU239" s="1">
        <v>5.2280296871312055</v>
      </c>
      <c r="AV239" s="1">
        <v>506</v>
      </c>
      <c r="AW239" s="1">
        <v>5.980380569672616</v>
      </c>
      <c r="AX239" s="1">
        <v>788</v>
      </c>
      <c r="AY239" s="1">
        <v>6.6486668916638543</v>
      </c>
      <c r="AZ239" s="1">
        <v>3500</v>
      </c>
      <c r="BA239" s="1">
        <v>6.4411645625529088</v>
      </c>
      <c r="BB239" s="1">
        <v>2037</v>
      </c>
      <c r="BC239" s="1">
        <v>3.2902600549184298</v>
      </c>
      <c r="BD239" s="1">
        <v>8280</v>
      </c>
      <c r="BE239" s="1">
        <v>6.6307899288871806</v>
      </c>
      <c r="BF239" s="1">
        <v>1278</v>
      </c>
      <c r="BG239" s="1">
        <v>4.4405837387074358</v>
      </c>
      <c r="BH239" s="1">
        <v>442</v>
      </c>
      <c r="BI239" s="1">
        <v>6.4544392523364484</v>
      </c>
      <c r="BJ239" s="1">
        <v>126</v>
      </c>
      <c r="BK239" s="1">
        <v>5.4569077522737119</v>
      </c>
      <c r="BL239" s="1">
        <v>3273</v>
      </c>
      <c r="BM239" s="1">
        <v>7.582180832580443</v>
      </c>
      <c r="BN239" s="1">
        <v>577</v>
      </c>
      <c r="BO239" s="1">
        <v>6.0513896171997903</v>
      </c>
      <c r="BP239" s="1">
        <v>6155</v>
      </c>
      <c r="BQ239" s="1">
        <v>6.3399359311104933</v>
      </c>
      <c r="BR239" s="1">
        <v>670</v>
      </c>
      <c r="BS239" s="1">
        <v>8.3209140586189765</v>
      </c>
      <c r="BT239" s="1">
        <v>4545</v>
      </c>
      <c r="BU239" s="1">
        <v>5.8561286415585414</v>
      </c>
      <c r="BV239" s="1">
        <v>3709</v>
      </c>
      <c r="BW239" s="1">
        <v>4.7809329844416659</v>
      </c>
      <c r="BX239" s="1">
        <v>2596</v>
      </c>
      <c r="BY239" s="1">
        <v>8.4222820620964871</v>
      </c>
      <c r="BZ239" s="1">
        <v>148</v>
      </c>
      <c r="CA239" s="1">
        <v>5.0667579596028762</v>
      </c>
      <c r="CB239" s="1">
        <v>2045</v>
      </c>
      <c r="CC239" s="1">
        <v>8.4042247154070608</v>
      </c>
      <c r="CD239" s="1">
        <v>2497</v>
      </c>
      <c r="CE239" s="1">
        <v>4.4680241921053572</v>
      </c>
      <c r="CF239" s="1">
        <v>256</v>
      </c>
      <c r="CG239" s="1">
        <v>5.787926746552114</v>
      </c>
      <c r="CH239" s="1">
        <v>3515</v>
      </c>
      <c r="CI239" s="1">
        <v>7.8112846952154493</v>
      </c>
      <c r="CJ239" s="1">
        <v>3335</v>
      </c>
      <c r="CK239" s="1">
        <v>5.9076737759512508</v>
      </c>
      <c r="CL239" s="1">
        <v>4538</v>
      </c>
      <c r="CM239" s="1">
        <v>5.2381282175589261</v>
      </c>
      <c r="CN239" s="1">
        <v>4486</v>
      </c>
      <c r="CO239" s="1">
        <v>5.8014872292272877</v>
      </c>
      <c r="CP239" s="1">
        <v>1290</v>
      </c>
      <c r="CQ239" s="1">
        <v>5.4026887799974874</v>
      </c>
      <c r="CR239" s="1">
        <v>2284</v>
      </c>
      <c r="CS239" s="1">
        <v>10.205084670032617</v>
      </c>
      <c r="CT239" s="1">
        <v>400</v>
      </c>
      <c r="CU239" s="1">
        <v>3.2370316419843004</v>
      </c>
      <c r="CV239" s="1">
        <v>3750</v>
      </c>
      <c r="CW239" s="1">
        <v>4.2824840691592625</v>
      </c>
      <c r="CX239" s="1">
        <v>4714</v>
      </c>
      <c r="CY239" s="1">
        <v>7.6467630217204405</v>
      </c>
      <c r="CZ239" s="1">
        <v>1422</v>
      </c>
      <c r="DA239" s="1">
        <v>8.0703745743473334</v>
      </c>
      <c r="DB239" s="1">
        <v>7091</v>
      </c>
      <c r="DC239" s="1">
        <v>7.9332759025765531</v>
      </c>
      <c r="DD239" s="1">
        <v>4400</v>
      </c>
      <c r="DE239" s="1">
        <v>6.0660370855449095</v>
      </c>
      <c r="DF239" s="1">
        <v>648</v>
      </c>
      <c r="DG239" s="1">
        <v>7.8574026918879589</v>
      </c>
      <c r="DH239" s="1">
        <v>422</v>
      </c>
      <c r="DI239" s="1">
        <v>5.1350693599415917</v>
      </c>
      <c r="DJ239" s="1">
        <v>439</v>
      </c>
      <c r="DK239" s="1">
        <v>6.7925112177007581</v>
      </c>
      <c r="DL239" s="1">
        <v>2117</v>
      </c>
      <c r="DM239" s="1">
        <v>6.5084391428659263</v>
      </c>
      <c r="DN239" s="1">
        <v>347</v>
      </c>
      <c r="DO239" s="1">
        <v>6.9123505976095618</v>
      </c>
      <c r="DP239" s="1">
        <v>3432</v>
      </c>
      <c r="DQ239" s="1">
        <v>5.8754044476400802</v>
      </c>
      <c r="DR239" s="1">
        <v>221</v>
      </c>
      <c r="DS239" s="1">
        <v>7.6391289319045974</v>
      </c>
      <c r="DT239" s="1">
        <v>107</v>
      </c>
      <c r="DU239" s="1">
        <v>8.6429725363489496</v>
      </c>
      <c r="DV239" s="1">
        <v>525</v>
      </c>
      <c r="DW239" s="1">
        <v>4.028545119705341</v>
      </c>
      <c r="DX239" s="1">
        <v>433</v>
      </c>
      <c r="DY239" s="1">
        <v>5.8245897228948076</v>
      </c>
      <c r="DZ239" s="1">
        <v>2779</v>
      </c>
      <c r="EA239" s="1">
        <v>4.7270747929034345</v>
      </c>
      <c r="EB239" s="1">
        <v>316</v>
      </c>
      <c r="EC239" s="1">
        <v>6.6456361724500521</v>
      </c>
      <c r="ED239" s="1">
        <v>1250</v>
      </c>
      <c r="EE239" s="1">
        <v>6.9114232002653981</v>
      </c>
      <c r="EF239" s="1">
        <v>397</v>
      </c>
      <c r="EG239" s="1">
        <v>4.2803234501347713</v>
      </c>
      <c r="EH239" s="1">
        <v>177</v>
      </c>
      <c r="EI239" s="1">
        <v>6.4153678869155488</v>
      </c>
      <c r="EJ239" s="1">
        <v>828</v>
      </c>
      <c r="EK239" s="1">
        <v>6.135605779918488</v>
      </c>
      <c r="EL239" s="1">
        <v>929</v>
      </c>
      <c r="EM239" s="1">
        <v>5.546930976833055</v>
      </c>
      <c r="EN239" s="1">
        <v>1824</v>
      </c>
      <c r="EO239" s="1">
        <v>9.8328840970350395</v>
      </c>
      <c r="EP239" s="1">
        <v>114</v>
      </c>
      <c r="EQ239" s="1">
        <v>6.2534284147010428</v>
      </c>
      <c r="ER239" s="1">
        <v>4137</v>
      </c>
      <c r="ES239" s="1">
        <v>5.1873957693320465</v>
      </c>
      <c r="ET239" s="1">
        <v>5978</v>
      </c>
      <c r="EU239" s="1">
        <v>5.884553293696106</v>
      </c>
      <c r="EV239" s="1">
        <v>2404</v>
      </c>
      <c r="EW239" s="1">
        <v>12.047105988474065</v>
      </c>
      <c r="EX239" s="1">
        <v>7311</v>
      </c>
      <c r="EY239" s="1">
        <v>5.6872369720966782</v>
      </c>
      <c r="EZ239" s="1">
        <v>3887</v>
      </c>
      <c r="FA239" s="1">
        <v>7.0588021646751171</v>
      </c>
      <c r="FB239" s="1">
        <v>4036</v>
      </c>
      <c r="FC239" s="1">
        <v>5.2931147540983607</v>
      </c>
      <c r="FD239" s="1">
        <v>131</v>
      </c>
      <c r="FE239" s="1">
        <v>5.0637804406648623</v>
      </c>
      <c r="FF239" s="1">
        <v>129808</v>
      </c>
      <c r="FG239" s="1">
        <v>5.6736720688526292</v>
      </c>
      <c r="FH239" s="1">
        <v>177963</v>
      </c>
      <c r="FI239" s="1">
        <v>5.9013402475165284</v>
      </c>
    </row>
    <row r="240" spans="2:165" x14ac:dyDescent="0.35">
      <c r="B240" s="18">
        <v>235</v>
      </c>
      <c r="C240" s="1" t="s">
        <v>391</v>
      </c>
      <c r="D240" s="1">
        <v>528</v>
      </c>
      <c r="E240" s="1">
        <v>8.6401570937653407</v>
      </c>
      <c r="F240" s="1">
        <v>330</v>
      </c>
      <c r="G240" s="1">
        <v>6.8578553615960107</v>
      </c>
      <c r="H240" s="1">
        <v>5742</v>
      </c>
      <c r="I240" s="1">
        <v>11.170554247806548</v>
      </c>
      <c r="J240" s="1">
        <v>7142</v>
      </c>
      <c r="K240" s="1">
        <v>11.587760002595971</v>
      </c>
      <c r="L240" s="1">
        <v>1424</v>
      </c>
      <c r="M240" s="1">
        <v>8.9955780164245098</v>
      </c>
      <c r="N240" s="1">
        <v>2576</v>
      </c>
      <c r="O240" s="1">
        <v>10.086929281854491</v>
      </c>
      <c r="P240" s="1">
        <v>4764</v>
      </c>
      <c r="Q240" s="1">
        <v>9.8698930968757779</v>
      </c>
      <c r="R240" s="1">
        <v>480</v>
      </c>
      <c r="S240" s="1">
        <v>8.0402010050251249</v>
      </c>
      <c r="T240" s="1">
        <v>8785</v>
      </c>
      <c r="U240" s="1">
        <v>10.502594266312794</v>
      </c>
      <c r="V240" s="1">
        <v>5310</v>
      </c>
      <c r="W240" s="1">
        <v>6.8670304942710079</v>
      </c>
      <c r="X240" s="1">
        <v>242</v>
      </c>
      <c r="Y240" s="1">
        <v>9.4864758918071352</v>
      </c>
      <c r="Z240" s="1">
        <v>1177</v>
      </c>
      <c r="AA240" s="1">
        <v>7.0686445258543031</v>
      </c>
      <c r="AB240" s="1">
        <v>4813</v>
      </c>
      <c r="AC240" s="1">
        <v>8.6452794941801976</v>
      </c>
      <c r="AD240" s="1">
        <v>11552</v>
      </c>
      <c r="AE240" s="1">
        <v>7.0724076919780332</v>
      </c>
      <c r="AF240" s="1">
        <v>328</v>
      </c>
      <c r="AG240" s="1">
        <v>7.3542600896860986</v>
      </c>
      <c r="AH240" s="1">
        <v>724</v>
      </c>
      <c r="AI240" s="1">
        <v>7.0841487279843447</v>
      </c>
      <c r="AJ240" s="1">
        <v>491</v>
      </c>
      <c r="AK240" s="1">
        <v>6.7696125741072661</v>
      </c>
      <c r="AL240" s="1">
        <v>8600</v>
      </c>
      <c r="AM240" s="1">
        <v>11.345945803319349</v>
      </c>
      <c r="AN240" s="1">
        <v>1731</v>
      </c>
      <c r="AO240" s="1">
        <v>9.4127243066884176</v>
      </c>
      <c r="AP240" s="1">
        <v>5905</v>
      </c>
      <c r="AQ240" s="1">
        <v>9.050640671939183</v>
      </c>
      <c r="AR240" s="1">
        <v>261</v>
      </c>
      <c r="AS240" s="1">
        <v>6.2634989200863922</v>
      </c>
      <c r="AT240" s="1">
        <v>8492</v>
      </c>
      <c r="AU240" s="1">
        <v>11.135296740185151</v>
      </c>
      <c r="AV240" s="1">
        <v>615</v>
      </c>
      <c r="AW240" s="1">
        <v>7.2686443682779807</v>
      </c>
      <c r="AX240" s="1">
        <v>1043</v>
      </c>
      <c r="AY240" s="1">
        <v>8.8002024974687814</v>
      </c>
      <c r="AZ240" s="1">
        <v>4887</v>
      </c>
      <c r="BA240" s="1">
        <v>8.9937060620560203</v>
      </c>
      <c r="BB240" s="1">
        <v>3431</v>
      </c>
      <c r="BC240" s="1">
        <v>5.5419156840575035</v>
      </c>
      <c r="BD240" s="1">
        <v>12738</v>
      </c>
      <c r="BE240" s="1">
        <v>10.200845665961946</v>
      </c>
      <c r="BF240" s="1">
        <v>2527</v>
      </c>
      <c r="BG240" s="1">
        <v>8.780403057678944</v>
      </c>
      <c r="BH240" s="1">
        <v>574</v>
      </c>
      <c r="BI240" s="1">
        <v>8.3820093457943923</v>
      </c>
      <c r="BJ240" s="1">
        <v>194</v>
      </c>
      <c r="BK240" s="1">
        <v>8.4019055868341272</v>
      </c>
      <c r="BL240" s="1">
        <v>4289</v>
      </c>
      <c r="BM240" s="1">
        <v>9.9358306113466295</v>
      </c>
      <c r="BN240" s="1">
        <v>795</v>
      </c>
      <c r="BO240" s="1">
        <v>8.3377031987414796</v>
      </c>
      <c r="BP240" s="1">
        <v>7758</v>
      </c>
      <c r="BQ240" s="1">
        <v>7.9911003986279772</v>
      </c>
      <c r="BR240" s="1">
        <v>743</v>
      </c>
      <c r="BS240" s="1">
        <v>9.2275211127670147</v>
      </c>
      <c r="BT240" s="1">
        <v>7692</v>
      </c>
      <c r="BU240" s="1">
        <v>9.9109662290139298</v>
      </c>
      <c r="BV240" s="1">
        <v>7055</v>
      </c>
      <c r="BW240" s="1">
        <v>9.0939558385645611</v>
      </c>
      <c r="BX240" s="1">
        <v>2491</v>
      </c>
      <c r="BY240" s="1">
        <v>8.0816273561950496</v>
      </c>
      <c r="BZ240" s="1">
        <v>195</v>
      </c>
      <c r="CA240" s="1">
        <v>6.6757959602875729</v>
      </c>
      <c r="CB240" s="1">
        <v>2554</v>
      </c>
      <c r="CC240" s="1">
        <v>10.49603419224921</v>
      </c>
      <c r="CD240" s="1">
        <v>5020</v>
      </c>
      <c r="CE240" s="1">
        <v>8.98257166374405</v>
      </c>
      <c r="CF240" s="1">
        <v>471</v>
      </c>
      <c r="CG240" s="1">
        <v>10.648880850101742</v>
      </c>
      <c r="CH240" s="1">
        <v>4353</v>
      </c>
      <c r="CI240" s="1">
        <v>9.6735483010733585</v>
      </c>
      <c r="CJ240" s="1">
        <v>5991</v>
      </c>
      <c r="CK240" s="1">
        <v>10.612555799617374</v>
      </c>
      <c r="CL240" s="1">
        <v>7636</v>
      </c>
      <c r="CM240" s="1">
        <v>8.8140914652445925</v>
      </c>
      <c r="CN240" s="1">
        <v>6104</v>
      </c>
      <c r="CO240" s="1">
        <v>7.8939540898803759</v>
      </c>
      <c r="CP240" s="1">
        <v>2115</v>
      </c>
      <c r="CQ240" s="1">
        <v>8.8578967206935548</v>
      </c>
      <c r="CR240" s="1">
        <v>1740</v>
      </c>
      <c r="CS240" s="1">
        <v>7.7744515437201196</v>
      </c>
      <c r="CT240" s="1">
        <v>910</v>
      </c>
      <c r="CU240" s="1">
        <v>7.3642469855142831</v>
      </c>
      <c r="CV240" s="1">
        <v>9060</v>
      </c>
      <c r="CW240" s="1">
        <v>10.346481511088779</v>
      </c>
      <c r="CX240" s="1">
        <v>6350</v>
      </c>
      <c r="CY240" s="1">
        <v>10.300582347883919</v>
      </c>
      <c r="CZ240" s="1">
        <v>1777</v>
      </c>
      <c r="DA240" s="1">
        <v>10.085130533484676</v>
      </c>
      <c r="DB240" s="1">
        <v>10378</v>
      </c>
      <c r="DC240" s="1">
        <v>11.61070897150465</v>
      </c>
      <c r="DD240" s="1">
        <v>6842</v>
      </c>
      <c r="DE240" s="1">
        <v>9.4326876680223339</v>
      </c>
      <c r="DF240" s="1">
        <v>901</v>
      </c>
      <c r="DG240" s="1">
        <v>10.925184915726931</v>
      </c>
      <c r="DH240" s="1">
        <v>587</v>
      </c>
      <c r="DI240" s="1">
        <v>7.1428571428571423</v>
      </c>
      <c r="DJ240" s="1">
        <v>598</v>
      </c>
      <c r="DK240" s="1">
        <v>9.252669039145907</v>
      </c>
      <c r="DL240" s="1">
        <v>3796</v>
      </c>
      <c r="DM240" s="1">
        <v>11.670304669966489</v>
      </c>
      <c r="DN240" s="1">
        <v>304</v>
      </c>
      <c r="DO240" s="1">
        <v>6.0557768924302788</v>
      </c>
      <c r="DP240" s="1">
        <v>5234</v>
      </c>
      <c r="DQ240" s="1">
        <v>8.9603341721876983</v>
      </c>
      <c r="DR240" s="1">
        <v>187</v>
      </c>
      <c r="DS240" s="1">
        <v>6.4638783269961975</v>
      </c>
      <c r="DT240" s="1">
        <v>139</v>
      </c>
      <c r="DU240" s="1">
        <v>11.227786752827139</v>
      </c>
      <c r="DV240" s="1">
        <v>1090</v>
      </c>
      <c r="DW240" s="1">
        <v>8.3640270104358496</v>
      </c>
      <c r="DX240" s="1">
        <v>610</v>
      </c>
      <c r="DY240" s="1">
        <v>8.2055421038471881</v>
      </c>
      <c r="DZ240" s="1">
        <v>5052</v>
      </c>
      <c r="EA240" s="1">
        <v>8.5934443518345276</v>
      </c>
      <c r="EB240" s="1">
        <v>355</v>
      </c>
      <c r="EC240" s="1">
        <v>7.4658254468980019</v>
      </c>
      <c r="ED240" s="1">
        <v>2002</v>
      </c>
      <c r="EE240" s="1">
        <v>11.069335397545062</v>
      </c>
      <c r="EF240" s="1">
        <v>754</v>
      </c>
      <c r="EG240" s="1">
        <v>8.1293800539083563</v>
      </c>
      <c r="EH240" s="1">
        <v>213</v>
      </c>
      <c r="EI240" s="1">
        <v>7.7201884740848135</v>
      </c>
      <c r="EJ240" s="1">
        <v>1182</v>
      </c>
      <c r="EK240" s="1">
        <v>8.7587995553908851</v>
      </c>
      <c r="EL240" s="1">
        <v>1619</v>
      </c>
      <c r="EM240" s="1">
        <v>9.6668258896584653</v>
      </c>
      <c r="EN240" s="1">
        <v>1639</v>
      </c>
      <c r="EO240" s="1">
        <v>8.8355795148247989</v>
      </c>
      <c r="EP240" s="1">
        <v>138</v>
      </c>
      <c r="EQ240" s="1">
        <v>7.5699396599012623</v>
      </c>
      <c r="ER240" s="1">
        <v>8573</v>
      </c>
      <c r="ES240" s="1">
        <v>10.749708467605421</v>
      </c>
      <c r="ET240" s="1">
        <v>8196</v>
      </c>
      <c r="EU240" s="1">
        <v>8.0678820333110206</v>
      </c>
      <c r="EV240" s="1">
        <v>1787</v>
      </c>
      <c r="EW240" s="1">
        <v>8.955149085442244</v>
      </c>
      <c r="EX240" s="1">
        <v>9167</v>
      </c>
      <c r="EY240" s="1">
        <v>7.1310219290398367</v>
      </c>
      <c r="EZ240" s="1">
        <v>5313</v>
      </c>
      <c r="FA240" s="1">
        <v>9.6484218937275266</v>
      </c>
      <c r="FB240" s="1">
        <v>7598</v>
      </c>
      <c r="FC240" s="1">
        <v>9.9645901639344263</v>
      </c>
      <c r="FD240" s="1">
        <v>214</v>
      </c>
      <c r="FE240" s="1">
        <v>8.2721298801700822</v>
      </c>
      <c r="FF240" s="1">
        <v>210251</v>
      </c>
      <c r="FG240" s="1">
        <v>9.1896895888414747</v>
      </c>
      <c r="FH240" s="1">
        <v>276985</v>
      </c>
      <c r="FI240" s="1">
        <v>9.1849582691816014</v>
      </c>
    </row>
    <row r="241" spans="2:165" x14ac:dyDescent="0.35">
      <c r="B241" s="18">
        <v>236</v>
      </c>
      <c r="C241" s="1" t="s">
        <v>392</v>
      </c>
      <c r="D241" s="1">
        <v>754</v>
      </c>
      <c r="E241" s="1">
        <v>12.338406152839143</v>
      </c>
      <c r="F241" s="1">
        <v>821</v>
      </c>
      <c r="G241" s="1">
        <v>17.061512884455528</v>
      </c>
      <c r="H241" s="1">
        <v>10150</v>
      </c>
      <c r="I241" s="1">
        <v>19.745929225920666</v>
      </c>
      <c r="J241" s="1">
        <v>10480</v>
      </c>
      <c r="K241" s="1">
        <v>17.003601908037773</v>
      </c>
      <c r="L241" s="1">
        <v>2440</v>
      </c>
      <c r="M241" s="1">
        <v>15.413771320277952</v>
      </c>
      <c r="N241" s="1">
        <v>3903</v>
      </c>
      <c r="O241" s="1">
        <v>15.283107526039627</v>
      </c>
      <c r="P241" s="1">
        <v>6144</v>
      </c>
      <c r="Q241" s="1">
        <v>12.72893014005138</v>
      </c>
      <c r="R241" s="1">
        <v>946</v>
      </c>
      <c r="S241" s="1">
        <v>15.845896147403685</v>
      </c>
      <c r="T241" s="1">
        <v>13706</v>
      </c>
      <c r="U241" s="1">
        <v>16.385720775649762</v>
      </c>
      <c r="V241" s="1">
        <v>9404</v>
      </c>
      <c r="W241" s="1">
        <v>12.161498073093139</v>
      </c>
      <c r="X241" s="1">
        <v>322</v>
      </c>
      <c r="Y241" s="1">
        <v>12.622500980007839</v>
      </c>
      <c r="Z241" s="1">
        <v>2721</v>
      </c>
      <c r="AA241" s="1">
        <v>16.341360879226475</v>
      </c>
      <c r="AB241" s="1">
        <v>7882</v>
      </c>
      <c r="AC241" s="1">
        <v>14.15792498922259</v>
      </c>
      <c r="AD241" s="1">
        <v>25775</v>
      </c>
      <c r="AE241" s="1">
        <v>15.78006477326297</v>
      </c>
      <c r="AF241" s="1">
        <v>822</v>
      </c>
      <c r="AG241" s="1">
        <v>18.430493273542599</v>
      </c>
      <c r="AH241" s="1">
        <v>1415</v>
      </c>
      <c r="AI241" s="1">
        <v>13.845401174168298</v>
      </c>
      <c r="AJ241" s="1">
        <v>890</v>
      </c>
      <c r="AK241" s="1">
        <v>12.270784502964291</v>
      </c>
      <c r="AL241" s="1">
        <v>11711</v>
      </c>
      <c r="AM241" s="1">
        <v>15.45027573286894</v>
      </c>
      <c r="AN241" s="1">
        <v>3130</v>
      </c>
      <c r="AO241" s="1">
        <v>17.020119630233825</v>
      </c>
      <c r="AP241" s="1">
        <v>10299</v>
      </c>
      <c r="AQ241" s="1">
        <v>15.785359573294096</v>
      </c>
      <c r="AR241" s="1">
        <v>532</v>
      </c>
      <c r="AS241" s="1">
        <v>12.766978641708663</v>
      </c>
      <c r="AT241" s="1">
        <v>11058</v>
      </c>
      <c r="AU241" s="1">
        <v>14.500013112690462</v>
      </c>
      <c r="AV241" s="1">
        <v>1338</v>
      </c>
      <c r="AW241" s="1">
        <v>15.813733601229169</v>
      </c>
      <c r="AX241" s="1">
        <v>1784</v>
      </c>
      <c r="AY241" s="1">
        <v>15.052311846101924</v>
      </c>
      <c r="AZ241" s="1">
        <v>10759</v>
      </c>
      <c r="BA241" s="1">
        <v>19.800139865287644</v>
      </c>
      <c r="BB241" s="1">
        <v>8523</v>
      </c>
      <c r="BC241" s="1">
        <v>13.766758197383297</v>
      </c>
      <c r="BD241" s="1">
        <v>22536</v>
      </c>
      <c r="BE241" s="1">
        <v>18.04728041514511</v>
      </c>
      <c r="BF241" s="1">
        <v>5206</v>
      </c>
      <c r="BG241" s="1">
        <v>18.088950660180679</v>
      </c>
      <c r="BH241" s="1">
        <v>1033</v>
      </c>
      <c r="BI241" s="1">
        <v>15.084696261682243</v>
      </c>
      <c r="BJ241" s="1">
        <v>434</v>
      </c>
      <c r="BK241" s="1">
        <v>18.796015591165009</v>
      </c>
      <c r="BL241" s="1">
        <v>4933</v>
      </c>
      <c r="BM241" s="1">
        <v>11.427710982926772</v>
      </c>
      <c r="BN241" s="1">
        <v>1802</v>
      </c>
      <c r="BO241" s="1">
        <v>18.898793917147351</v>
      </c>
      <c r="BP241" s="1">
        <v>12860</v>
      </c>
      <c r="BQ241" s="1">
        <v>13.246397412523306</v>
      </c>
      <c r="BR241" s="1">
        <v>1284</v>
      </c>
      <c r="BS241" s="1">
        <v>15.946348733233979</v>
      </c>
      <c r="BT241" s="1">
        <v>11000</v>
      </c>
      <c r="BU241" s="1">
        <v>14.173248637435416</v>
      </c>
      <c r="BV241" s="1">
        <v>11291</v>
      </c>
      <c r="BW241" s="1">
        <v>14.554196367573699</v>
      </c>
      <c r="BX241" s="1">
        <v>5463</v>
      </c>
      <c r="BY241" s="1">
        <v>17.72377769847192</v>
      </c>
      <c r="BZ241" s="1">
        <v>355</v>
      </c>
      <c r="CA241" s="1">
        <v>12.153372132831223</v>
      </c>
      <c r="CB241" s="1">
        <v>2945</v>
      </c>
      <c r="CC241" s="1">
        <v>12.102905519253689</v>
      </c>
      <c r="CD241" s="1">
        <v>8364</v>
      </c>
      <c r="CE241" s="1">
        <v>14.966181154493075</v>
      </c>
      <c r="CF241" s="1">
        <v>463</v>
      </c>
      <c r="CG241" s="1">
        <v>10.468008139271987</v>
      </c>
      <c r="CH241" s="1">
        <v>5877</v>
      </c>
      <c r="CI241" s="1">
        <v>13.060290228671748</v>
      </c>
      <c r="CJ241" s="1">
        <v>8693</v>
      </c>
      <c r="CK241" s="1">
        <v>15.398922978813859</v>
      </c>
      <c r="CL241" s="1">
        <v>9369</v>
      </c>
      <c r="CM241" s="1">
        <v>10.814460835237897</v>
      </c>
      <c r="CN241" s="1">
        <v>10045</v>
      </c>
      <c r="CO241" s="1">
        <v>12.990623989654058</v>
      </c>
      <c r="CP241" s="1">
        <v>3754</v>
      </c>
      <c r="CQ241" s="1">
        <v>15.72224316287641</v>
      </c>
      <c r="CR241" s="1">
        <v>2782</v>
      </c>
      <c r="CS241" s="1">
        <v>12.430186318752513</v>
      </c>
      <c r="CT241" s="1">
        <v>1700</v>
      </c>
      <c r="CU241" s="1">
        <v>13.757384478433277</v>
      </c>
      <c r="CV241" s="1">
        <v>12438</v>
      </c>
      <c r="CW241" s="1">
        <v>14.204143160587442</v>
      </c>
      <c r="CX241" s="1">
        <v>8203</v>
      </c>
      <c r="CY241" s="1">
        <v>13.306405826723116</v>
      </c>
      <c r="CZ241" s="1">
        <v>2079</v>
      </c>
      <c r="DA241" s="1">
        <v>11.799091940976163</v>
      </c>
      <c r="DB241" s="1">
        <v>12818</v>
      </c>
      <c r="DC241" s="1">
        <v>14.340534553550452</v>
      </c>
      <c r="DD241" s="1">
        <v>10467</v>
      </c>
      <c r="DE241" s="1">
        <v>14.430275039636037</v>
      </c>
      <c r="DF241" s="1">
        <v>1415</v>
      </c>
      <c r="DG241" s="1">
        <v>17.157754334909665</v>
      </c>
      <c r="DH241" s="1">
        <v>1175</v>
      </c>
      <c r="DI241" s="1">
        <v>14.297882696519833</v>
      </c>
      <c r="DJ241" s="1">
        <v>799</v>
      </c>
      <c r="DK241" s="1">
        <v>12.362679870029398</v>
      </c>
      <c r="DL241" s="1">
        <v>4677</v>
      </c>
      <c r="DM241" s="1">
        <v>14.378823746426045</v>
      </c>
      <c r="DN241" s="1">
        <v>913</v>
      </c>
      <c r="DO241" s="1">
        <v>18.187250996015937</v>
      </c>
      <c r="DP241" s="1">
        <v>7224</v>
      </c>
      <c r="DQ241" s="1">
        <v>12.367110061116533</v>
      </c>
      <c r="DR241" s="1">
        <v>401</v>
      </c>
      <c r="DS241" s="1">
        <v>13.861043899066713</v>
      </c>
      <c r="DT241" s="1">
        <v>186</v>
      </c>
      <c r="DU241" s="1">
        <v>15.024232633279484</v>
      </c>
      <c r="DV241" s="1">
        <v>1843</v>
      </c>
      <c r="DW241" s="1">
        <v>14.142111724984655</v>
      </c>
      <c r="DX241" s="1">
        <v>1253</v>
      </c>
      <c r="DY241" s="1">
        <v>16.854990583804145</v>
      </c>
      <c r="DZ241" s="1">
        <v>8535</v>
      </c>
      <c r="EA241" s="1">
        <v>14.51802207896035</v>
      </c>
      <c r="EB241" s="1">
        <v>602</v>
      </c>
      <c r="EC241" s="1">
        <v>12.660357518401682</v>
      </c>
      <c r="ED241" s="1">
        <v>2608</v>
      </c>
      <c r="EE241" s="1">
        <v>14.419993365033729</v>
      </c>
      <c r="EF241" s="1">
        <v>1220</v>
      </c>
      <c r="EG241" s="1">
        <v>13.153638814016173</v>
      </c>
      <c r="EH241" s="1">
        <v>419</v>
      </c>
      <c r="EI241" s="1">
        <v>15.186661833997825</v>
      </c>
      <c r="EJ241" s="1">
        <v>2659</v>
      </c>
      <c r="EK241" s="1">
        <v>19.703593923675434</v>
      </c>
      <c r="EL241" s="1">
        <v>3357</v>
      </c>
      <c r="EM241" s="1">
        <v>20.044184380224507</v>
      </c>
      <c r="EN241" s="1">
        <v>2940</v>
      </c>
      <c r="EO241" s="1">
        <v>15.849056603773585</v>
      </c>
      <c r="EP241" s="1">
        <v>226</v>
      </c>
      <c r="EQ241" s="1">
        <v>12.397147558968733</v>
      </c>
      <c r="ER241" s="1">
        <v>12183</v>
      </c>
      <c r="ES241" s="1">
        <v>15.276297475893719</v>
      </c>
      <c r="ET241" s="1">
        <v>16345</v>
      </c>
      <c r="EU241" s="1">
        <v>16.089498759696028</v>
      </c>
      <c r="EV241" s="1">
        <v>3494</v>
      </c>
      <c r="EW241" s="1">
        <v>17.509396141317964</v>
      </c>
      <c r="EX241" s="1">
        <v>16385</v>
      </c>
      <c r="EY241" s="1">
        <v>12.745914073013823</v>
      </c>
      <c r="EZ241" s="1">
        <v>7925</v>
      </c>
      <c r="FA241" s="1">
        <v>14.391820724221843</v>
      </c>
      <c r="FB241" s="1">
        <v>10498</v>
      </c>
      <c r="FC241" s="1">
        <v>13.767868852459017</v>
      </c>
      <c r="FD241" s="1">
        <v>528</v>
      </c>
      <c r="FE241" s="1">
        <v>20.40974101275609</v>
      </c>
      <c r="FF241" s="1">
        <v>325112</v>
      </c>
      <c r="FG241" s="1">
        <v>14.210055417607666</v>
      </c>
      <c r="FH241" s="1">
        <v>445686</v>
      </c>
      <c r="FI241" s="1">
        <v>14.779166060106041</v>
      </c>
    </row>
    <row r="242" spans="2:165" x14ac:dyDescent="0.35">
      <c r="B242" s="18">
        <v>237</v>
      </c>
      <c r="C242" s="1" t="s">
        <v>393</v>
      </c>
      <c r="D242" s="1">
        <v>164</v>
      </c>
      <c r="E242" s="1">
        <v>2.6836851579119618</v>
      </c>
      <c r="F242" s="1">
        <v>73</v>
      </c>
      <c r="G242" s="1">
        <v>1.517040731504572</v>
      </c>
      <c r="H242" s="1">
        <v>1013</v>
      </c>
      <c r="I242" s="1">
        <v>1.9707020990992745</v>
      </c>
      <c r="J242" s="1">
        <v>1213</v>
      </c>
      <c r="K242" s="1">
        <v>1.9680695719894863</v>
      </c>
      <c r="L242" s="1">
        <v>548</v>
      </c>
      <c r="M242" s="1">
        <v>3.4617814276689827</v>
      </c>
      <c r="N242" s="1">
        <v>418</v>
      </c>
      <c r="O242" s="1">
        <v>1.6367765682512334</v>
      </c>
      <c r="P242" s="1">
        <v>1267</v>
      </c>
      <c r="Q242" s="1">
        <v>2.6249274881909339</v>
      </c>
      <c r="R242" s="1">
        <v>91</v>
      </c>
      <c r="S242" s="1">
        <v>1.5242881072026802</v>
      </c>
      <c r="T242" s="1">
        <v>1820</v>
      </c>
      <c r="U242" s="1">
        <v>2.1758362623436867</v>
      </c>
      <c r="V242" s="1">
        <v>1144</v>
      </c>
      <c r="W242" s="1">
        <v>1.4794506375604584</v>
      </c>
      <c r="X242" s="1">
        <v>34</v>
      </c>
      <c r="Y242" s="1">
        <v>1.3328106624852998</v>
      </c>
      <c r="Z242" s="1">
        <v>245</v>
      </c>
      <c r="AA242" s="1">
        <v>1.4713831001141071</v>
      </c>
      <c r="AB242" s="1">
        <v>911</v>
      </c>
      <c r="AC242" s="1">
        <v>1.6363701681276044</v>
      </c>
      <c r="AD242" s="1">
        <v>2035</v>
      </c>
      <c r="AE242" s="1">
        <v>1.2458751431072799</v>
      </c>
      <c r="AF242" s="1">
        <v>71</v>
      </c>
      <c r="AG242" s="1">
        <v>1.5919282511210762</v>
      </c>
      <c r="AH242" s="1">
        <v>133</v>
      </c>
      <c r="AI242" s="1">
        <v>1.3013698630136987</v>
      </c>
      <c r="AJ242" s="1">
        <v>72</v>
      </c>
      <c r="AK242" s="1">
        <v>0.99269267889149326</v>
      </c>
      <c r="AL242" s="1">
        <v>1999</v>
      </c>
      <c r="AM242" s="1">
        <v>2.6372727512599279</v>
      </c>
      <c r="AN242" s="1">
        <v>234</v>
      </c>
      <c r="AO242" s="1">
        <v>1.2724306688417617</v>
      </c>
      <c r="AP242" s="1">
        <v>1079</v>
      </c>
      <c r="AQ242" s="1">
        <v>1.6537919195634847</v>
      </c>
      <c r="AR242" s="1">
        <v>30</v>
      </c>
      <c r="AS242" s="1">
        <v>0.71994240460763137</v>
      </c>
      <c r="AT242" s="1">
        <v>1599</v>
      </c>
      <c r="AU242" s="1">
        <v>2.0967192048464502</v>
      </c>
      <c r="AV242" s="1">
        <v>107</v>
      </c>
      <c r="AW242" s="1">
        <v>1.2646259307410472</v>
      </c>
      <c r="AX242" s="1">
        <v>163</v>
      </c>
      <c r="AY242" s="1">
        <v>1.3752953088086399</v>
      </c>
      <c r="AZ242" s="1">
        <v>802</v>
      </c>
      <c r="BA242" s="1">
        <v>1.4759468511906952</v>
      </c>
      <c r="BB242" s="1">
        <v>577</v>
      </c>
      <c r="BC242" s="1">
        <v>0.93199806170247124</v>
      </c>
      <c r="BD242" s="1">
        <v>2014</v>
      </c>
      <c r="BE242" s="1">
        <v>1.6128515599974376</v>
      </c>
      <c r="BF242" s="1">
        <v>265</v>
      </c>
      <c r="BG242" s="1">
        <v>0.92077831827658096</v>
      </c>
      <c r="BH242" s="1">
        <v>188</v>
      </c>
      <c r="BI242" s="1">
        <v>2.7453271028037385</v>
      </c>
      <c r="BJ242" s="1">
        <v>17</v>
      </c>
      <c r="BK242" s="1">
        <v>0.73624945864010394</v>
      </c>
      <c r="BL242" s="1">
        <v>987</v>
      </c>
      <c r="BM242" s="1">
        <v>2.2864688303565224</v>
      </c>
      <c r="BN242" s="1">
        <v>134</v>
      </c>
      <c r="BO242" s="1">
        <v>1.4053487152595701</v>
      </c>
      <c r="BP242" s="1">
        <v>1079</v>
      </c>
      <c r="BQ242" s="1">
        <v>1.1114201250476397</v>
      </c>
      <c r="BR242" s="1">
        <v>97</v>
      </c>
      <c r="BS242" s="1">
        <v>1.204669647292598</v>
      </c>
      <c r="BT242" s="1">
        <v>1425</v>
      </c>
      <c r="BU242" s="1">
        <v>1.8360799371223151</v>
      </c>
      <c r="BV242" s="1">
        <v>1090</v>
      </c>
      <c r="BW242" s="1">
        <v>1.4050193995797833</v>
      </c>
      <c r="BX242" s="1">
        <v>318</v>
      </c>
      <c r="BY242" s="1">
        <v>1.0316971093014957</v>
      </c>
      <c r="BZ242" s="1">
        <v>26</v>
      </c>
      <c r="CA242" s="1">
        <v>0.89010612803834299</v>
      </c>
      <c r="CB242" s="1">
        <v>520</v>
      </c>
      <c r="CC242" s="1">
        <v>2.1370155755558295</v>
      </c>
      <c r="CD242" s="1">
        <v>849</v>
      </c>
      <c r="CE242" s="1">
        <v>1.5191640124539241</v>
      </c>
      <c r="CF242" s="1">
        <v>61</v>
      </c>
      <c r="CG242" s="1">
        <v>1.3791544200768708</v>
      </c>
      <c r="CH242" s="1">
        <v>1199</v>
      </c>
      <c r="CI242" s="1">
        <v>2.6645036556367923</v>
      </c>
      <c r="CJ242" s="1">
        <v>901</v>
      </c>
      <c r="CK242" s="1">
        <v>1.5960461985403529</v>
      </c>
      <c r="CL242" s="1">
        <v>2394</v>
      </c>
      <c r="CM242" s="1">
        <v>2.7633492624142946</v>
      </c>
      <c r="CN242" s="1">
        <v>1082</v>
      </c>
      <c r="CO242" s="1">
        <v>1.3992887164565146</v>
      </c>
      <c r="CP242" s="1">
        <v>223</v>
      </c>
      <c r="CQ242" s="1">
        <v>0.93395317669723998</v>
      </c>
      <c r="CR242" s="1">
        <v>292</v>
      </c>
      <c r="CS242" s="1">
        <v>1.3046780751530316</v>
      </c>
      <c r="CT242" s="1">
        <v>111</v>
      </c>
      <c r="CU242" s="1">
        <v>0.89827628065064324</v>
      </c>
      <c r="CV242" s="1">
        <v>1254</v>
      </c>
      <c r="CW242" s="1">
        <v>1.4320626727268575</v>
      </c>
      <c r="CX242" s="1">
        <v>1524</v>
      </c>
      <c r="CY242" s="1">
        <v>2.4721397634921405</v>
      </c>
      <c r="CZ242" s="1">
        <v>306</v>
      </c>
      <c r="DA242" s="1">
        <v>1.7366628830874007</v>
      </c>
      <c r="DB242" s="1">
        <v>2401</v>
      </c>
      <c r="DC242" s="1">
        <v>2.68619312397212</v>
      </c>
      <c r="DD242" s="1">
        <v>1669</v>
      </c>
      <c r="DE242" s="1">
        <v>2.3009581581305576</v>
      </c>
      <c r="DF242" s="1">
        <v>238</v>
      </c>
      <c r="DG242" s="1">
        <v>2.8858979022674909</v>
      </c>
      <c r="DH242" s="1">
        <v>101</v>
      </c>
      <c r="DI242" s="1">
        <v>1.2290094913604284</v>
      </c>
      <c r="DJ242" s="1">
        <v>111</v>
      </c>
      <c r="DK242" s="1">
        <v>1.7174686678013307</v>
      </c>
      <c r="DL242" s="1">
        <v>732</v>
      </c>
      <c r="DM242" s="1">
        <v>2.2504380975804716</v>
      </c>
      <c r="DN242" s="1">
        <v>110</v>
      </c>
      <c r="DO242" s="1">
        <v>2.1912350597609564</v>
      </c>
      <c r="DP242" s="1">
        <v>1861</v>
      </c>
      <c r="DQ242" s="1">
        <v>3.1859346378374678</v>
      </c>
      <c r="DR242" s="1">
        <v>36</v>
      </c>
      <c r="DS242" s="1">
        <v>1.2443829934324231</v>
      </c>
      <c r="DT242" s="1">
        <v>41</v>
      </c>
      <c r="DU242" s="1">
        <v>3.3117932148626816</v>
      </c>
      <c r="DV242" s="1">
        <v>225</v>
      </c>
      <c r="DW242" s="1">
        <v>1.7265193370165748</v>
      </c>
      <c r="DX242" s="1">
        <v>60</v>
      </c>
      <c r="DY242" s="1">
        <v>0.80710250201775613</v>
      </c>
      <c r="DZ242" s="1">
        <v>1523</v>
      </c>
      <c r="EA242" s="1">
        <v>2.590620694347582</v>
      </c>
      <c r="EB242" s="1">
        <v>143</v>
      </c>
      <c r="EC242" s="1">
        <v>3.0073606729758149</v>
      </c>
      <c r="ED242" s="1">
        <v>442</v>
      </c>
      <c r="EE242" s="1">
        <v>2.443879243613845</v>
      </c>
      <c r="EF242" s="1">
        <v>95</v>
      </c>
      <c r="EG242" s="1">
        <v>1.0242587601078168</v>
      </c>
      <c r="EH242" s="1">
        <v>19</v>
      </c>
      <c r="EI242" s="1">
        <v>0.68865530989488943</v>
      </c>
      <c r="EJ242" s="1">
        <v>152</v>
      </c>
      <c r="EK242" s="1">
        <v>1.1263430900333458</v>
      </c>
      <c r="EL242" s="1">
        <v>225</v>
      </c>
      <c r="EM242" s="1">
        <v>1.3434439933126343</v>
      </c>
      <c r="EN242" s="1">
        <v>208</v>
      </c>
      <c r="EO242" s="1">
        <v>1.1212938005390836</v>
      </c>
      <c r="EP242" s="1">
        <v>10</v>
      </c>
      <c r="EQ242" s="1">
        <v>0.54854635216675807</v>
      </c>
      <c r="ER242" s="1">
        <v>1402</v>
      </c>
      <c r="ES242" s="1">
        <v>1.7579716868753998</v>
      </c>
      <c r="ET242" s="1">
        <v>1218</v>
      </c>
      <c r="EU242" s="1">
        <v>1.1989605071465133</v>
      </c>
      <c r="EV242" s="1">
        <v>169</v>
      </c>
      <c r="EW242" s="1">
        <v>0.84690553745928343</v>
      </c>
      <c r="EX242" s="1">
        <v>1931</v>
      </c>
      <c r="EY242" s="1">
        <v>1.5021275602679094</v>
      </c>
      <c r="EZ242" s="1">
        <v>1869</v>
      </c>
      <c r="FA242" s="1">
        <v>3.394108887516798</v>
      </c>
      <c r="FB242" s="1">
        <v>1318</v>
      </c>
      <c r="FC242" s="1">
        <v>1.7285245901639343</v>
      </c>
      <c r="FD242" s="1">
        <v>11</v>
      </c>
      <c r="FE242" s="1">
        <v>0.4252029377657518</v>
      </c>
      <c r="FF242" s="1">
        <v>43352</v>
      </c>
      <c r="FG242" s="1">
        <v>1.8948372329047454</v>
      </c>
      <c r="FH242" s="1">
        <v>54521</v>
      </c>
      <c r="FI242" s="1">
        <v>1.8079430647654211</v>
      </c>
    </row>
    <row r="243" spans="2:165" x14ac:dyDescent="0.35">
      <c r="B243" s="18">
        <v>238</v>
      </c>
      <c r="C243" s="1" t="s">
        <v>394</v>
      </c>
      <c r="D243" s="1">
        <v>171</v>
      </c>
      <c r="E243" s="1">
        <v>2.7982326951399119</v>
      </c>
      <c r="F243" s="1">
        <v>132</v>
      </c>
      <c r="G243" s="1">
        <v>2.7431421446384037</v>
      </c>
      <c r="H243" s="1">
        <v>1835</v>
      </c>
      <c r="I243" s="1">
        <v>3.5698305546368889</v>
      </c>
      <c r="J243" s="1">
        <v>2049</v>
      </c>
      <c r="K243" s="1">
        <v>3.3244637699970796</v>
      </c>
      <c r="L243" s="1">
        <v>643</v>
      </c>
      <c r="M243" s="1">
        <v>4.0619077700568544</v>
      </c>
      <c r="N243" s="1">
        <v>1198</v>
      </c>
      <c r="O243" s="1">
        <v>4.6910486334090375</v>
      </c>
      <c r="P243" s="1">
        <v>1376</v>
      </c>
      <c r="Q243" s="1">
        <v>2.8507499792823401</v>
      </c>
      <c r="R243" s="1">
        <v>217</v>
      </c>
      <c r="S243" s="1">
        <v>3.6348408710217757</v>
      </c>
      <c r="T243" s="1">
        <v>2138</v>
      </c>
      <c r="U243" s="1">
        <v>2.556009851038902</v>
      </c>
      <c r="V243" s="1">
        <v>3467</v>
      </c>
      <c r="W243" s="1">
        <v>4.4836148255438015</v>
      </c>
      <c r="X243" s="1">
        <v>81</v>
      </c>
      <c r="Y243" s="1">
        <v>3.1752254018032144</v>
      </c>
      <c r="Z243" s="1">
        <v>762</v>
      </c>
      <c r="AA243" s="1">
        <v>4.5763017236202037</v>
      </c>
      <c r="AB243" s="1">
        <v>2457</v>
      </c>
      <c r="AC243" s="1">
        <v>4.4133496191981605</v>
      </c>
      <c r="AD243" s="1">
        <v>6505</v>
      </c>
      <c r="AE243" s="1">
        <v>3.9825148923404696</v>
      </c>
      <c r="AF243" s="1">
        <v>177</v>
      </c>
      <c r="AG243" s="1">
        <v>3.9686098654708521</v>
      </c>
      <c r="AH243" s="1">
        <v>342</v>
      </c>
      <c r="AI243" s="1">
        <v>3.3463796477495111</v>
      </c>
      <c r="AJ243" s="1">
        <v>210</v>
      </c>
      <c r="AK243" s="1">
        <v>2.8953536467668552</v>
      </c>
      <c r="AL243" s="1">
        <v>2534</v>
      </c>
      <c r="AM243" s="1">
        <v>3.3430961239082824</v>
      </c>
      <c r="AN243" s="1">
        <v>750</v>
      </c>
      <c r="AO243" s="1">
        <v>4.0783034257748776</v>
      </c>
      <c r="AP243" s="1">
        <v>2683</v>
      </c>
      <c r="AQ243" s="1">
        <v>4.1122555330758388</v>
      </c>
      <c r="AR243" s="1">
        <v>156</v>
      </c>
      <c r="AS243" s="1">
        <v>3.7437005039596833</v>
      </c>
      <c r="AT243" s="1">
        <v>2267</v>
      </c>
      <c r="AU243" s="1">
        <v>2.9726469276966245</v>
      </c>
      <c r="AV243" s="1">
        <v>313</v>
      </c>
      <c r="AW243" s="1">
        <v>3.6993263207658664</v>
      </c>
      <c r="AX243" s="1">
        <v>494</v>
      </c>
      <c r="AY243" s="1">
        <v>4.1680728990887612</v>
      </c>
      <c r="AZ243" s="1">
        <v>2101</v>
      </c>
      <c r="BA243" s="1">
        <v>3.866539070263904</v>
      </c>
      <c r="BB243" s="1">
        <v>2929</v>
      </c>
      <c r="BC243" s="1">
        <v>4.7310612178969471</v>
      </c>
      <c r="BD243" s="1">
        <v>4480</v>
      </c>
      <c r="BE243" s="1">
        <v>3.5876737779486199</v>
      </c>
      <c r="BF243" s="1">
        <v>1306</v>
      </c>
      <c r="BG243" s="1">
        <v>4.5378735232800551</v>
      </c>
      <c r="BH243" s="1">
        <v>244</v>
      </c>
      <c r="BI243" s="1">
        <v>3.5630841121495322</v>
      </c>
      <c r="BJ243" s="1">
        <v>61</v>
      </c>
      <c r="BK243" s="1">
        <v>2.6418362927674317</v>
      </c>
      <c r="BL243" s="1">
        <v>1494</v>
      </c>
      <c r="BM243" s="1">
        <v>3.4609771353116963</v>
      </c>
      <c r="BN243" s="1">
        <v>426</v>
      </c>
      <c r="BO243" s="1">
        <v>4.4677503932878864</v>
      </c>
      <c r="BP243" s="1">
        <v>3787</v>
      </c>
      <c r="BQ243" s="1">
        <v>3.9007859254452373</v>
      </c>
      <c r="BR243" s="1">
        <v>257</v>
      </c>
      <c r="BS243" s="1">
        <v>3.1917536015896668</v>
      </c>
      <c r="BT243" s="1">
        <v>2880</v>
      </c>
      <c r="BU243" s="1">
        <v>3.7108141887103629</v>
      </c>
      <c r="BV243" s="1">
        <v>3233</v>
      </c>
      <c r="BW243" s="1">
        <v>4.1673648796710445</v>
      </c>
      <c r="BX243" s="1">
        <v>1254</v>
      </c>
      <c r="BY243" s="1">
        <v>4.0683904876228789</v>
      </c>
      <c r="BZ243" s="1">
        <v>67</v>
      </c>
      <c r="CA243" s="1">
        <v>2.2937350222526529</v>
      </c>
      <c r="CB243" s="1">
        <v>946</v>
      </c>
      <c r="CC243" s="1">
        <v>3.8877244893765672</v>
      </c>
      <c r="CD243" s="1">
        <v>2052</v>
      </c>
      <c r="CE243" s="1">
        <v>3.6717603693232652</v>
      </c>
      <c r="CF243" s="1">
        <v>181</v>
      </c>
      <c r="CG243" s="1">
        <v>4.0922450825231742</v>
      </c>
      <c r="CH243" s="1">
        <v>1462</v>
      </c>
      <c r="CI243" s="1">
        <v>3.2489610880241786</v>
      </c>
      <c r="CJ243" s="1">
        <v>2279</v>
      </c>
      <c r="CK243" s="1">
        <v>4.0370580316020694</v>
      </c>
      <c r="CL243" s="1">
        <v>2272</v>
      </c>
      <c r="CM243" s="1">
        <v>2.622526952466699</v>
      </c>
      <c r="CN243" s="1">
        <v>2923</v>
      </c>
      <c r="CO243" s="1">
        <v>3.7801487229227284</v>
      </c>
      <c r="CP243" s="1">
        <v>932</v>
      </c>
      <c r="CQ243" s="1">
        <v>3.9033379402772543</v>
      </c>
      <c r="CR243" s="1">
        <v>911</v>
      </c>
      <c r="CS243" s="1">
        <v>4.0704168714534656</v>
      </c>
      <c r="CT243" s="1">
        <v>476</v>
      </c>
      <c r="CU243" s="1">
        <v>3.8520676539613179</v>
      </c>
      <c r="CV243" s="1">
        <v>2874</v>
      </c>
      <c r="CW243" s="1">
        <v>3.282095790603659</v>
      </c>
      <c r="CX243" s="1">
        <v>1933</v>
      </c>
      <c r="CY243" s="1">
        <v>3.1355945950330102</v>
      </c>
      <c r="CZ243" s="1">
        <v>734</v>
      </c>
      <c r="DA243" s="1">
        <v>4.1657207718501708</v>
      </c>
      <c r="DB243" s="1">
        <v>2949</v>
      </c>
      <c r="DC243" s="1">
        <v>3.2992850989561777</v>
      </c>
      <c r="DD243" s="1">
        <v>2773</v>
      </c>
      <c r="DE243" s="1">
        <v>3.8229820086854627</v>
      </c>
      <c r="DF243" s="1">
        <v>298</v>
      </c>
      <c r="DG243" s="1">
        <v>3.6134351885534133</v>
      </c>
      <c r="DH243" s="1">
        <v>286</v>
      </c>
      <c r="DI243" s="1">
        <v>3.4801654903869559</v>
      </c>
      <c r="DJ243" s="1">
        <v>290</v>
      </c>
      <c r="DK243" s="1">
        <v>4.4870803032647375</v>
      </c>
      <c r="DL243" s="1">
        <v>1240</v>
      </c>
      <c r="DM243" s="1">
        <v>3.8122175423494333</v>
      </c>
      <c r="DN243" s="1">
        <v>122</v>
      </c>
      <c r="DO243" s="1">
        <v>2.4302788844621515</v>
      </c>
      <c r="DP243" s="1">
        <v>1891</v>
      </c>
      <c r="DQ243" s="1">
        <v>3.2372930683238321</v>
      </c>
      <c r="DR243" s="1">
        <v>99</v>
      </c>
      <c r="DS243" s="1">
        <v>3.4220532319391634</v>
      </c>
      <c r="DT243" s="1">
        <v>29</v>
      </c>
      <c r="DU243" s="1">
        <v>2.34248788368336</v>
      </c>
      <c r="DV243" s="1">
        <v>539</v>
      </c>
      <c r="DW243" s="1">
        <v>4.1359729895641495</v>
      </c>
      <c r="DX243" s="1">
        <v>242</v>
      </c>
      <c r="DY243" s="1">
        <v>3.25531342480495</v>
      </c>
      <c r="DZ243" s="1">
        <v>1500</v>
      </c>
      <c r="EA243" s="1">
        <v>2.5514977291670209</v>
      </c>
      <c r="EB243" s="1">
        <v>140</v>
      </c>
      <c r="EC243" s="1">
        <v>2.9442691903259726</v>
      </c>
      <c r="ED243" s="1">
        <v>555</v>
      </c>
      <c r="EE243" s="1">
        <v>3.0686719009178369</v>
      </c>
      <c r="EF243" s="1">
        <v>357</v>
      </c>
      <c r="EG243" s="1">
        <v>3.8490566037735845</v>
      </c>
      <c r="EH243" s="1">
        <v>109</v>
      </c>
      <c r="EI243" s="1">
        <v>3.9507067778180498</v>
      </c>
      <c r="EJ243" s="1">
        <v>513</v>
      </c>
      <c r="EK243" s="1">
        <v>3.8014079288625413</v>
      </c>
      <c r="EL243" s="1">
        <v>623</v>
      </c>
      <c r="EM243" s="1">
        <v>3.7198471459278721</v>
      </c>
      <c r="EN243" s="1">
        <v>712</v>
      </c>
      <c r="EO243" s="1">
        <v>3.8382749326145555</v>
      </c>
      <c r="EP243" s="1">
        <v>35</v>
      </c>
      <c r="EQ243" s="1">
        <v>1.9199122325836533</v>
      </c>
      <c r="ER243" s="1">
        <v>2761</v>
      </c>
      <c r="ES243" s="1">
        <v>3.462025554538501</v>
      </c>
      <c r="ET243" s="1">
        <v>4029</v>
      </c>
      <c r="EU243" s="1">
        <v>3.9660196086151909</v>
      </c>
      <c r="EV243" s="1">
        <v>767</v>
      </c>
      <c r="EW243" s="1">
        <v>3.8436482084690553</v>
      </c>
      <c r="EX243" s="1">
        <v>4039</v>
      </c>
      <c r="EY243" s="1">
        <v>3.1419436643822296</v>
      </c>
      <c r="EZ243" s="1">
        <v>1566</v>
      </c>
      <c r="FA243" s="1">
        <v>2.8438600951585369</v>
      </c>
      <c r="FB243" s="1">
        <v>3716</v>
      </c>
      <c r="FC243" s="1">
        <v>4.8734426229508196</v>
      </c>
      <c r="FD243" s="1">
        <v>77</v>
      </c>
      <c r="FE243" s="1">
        <v>2.9764205643602626</v>
      </c>
      <c r="FF243" s="1">
        <v>82058</v>
      </c>
      <c r="FG243" s="1">
        <v>3.5866062386440674</v>
      </c>
      <c r="FH243" s="1">
        <v>109716</v>
      </c>
      <c r="FI243" s="1">
        <v>3.6382362996607354</v>
      </c>
    </row>
    <row r="244" spans="2:165" x14ac:dyDescent="0.35">
      <c r="B244" s="18">
        <v>239</v>
      </c>
      <c r="C244" s="1" t="s">
        <v>64</v>
      </c>
      <c r="D244" s="1">
        <v>6111</v>
      </c>
      <c r="E244" s="1">
        <v>100</v>
      </c>
      <c r="F244" s="1">
        <v>4812</v>
      </c>
      <c r="G244" s="1">
        <v>100</v>
      </c>
      <c r="H244" s="1">
        <v>51403</v>
      </c>
      <c r="I244" s="1">
        <v>100</v>
      </c>
      <c r="J244" s="1">
        <v>61634</v>
      </c>
      <c r="K244" s="1">
        <v>100</v>
      </c>
      <c r="L244" s="1">
        <v>15830</v>
      </c>
      <c r="M244" s="1">
        <v>100</v>
      </c>
      <c r="N244" s="1">
        <v>25538</v>
      </c>
      <c r="O244" s="1">
        <v>100</v>
      </c>
      <c r="P244" s="1">
        <v>48268</v>
      </c>
      <c r="Q244" s="1">
        <v>100</v>
      </c>
      <c r="R244" s="1">
        <v>5970</v>
      </c>
      <c r="S244" s="1">
        <v>100</v>
      </c>
      <c r="T244" s="1">
        <v>83646</v>
      </c>
      <c r="U244" s="1">
        <v>100</v>
      </c>
      <c r="V244" s="1">
        <v>77326</v>
      </c>
      <c r="W244" s="1">
        <v>100</v>
      </c>
      <c r="X244" s="1">
        <v>2551</v>
      </c>
      <c r="Y244" s="1">
        <v>100</v>
      </c>
      <c r="Z244" s="1">
        <v>16651</v>
      </c>
      <c r="AA244" s="1">
        <v>100</v>
      </c>
      <c r="AB244" s="1">
        <v>55672</v>
      </c>
      <c r="AC244" s="1">
        <v>100</v>
      </c>
      <c r="AD244" s="1">
        <v>163339</v>
      </c>
      <c r="AE244" s="1">
        <v>100</v>
      </c>
      <c r="AF244" s="1">
        <v>4460</v>
      </c>
      <c r="AG244" s="1">
        <v>100</v>
      </c>
      <c r="AH244" s="1">
        <v>10220</v>
      </c>
      <c r="AI244" s="1">
        <v>100</v>
      </c>
      <c r="AJ244" s="1">
        <v>7253</v>
      </c>
      <c r="AK244" s="1">
        <v>100</v>
      </c>
      <c r="AL244" s="1">
        <v>75798</v>
      </c>
      <c r="AM244" s="1">
        <v>100</v>
      </c>
      <c r="AN244" s="1">
        <v>18390</v>
      </c>
      <c r="AO244" s="1">
        <v>100</v>
      </c>
      <c r="AP244" s="1">
        <v>65244</v>
      </c>
      <c r="AQ244" s="1">
        <v>100</v>
      </c>
      <c r="AR244" s="1">
        <v>4167</v>
      </c>
      <c r="AS244" s="1">
        <v>100</v>
      </c>
      <c r="AT244" s="1">
        <v>76262</v>
      </c>
      <c r="AU244" s="1">
        <v>100</v>
      </c>
      <c r="AV244" s="1">
        <v>8461</v>
      </c>
      <c r="AW244" s="1">
        <v>100</v>
      </c>
      <c r="AX244" s="1">
        <v>11852</v>
      </c>
      <c r="AY244" s="1">
        <v>100</v>
      </c>
      <c r="AZ244" s="1">
        <v>54338</v>
      </c>
      <c r="BA244" s="1">
        <v>100</v>
      </c>
      <c r="BB244" s="1">
        <v>61910</v>
      </c>
      <c r="BC244" s="1">
        <v>100</v>
      </c>
      <c r="BD244" s="1">
        <v>124872</v>
      </c>
      <c r="BE244" s="1">
        <v>100</v>
      </c>
      <c r="BF244" s="1">
        <v>28780</v>
      </c>
      <c r="BG244" s="1">
        <v>100</v>
      </c>
      <c r="BH244" s="1">
        <v>6848</v>
      </c>
      <c r="BI244" s="1">
        <v>100</v>
      </c>
      <c r="BJ244" s="1">
        <v>2309</v>
      </c>
      <c r="BK244" s="1">
        <v>100</v>
      </c>
      <c r="BL244" s="1">
        <v>43167</v>
      </c>
      <c r="BM244" s="1">
        <v>100</v>
      </c>
      <c r="BN244" s="1">
        <v>9535</v>
      </c>
      <c r="BO244" s="1">
        <v>100</v>
      </c>
      <c r="BP244" s="1">
        <v>97083</v>
      </c>
      <c r="BQ244" s="1">
        <v>100</v>
      </c>
      <c r="BR244" s="1">
        <v>8052</v>
      </c>
      <c r="BS244" s="1">
        <v>100</v>
      </c>
      <c r="BT244" s="1">
        <v>77611</v>
      </c>
      <c r="BU244" s="1">
        <v>100</v>
      </c>
      <c r="BV244" s="1">
        <v>77579</v>
      </c>
      <c r="BW244" s="1">
        <v>100</v>
      </c>
      <c r="BX244" s="1">
        <v>30823</v>
      </c>
      <c r="BY244" s="1">
        <v>100</v>
      </c>
      <c r="BZ244" s="1">
        <v>2921</v>
      </c>
      <c r="CA244" s="1">
        <v>100</v>
      </c>
      <c r="CB244" s="1">
        <v>24333</v>
      </c>
      <c r="CC244" s="1">
        <v>100</v>
      </c>
      <c r="CD244" s="1">
        <v>55886</v>
      </c>
      <c r="CE244" s="1">
        <v>100</v>
      </c>
      <c r="CF244" s="1">
        <v>4423</v>
      </c>
      <c r="CG244" s="1">
        <v>100</v>
      </c>
      <c r="CH244" s="1">
        <v>44999</v>
      </c>
      <c r="CI244" s="1">
        <v>100</v>
      </c>
      <c r="CJ244" s="1">
        <v>56452</v>
      </c>
      <c r="CK244" s="1">
        <v>100</v>
      </c>
      <c r="CL244" s="1">
        <v>86634</v>
      </c>
      <c r="CM244" s="1">
        <v>100</v>
      </c>
      <c r="CN244" s="1">
        <v>77325</v>
      </c>
      <c r="CO244" s="1">
        <v>100</v>
      </c>
      <c r="CP244" s="1">
        <v>23877</v>
      </c>
      <c r="CQ244" s="1">
        <v>100</v>
      </c>
      <c r="CR244" s="1">
        <v>22381</v>
      </c>
      <c r="CS244" s="1">
        <v>100</v>
      </c>
      <c r="CT244" s="1">
        <v>12357</v>
      </c>
      <c r="CU244" s="1">
        <v>100</v>
      </c>
      <c r="CV244" s="1">
        <v>87566</v>
      </c>
      <c r="CW244" s="1">
        <v>100</v>
      </c>
      <c r="CX244" s="1">
        <v>61647</v>
      </c>
      <c r="CY244" s="1">
        <v>100</v>
      </c>
      <c r="CZ244" s="1">
        <v>17620</v>
      </c>
      <c r="DA244" s="1">
        <v>100</v>
      </c>
      <c r="DB244" s="1">
        <v>89383</v>
      </c>
      <c r="DC244" s="1">
        <v>100</v>
      </c>
      <c r="DD244" s="1">
        <v>72535</v>
      </c>
      <c r="DE244" s="1">
        <v>100</v>
      </c>
      <c r="DF244" s="1">
        <v>8247</v>
      </c>
      <c r="DG244" s="1">
        <v>100</v>
      </c>
      <c r="DH244" s="1">
        <v>8218</v>
      </c>
      <c r="DI244" s="1">
        <v>100</v>
      </c>
      <c r="DJ244" s="1">
        <v>6463</v>
      </c>
      <c r="DK244" s="1">
        <v>100</v>
      </c>
      <c r="DL244" s="1">
        <v>32527</v>
      </c>
      <c r="DM244" s="1">
        <v>100</v>
      </c>
      <c r="DN244" s="1">
        <v>5020</v>
      </c>
      <c r="DO244" s="1">
        <v>100</v>
      </c>
      <c r="DP244" s="1">
        <v>58413</v>
      </c>
      <c r="DQ244" s="1">
        <v>100</v>
      </c>
      <c r="DR244" s="1">
        <v>2893</v>
      </c>
      <c r="DS244" s="1">
        <v>100</v>
      </c>
      <c r="DT244" s="1">
        <v>1238</v>
      </c>
      <c r="DU244" s="1">
        <v>100</v>
      </c>
      <c r="DV244" s="1">
        <v>13032</v>
      </c>
      <c r="DW244" s="1">
        <v>100</v>
      </c>
      <c r="DX244" s="1">
        <v>7434</v>
      </c>
      <c r="DY244" s="1">
        <v>100</v>
      </c>
      <c r="DZ244" s="1">
        <v>58789</v>
      </c>
      <c r="EA244" s="1">
        <v>100</v>
      </c>
      <c r="EB244" s="1">
        <v>4755</v>
      </c>
      <c r="EC244" s="1">
        <v>100</v>
      </c>
      <c r="ED244" s="1">
        <v>18086</v>
      </c>
      <c r="EE244" s="1">
        <v>100</v>
      </c>
      <c r="EF244" s="1">
        <v>9275</v>
      </c>
      <c r="EG244" s="1">
        <v>100</v>
      </c>
      <c r="EH244" s="1">
        <v>2759</v>
      </c>
      <c r="EI244" s="1">
        <v>100</v>
      </c>
      <c r="EJ244" s="1">
        <v>13495</v>
      </c>
      <c r="EK244" s="1">
        <v>100</v>
      </c>
      <c r="EL244" s="1">
        <v>16748</v>
      </c>
      <c r="EM244" s="1">
        <v>100</v>
      </c>
      <c r="EN244" s="1">
        <v>18550</v>
      </c>
      <c r="EO244" s="1">
        <v>100</v>
      </c>
      <c r="EP244" s="1">
        <v>1823</v>
      </c>
      <c r="EQ244" s="1">
        <v>100</v>
      </c>
      <c r="ER244" s="1">
        <v>79751</v>
      </c>
      <c r="ES244" s="1">
        <v>100</v>
      </c>
      <c r="ET244" s="1">
        <v>101588</v>
      </c>
      <c r="EU244" s="1">
        <v>100</v>
      </c>
      <c r="EV244" s="1">
        <v>19955</v>
      </c>
      <c r="EW244" s="1">
        <v>100</v>
      </c>
      <c r="EX244" s="1">
        <v>128551</v>
      </c>
      <c r="EY244" s="1">
        <v>100</v>
      </c>
      <c r="EZ244" s="1">
        <v>55066</v>
      </c>
      <c r="FA244" s="1">
        <v>100</v>
      </c>
      <c r="FB244" s="1">
        <v>76250</v>
      </c>
      <c r="FC244" s="1">
        <v>100</v>
      </c>
      <c r="FD244" s="1">
        <v>2587</v>
      </c>
      <c r="FE244" s="1">
        <v>100</v>
      </c>
      <c r="FF244" s="1">
        <v>2287901</v>
      </c>
      <c r="FG244" s="1">
        <v>100</v>
      </c>
      <c r="FH244" s="1">
        <v>3015637</v>
      </c>
      <c r="FI244" s="1">
        <v>100</v>
      </c>
    </row>
    <row r="245" spans="2:165" x14ac:dyDescent="0.35">
      <c r="B245" s="18">
        <v>240</v>
      </c>
    </row>
    <row r="246" spans="2:165" x14ac:dyDescent="0.35">
      <c r="B246" s="18">
        <v>241</v>
      </c>
    </row>
    <row r="247" spans="2:165" x14ac:dyDescent="0.35">
      <c r="B247" s="18">
        <v>242</v>
      </c>
    </row>
    <row r="248" spans="2:165" x14ac:dyDescent="0.35">
      <c r="B248" s="18">
        <v>243</v>
      </c>
    </row>
    <row r="249" spans="2:165" x14ac:dyDescent="0.35">
      <c r="B249" s="18">
        <v>244</v>
      </c>
    </row>
    <row r="250" spans="2:165" x14ac:dyDescent="0.35">
      <c r="B250" s="18">
        <v>245</v>
      </c>
    </row>
    <row r="251" spans="2:165" x14ac:dyDescent="0.35">
      <c r="B251" s="18">
        <v>246</v>
      </c>
    </row>
    <row r="252" spans="2:165" x14ac:dyDescent="0.35">
      <c r="B252" s="18">
        <v>247</v>
      </c>
    </row>
    <row r="253" spans="2:165" x14ac:dyDescent="0.35">
      <c r="B253" s="18">
        <v>248</v>
      </c>
    </row>
    <row r="254" spans="2:165" x14ac:dyDescent="0.35">
      <c r="B254" s="18">
        <v>249</v>
      </c>
    </row>
    <row r="255" spans="2:165" x14ac:dyDescent="0.35">
      <c r="B255" s="18">
        <v>250</v>
      </c>
    </row>
    <row r="256" spans="2:165" x14ac:dyDescent="0.35">
      <c r="B256" s="18">
        <v>251</v>
      </c>
    </row>
    <row r="257" spans="2:2" x14ac:dyDescent="0.35">
      <c r="B257" s="18">
        <v>252</v>
      </c>
    </row>
    <row r="258" spans="2:2" x14ac:dyDescent="0.35">
      <c r="B258" s="18">
        <v>253</v>
      </c>
    </row>
    <row r="259" spans="2:2" x14ac:dyDescent="0.35">
      <c r="B259" s="18">
        <v>254</v>
      </c>
    </row>
    <row r="260" spans="2:2" x14ac:dyDescent="0.35">
      <c r="B260" s="18">
        <v>255</v>
      </c>
    </row>
    <row r="261" spans="2:2" x14ac:dyDescent="0.35">
      <c r="B261" s="18">
        <v>256</v>
      </c>
    </row>
    <row r="262" spans="2:2" x14ac:dyDescent="0.35">
      <c r="B262" s="18">
        <v>257</v>
      </c>
    </row>
    <row r="263" spans="2:2" x14ac:dyDescent="0.35">
      <c r="B263" s="18">
        <v>258</v>
      </c>
    </row>
    <row r="264" spans="2:2" x14ac:dyDescent="0.35">
      <c r="B264" s="18">
        <v>259</v>
      </c>
    </row>
    <row r="265" spans="2:2" x14ac:dyDescent="0.35">
      <c r="B265" s="18">
        <v>260</v>
      </c>
    </row>
    <row r="266" spans="2:2" x14ac:dyDescent="0.35">
      <c r="B266" s="18">
        <v>261</v>
      </c>
    </row>
    <row r="267" spans="2:2" x14ac:dyDescent="0.35">
      <c r="B267" s="18">
        <v>262</v>
      </c>
    </row>
    <row r="268" spans="2:2" x14ac:dyDescent="0.35">
      <c r="B268" s="18">
        <v>263</v>
      </c>
    </row>
    <row r="269" spans="2:2" x14ac:dyDescent="0.35">
      <c r="B269" s="18">
        <v>264</v>
      </c>
    </row>
    <row r="270" spans="2:2" x14ac:dyDescent="0.35">
      <c r="B270" s="18">
        <v>265</v>
      </c>
    </row>
    <row r="271" spans="2:2" x14ac:dyDescent="0.35">
      <c r="B271" s="18">
        <v>266</v>
      </c>
    </row>
    <row r="272" spans="2:2" x14ac:dyDescent="0.35">
      <c r="B272" s="18">
        <v>267</v>
      </c>
    </row>
    <row r="273" spans="2:2" x14ac:dyDescent="0.35">
      <c r="B273" s="18">
        <v>268</v>
      </c>
    </row>
    <row r="274" spans="2:2" x14ac:dyDescent="0.35">
      <c r="B274" s="18">
        <v>269</v>
      </c>
    </row>
    <row r="275" spans="2:2" x14ac:dyDescent="0.35">
      <c r="B275" s="18">
        <v>270</v>
      </c>
    </row>
    <row r="276" spans="2:2" x14ac:dyDescent="0.35">
      <c r="B276" s="18">
        <v>271</v>
      </c>
    </row>
    <row r="277" spans="2:2" x14ac:dyDescent="0.35">
      <c r="B277" s="18"/>
    </row>
    <row r="278" spans="2:2" x14ac:dyDescent="0.35">
      <c r="B278" s="18"/>
    </row>
    <row r="279" spans="2:2" x14ac:dyDescent="0.35">
      <c r="B279" s="18"/>
    </row>
    <row r="280" spans="2:2" x14ac:dyDescent="0.35">
      <c r="B280" s="18"/>
    </row>
    <row r="281" spans="2:2" x14ac:dyDescent="0.35">
      <c r="B281" s="18"/>
    </row>
    <row r="282" spans="2:2" x14ac:dyDescent="0.35">
      <c r="B282" s="18"/>
    </row>
    <row r="283" spans="2:2" x14ac:dyDescent="0.35">
      <c r="B283" s="18"/>
    </row>
    <row r="284" spans="2:2" x14ac:dyDescent="0.35">
      <c r="B284" s="18"/>
    </row>
    <row r="285" spans="2:2" x14ac:dyDescent="0.35">
      <c r="B285" s="18"/>
    </row>
    <row r="286" spans="2:2" x14ac:dyDescent="0.35">
      <c r="B286" s="18"/>
    </row>
    <row r="287" spans="2:2" x14ac:dyDescent="0.35">
      <c r="B287" s="18"/>
    </row>
    <row r="288" spans="2:2" x14ac:dyDescent="0.35">
      <c r="B288" s="18"/>
    </row>
    <row r="289" spans="2:2" x14ac:dyDescent="0.35">
      <c r="B289" s="18"/>
    </row>
    <row r="290" spans="2:2" x14ac:dyDescent="0.35">
      <c r="B290" s="18"/>
    </row>
    <row r="291" spans="2:2" x14ac:dyDescent="0.35">
      <c r="B291" s="18"/>
    </row>
    <row r="292" spans="2:2" x14ac:dyDescent="0.35">
      <c r="B292" s="18"/>
    </row>
    <row r="293" spans="2:2" x14ac:dyDescent="0.35">
      <c r="B293" s="18"/>
    </row>
    <row r="294" spans="2:2" x14ac:dyDescent="0.35">
      <c r="B294" s="18"/>
    </row>
    <row r="295" spans="2:2" x14ac:dyDescent="0.35">
      <c r="B295" s="18"/>
    </row>
  </sheetData>
  <sheetProtection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07D70-FB48-49EF-AC21-84DB6B85B9CF}">
  <dimension ref="C1:R57"/>
  <sheetViews>
    <sheetView topLeftCell="B1" workbookViewId="0">
      <selection activeCell="F34" sqref="F34"/>
    </sheetView>
  </sheetViews>
  <sheetFormatPr defaultRowHeight="14.5" x14ac:dyDescent="0.35"/>
  <cols>
    <col min="2" max="2" width="3.453125" customWidth="1"/>
    <col min="3" max="4" width="5.6328125" customWidth="1"/>
    <col min="5" max="5" width="13.6328125" customWidth="1"/>
    <col min="6" max="6" width="9.08984375" style="20"/>
    <col min="7" max="7" width="9.08984375" style="22"/>
    <col min="12" max="12" width="14" customWidth="1"/>
    <col min="16" max="16" width="9.90625" customWidth="1"/>
  </cols>
  <sheetData>
    <row r="1" spans="3:18" x14ac:dyDescent="0.35">
      <c r="D1" t="s">
        <v>242</v>
      </c>
    </row>
    <row r="2" spans="3:18" x14ac:dyDescent="0.35">
      <c r="J2" s="139" t="s">
        <v>246</v>
      </c>
      <c r="K2" s="139"/>
    </row>
    <row r="3" spans="3:18" x14ac:dyDescent="0.35">
      <c r="F3" s="20" t="s">
        <v>244</v>
      </c>
      <c r="G3" s="22" t="s">
        <v>245</v>
      </c>
      <c r="H3" s="20" t="s">
        <v>244</v>
      </c>
      <c r="I3" s="22" t="s">
        <v>245</v>
      </c>
      <c r="J3" s="20" t="s">
        <v>244</v>
      </c>
      <c r="K3" s="22" t="s">
        <v>245</v>
      </c>
      <c r="L3" s="26" t="s">
        <v>243</v>
      </c>
      <c r="M3" s="25">
        <f>'Municipal Detail'!E3</f>
        <v>26</v>
      </c>
      <c r="Q3" s="26" t="s">
        <v>243</v>
      </c>
      <c r="R3" s="25">
        <f>'Municipal Detail'!H3</f>
        <v>80</v>
      </c>
    </row>
    <row r="4" spans="3:18" x14ac:dyDescent="0.35">
      <c r="D4" s="18">
        <v>12</v>
      </c>
      <c r="E4" s="2" t="s">
        <v>10</v>
      </c>
      <c r="G4" s="23"/>
      <c r="H4" s="20"/>
      <c r="I4" s="23"/>
      <c r="J4" s="1"/>
      <c r="K4" s="1"/>
      <c r="L4" s="5"/>
      <c r="M4" s="20" t="s">
        <v>247</v>
      </c>
      <c r="N4" t="s">
        <v>245</v>
      </c>
      <c r="Q4" s="20" t="s">
        <v>247</v>
      </c>
      <c r="R4" t="s">
        <v>245</v>
      </c>
    </row>
    <row r="5" spans="3:18" x14ac:dyDescent="0.35">
      <c r="C5" s="19">
        <v>1</v>
      </c>
      <c r="D5" s="18">
        <v>13</v>
      </c>
      <c r="E5" s="5" t="s">
        <v>11</v>
      </c>
      <c r="F5" s="20">
        <f>VLOOKUP($D5,Data!$B$6:$FI$203,2+2*Mid!$M$3-1)</f>
        <v>4820</v>
      </c>
      <c r="G5" s="23">
        <f>VLOOKUP($D5,Data!$B$6:$FI$203,2+2*Mid!$M$3)</f>
        <v>3.2139332675432746</v>
      </c>
      <c r="H5" s="20">
        <f t="shared" ref="H5:H9" si="0">F5+0.00001*D5</f>
        <v>4820.0001300000004</v>
      </c>
      <c r="I5" s="23">
        <f t="shared" ref="I5:I9" si="1">G5+0.00001*D5</f>
        <v>3.2140632675432745</v>
      </c>
      <c r="J5" s="1">
        <f>RANK(H5,H$5:H$54)</f>
        <v>7</v>
      </c>
      <c r="K5" s="1">
        <f>RANK(I5,I$5:I$54)</f>
        <v>7</v>
      </c>
      <c r="L5" s="5" t="str">
        <f>VLOOKUP(MATCH($C5,$J$5:$J$54,0),$C$5:$G$54,3)</f>
        <v>Australia</v>
      </c>
      <c r="M5" s="20">
        <f>VLOOKUP(MATCH($C5,$J$5:$J$54,0),$C$5:$G$54,4)</f>
        <v>57952</v>
      </c>
      <c r="N5" s="24">
        <f>VLOOKUP(MATCH($C5,$J$5:$J$54,0),$C$5:$G$54,5)</f>
        <v>38.641879817565943</v>
      </c>
      <c r="Q5" s="20">
        <f>VLOOKUP(L5,Data!$C$18:$FI$67,2+Mid!$R$3*2-2)</f>
        <v>2947151</v>
      </c>
      <c r="R5" s="24">
        <f>VLOOKUP(L5,Data!$C$18:$FI$67,2+Mid!$R$3*2-1)</f>
        <v>62.668286134645065</v>
      </c>
    </row>
    <row r="6" spans="3:18" x14ac:dyDescent="0.35">
      <c r="C6" s="19">
        <v>2</v>
      </c>
      <c r="D6" s="18">
        <v>14</v>
      </c>
      <c r="E6" s="5" t="s">
        <v>12</v>
      </c>
      <c r="F6" s="20">
        <f>VLOOKUP($D6,Data!$B$6:$FI$203,2+2*Mid!$M$3-1)</f>
        <v>57952</v>
      </c>
      <c r="G6" s="23">
        <f>VLOOKUP($D6,Data!$B$6:$FI$203,2+2*Mid!$M$3)</f>
        <v>38.641879817565943</v>
      </c>
      <c r="H6" s="20">
        <f t="shared" si="0"/>
        <v>57952.000139999996</v>
      </c>
      <c r="I6" s="23">
        <f t="shared" si="1"/>
        <v>38.642019817565945</v>
      </c>
      <c r="J6" s="1">
        <f t="shared" ref="J6:J54" si="2">RANK(H6,H$5:H$54)</f>
        <v>1</v>
      </c>
      <c r="K6" s="1">
        <f t="shared" ref="K6:K54" si="3">RANK(I6,I$5:I$54)</f>
        <v>1</v>
      </c>
      <c r="L6" s="5" t="str">
        <f t="shared" ref="L6:L54" si="4">VLOOKUP(MATCH($C6,$J$5:$J$54,0),$C$5:$G$54,3)</f>
        <v>Vietnam</v>
      </c>
      <c r="M6" s="20">
        <f t="shared" ref="M6:M54" si="5">VLOOKUP(MATCH($C6,$J$5:$J$54,0),$C$5:$G$54,4)</f>
        <v>14693</v>
      </c>
      <c r="N6" s="24">
        <f t="shared" ref="N6:N54" si="6">VLOOKUP(MATCH($C6,$J$5:$J$54,0),$C$5:$G$54,5)</f>
        <v>9.7971621369322275</v>
      </c>
      <c r="Q6" s="20">
        <f>VLOOKUP(L6,Data!$C$18:$FI$67,2+Mid!$R$3*2-2)</f>
        <v>90552</v>
      </c>
      <c r="R6" s="24">
        <f>VLOOKUP(L6,Data!$C$18:$FI$67,2+Mid!$R$3*2-1)</f>
        <v>1.9254997949084998</v>
      </c>
    </row>
    <row r="7" spans="3:18" x14ac:dyDescent="0.35">
      <c r="C7" s="19">
        <v>3</v>
      </c>
      <c r="D7" s="18">
        <v>15</v>
      </c>
      <c r="E7" s="5" t="s">
        <v>13</v>
      </c>
      <c r="F7" s="20">
        <f>VLOOKUP($D7,Data!$B$6:$FI$203,2+2*Mid!$M$3-1)</f>
        <v>541</v>
      </c>
      <c r="G7" s="23">
        <f>VLOOKUP($D7,Data!$B$6:$FI$203,2+2*Mid!$M$3)</f>
        <v>0.36073400368068709</v>
      </c>
      <c r="H7" s="20">
        <f t="shared" si="0"/>
        <v>541.00014999999996</v>
      </c>
      <c r="I7" s="23">
        <f t="shared" si="1"/>
        <v>0.36088400368068707</v>
      </c>
      <c r="J7" s="1">
        <f t="shared" si="2"/>
        <v>29</v>
      </c>
      <c r="K7" s="1">
        <f t="shared" si="3"/>
        <v>29</v>
      </c>
      <c r="L7" s="5" t="str">
        <f t="shared" si="4"/>
        <v>India</v>
      </c>
      <c r="M7" s="20">
        <f t="shared" si="5"/>
        <v>11898</v>
      </c>
      <c r="N7" s="24">
        <f t="shared" si="6"/>
        <v>7.9334809164377349</v>
      </c>
      <c r="Q7" s="20">
        <f>VLOOKUP(L7,Data!$C$18:$FI$67,2+Mid!$R$3*2-2)</f>
        <v>242635</v>
      </c>
      <c r="R7" s="24">
        <f>VLOOKUP(L7,Data!$C$18:$FI$67,2+Mid!$R$3*2-1)</f>
        <v>5.1593961783022335</v>
      </c>
    </row>
    <row r="8" spans="3:18" x14ac:dyDescent="0.35">
      <c r="C8" s="19">
        <v>4</v>
      </c>
      <c r="D8" s="18">
        <v>16</v>
      </c>
      <c r="E8" s="5" t="s">
        <v>14</v>
      </c>
      <c r="F8" s="20">
        <f>VLOOKUP($D8,Data!$B$6:$FI$203,2+2*Mid!$M$3-1)</f>
        <v>1474</v>
      </c>
      <c r="G8" s="23">
        <f>VLOOKUP($D8,Data!$B$6:$FI$203,2+2*Mid!$M$3)</f>
        <v>0.98285013202464455</v>
      </c>
      <c r="H8" s="20">
        <f t="shared" si="0"/>
        <v>1474.0001600000001</v>
      </c>
      <c r="I8" s="23">
        <f t="shared" si="1"/>
        <v>0.9830101320246446</v>
      </c>
      <c r="J8" s="1">
        <f t="shared" si="2"/>
        <v>15</v>
      </c>
      <c r="K8" s="1">
        <f t="shared" si="3"/>
        <v>15</v>
      </c>
      <c r="L8" s="5" t="str">
        <f t="shared" si="4"/>
        <v>Cambodia</v>
      </c>
      <c r="M8" s="20">
        <f t="shared" si="5"/>
        <v>8671</v>
      </c>
      <c r="N8" s="24">
        <f t="shared" si="6"/>
        <v>5.7817459259061694</v>
      </c>
      <c r="Q8" s="20">
        <f>VLOOKUP(L8,Data!$C$18:$FI$67,2+Mid!$R$3*2-2)</f>
        <v>16277</v>
      </c>
      <c r="R8" s="24">
        <f>VLOOKUP(L8,Data!$C$18:$FI$67,2+Mid!$R$3*2-1)</f>
        <v>0.34611449953314838</v>
      </c>
    </row>
    <row r="9" spans="3:18" x14ac:dyDescent="0.35">
      <c r="C9" s="19">
        <v>5</v>
      </c>
      <c r="D9" s="18">
        <v>17</v>
      </c>
      <c r="E9" s="5" t="s">
        <v>15</v>
      </c>
      <c r="F9" s="20">
        <f>VLOOKUP($D9,Data!$B$6:$FI$203,2+2*Mid!$M$3-1)</f>
        <v>46</v>
      </c>
      <c r="G9" s="23">
        <f>VLOOKUP($D9,Data!$B$6:$FI$203,2+2*Mid!$M$3)</f>
        <v>3.0672392179873578E-2</v>
      </c>
      <c r="H9" s="20">
        <f t="shared" si="0"/>
        <v>46.000169999999997</v>
      </c>
      <c r="I9" s="23">
        <f t="shared" si="1"/>
        <v>3.0842392179873578E-2</v>
      </c>
      <c r="J9" s="1">
        <f t="shared" si="2"/>
        <v>48</v>
      </c>
      <c r="K9" s="1">
        <f t="shared" si="3"/>
        <v>48</v>
      </c>
      <c r="L9" s="5" t="str">
        <f t="shared" si="4"/>
        <v>Sri Lanka</v>
      </c>
      <c r="M9" s="20">
        <f t="shared" si="5"/>
        <v>6287</v>
      </c>
      <c r="N9" s="24">
        <f t="shared" si="6"/>
        <v>4.1921158616275038</v>
      </c>
      <c r="Q9" s="20">
        <f>VLOOKUP(L9,Data!$C$18:$FI$67,2+Mid!$R$3*2-2)</f>
        <v>65152</v>
      </c>
      <c r="R9" s="24">
        <f>VLOOKUP(L9,Data!$C$18:$FI$67,2+Mid!$R$3*2-1)</f>
        <v>1.3853936151369222</v>
      </c>
    </row>
    <row r="10" spans="3:18" x14ac:dyDescent="0.35">
      <c r="C10" s="19">
        <v>6</v>
      </c>
      <c r="D10" s="18">
        <v>18</v>
      </c>
      <c r="E10" s="5" t="s">
        <v>16</v>
      </c>
      <c r="F10" s="20">
        <f>VLOOKUP($D10,Data!$B$6:$FI$203,2+2*Mid!$M$3-1)</f>
        <v>8671</v>
      </c>
      <c r="G10" s="23">
        <f>VLOOKUP($D10,Data!$B$6:$FI$203,2+2*Mid!$M$3)</f>
        <v>5.7817459259061694</v>
      </c>
      <c r="H10" s="20">
        <f t="shared" ref="H10:H54" si="7">F10+0.00001*D10</f>
        <v>8671.0001799999991</v>
      </c>
      <c r="I10" s="23">
        <f t="shared" ref="I10:I54" si="8">G10+0.00001*D10</f>
        <v>5.7819259259061697</v>
      </c>
      <c r="J10" s="1">
        <f t="shared" si="2"/>
        <v>4</v>
      </c>
      <c r="K10" s="1">
        <f t="shared" si="3"/>
        <v>4</v>
      </c>
      <c r="L10" s="5" t="str">
        <f t="shared" si="4"/>
        <v>China</v>
      </c>
      <c r="M10" s="20">
        <f t="shared" si="5"/>
        <v>4887</v>
      </c>
      <c r="N10" s="24">
        <f t="shared" si="6"/>
        <v>3.2586082735443953</v>
      </c>
      <c r="Q10" s="20">
        <f>VLOOKUP(L10,Data!$C$18:$FI$67,2+Mid!$R$3*2-2)</f>
        <v>166023</v>
      </c>
      <c r="R10" s="24">
        <f>VLOOKUP(L10,Data!$C$18:$FI$67,2+Mid!$R$3*2-1)</f>
        <v>3.5303168615833318</v>
      </c>
    </row>
    <row r="11" spans="3:18" x14ac:dyDescent="0.35">
      <c r="C11" s="19">
        <v>7</v>
      </c>
      <c r="D11" s="18">
        <v>19</v>
      </c>
      <c r="E11" s="5" t="s">
        <v>17</v>
      </c>
      <c r="F11" s="20">
        <f>VLOOKUP($D11,Data!$B$6:$FI$203,2+2*Mid!$M$3-1)</f>
        <v>82</v>
      </c>
      <c r="G11" s="23">
        <f>VLOOKUP($D11,Data!$B$6:$FI$203,2+2*Mid!$M$3)</f>
        <v>5.4676873016296375E-2</v>
      </c>
      <c r="H11" s="20">
        <f t="shared" si="7"/>
        <v>82.000190000000003</v>
      </c>
      <c r="I11" s="23">
        <f t="shared" si="8"/>
        <v>5.4866873016296377E-2</v>
      </c>
      <c r="J11" s="1">
        <f t="shared" si="2"/>
        <v>47</v>
      </c>
      <c r="K11" s="1">
        <f t="shared" si="3"/>
        <v>47</v>
      </c>
      <c r="L11" s="5" t="str">
        <f t="shared" si="4"/>
        <v>Afghanistan</v>
      </c>
      <c r="M11" s="20">
        <f t="shared" si="5"/>
        <v>4820</v>
      </c>
      <c r="N11" s="24">
        <f t="shared" si="6"/>
        <v>3.2139332675432746</v>
      </c>
      <c r="Q11" s="20">
        <f>VLOOKUP(L11,Data!$C$18:$FI$67,2+Mid!$R$3*2-2)</f>
        <v>23525</v>
      </c>
      <c r="R11" s="24">
        <f>VLOOKUP(L11,Data!$C$18:$FI$67,2+Mid!$R$3*2-1)</f>
        <v>0.50023613697347891</v>
      </c>
    </row>
    <row r="12" spans="3:18" x14ac:dyDescent="0.35">
      <c r="C12" s="19">
        <v>8</v>
      </c>
      <c r="D12" s="18">
        <v>20</v>
      </c>
      <c r="E12" s="5" t="s">
        <v>18</v>
      </c>
      <c r="F12" s="20">
        <f>VLOOKUP($D12,Data!$B$6:$FI$203,2+2*Mid!$M$3-1)</f>
        <v>541</v>
      </c>
      <c r="G12" s="23">
        <f>VLOOKUP($D12,Data!$B$6:$FI$203,2+2*Mid!$M$3)</f>
        <v>0.36073400368068709</v>
      </c>
      <c r="H12" s="20">
        <f t="shared" si="7"/>
        <v>541.00019999999995</v>
      </c>
      <c r="I12" s="23">
        <f t="shared" si="8"/>
        <v>0.36093400368068707</v>
      </c>
      <c r="J12" s="1">
        <f t="shared" si="2"/>
        <v>28</v>
      </c>
      <c r="K12" s="1">
        <f t="shared" si="3"/>
        <v>28</v>
      </c>
      <c r="L12" s="5" t="str">
        <f t="shared" si="4"/>
        <v>Malaysia</v>
      </c>
      <c r="M12" s="20">
        <f t="shared" si="5"/>
        <v>3407</v>
      </c>
      <c r="N12" s="24">
        <f t="shared" si="6"/>
        <v>2.2717573947136795</v>
      </c>
      <c r="Q12" s="20">
        <f>VLOOKUP(L12,Data!$C$18:$FI$67,2+Mid!$R$3*2-2)</f>
        <v>57345</v>
      </c>
      <c r="R12" s="24">
        <f>VLOOKUP(L12,Data!$C$18:$FI$67,2+Mid!$R$3*2-1)</f>
        <v>1.2193853889370518</v>
      </c>
    </row>
    <row r="13" spans="3:18" x14ac:dyDescent="0.35">
      <c r="C13" s="19">
        <v>9</v>
      </c>
      <c r="D13" s="18">
        <v>21</v>
      </c>
      <c r="E13" s="5" t="s">
        <v>19</v>
      </c>
      <c r="F13" s="20">
        <f>VLOOKUP($D13,Data!$B$6:$FI$203,2+2*Mid!$M$3-1)</f>
        <v>4887</v>
      </c>
      <c r="G13" s="23">
        <f>VLOOKUP($D13,Data!$B$6:$FI$203,2+2*Mid!$M$3)</f>
        <v>3.2586082735443953</v>
      </c>
      <c r="H13" s="20">
        <f t="shared" si="7"/>
        <v>4887.0002100000002</v>
      </c>
      <c r="I13" s="23">
        <f t="shared" si="8"/>
        <v>3.2588182735443953</v>
      </c>
      <c r="J13" s="1">
        <f t="shared" si="2"/>
        <v>6</v>
      </c>
      <c r="K13" s="1">
        <f t="shared" si="3"/>
        <v>6</v>
      </c>
      <c r="L13" s="5" t="str">
        <f t="shared" si="4"/>
        <v>Philippines</v>
      </c>
      <c r="M13" s="20">
        <f t="shared" si="5"/>
        <v>2662</v>
      </c>
      <c r="N13" s="24">
        <f t="shared" si="6"/>
        <v>1.7749979996265968</v>
      </c>
      <c r="Q13" s="20">
        <f>VLOOKUP(L13,Data!$C$18:$FI$67,2+Mid!$R$3*2-2)</f>
        <v>58935</v>
      </c>
      <c r="R13" s="24">
        <f>VLOOKUP(L13,Data!$C$18:$FI$67,2+Mid!$R$3*2-1)</f>
        <v>1.2531951852298395</v>
      </c>
    </row>
    <row r="14" spans="3:18" x14ac:dyDescent="0.35">
      <c r="C14" s="19">
        <v>10</v>
      </c>
      <c r="D14" s="18">
        <v>22</v>
      </c>
      <c r="E14" s="5" t="s">
        <v>20</v>
      </c>
      <c r="F14" s="20">
        <f>VLOOKUP($D14,Data!$B$6:$FI$203,2+2*Mid!$M$3-1)</f>
        <v>721</v>
      </c>
      <c r="G14" s="23">
        <f>VLOOKUP($D14,Data!$B$6:$FI$203,2+2*Mid!$M$3)</f>
        <v>0.48075640786280105</v>
      </c>
      <c r="H14" s="20">
        <f t="shared" si="7"/>
        <v>721.00022000000001</v>
      </c>
      <c r="I14" s="23">
        <f t="shared" si="8"/>
        <v>0.48097640786280105</v>
      </c>
      <c r="J14" s="1">
        <f t="shared" si="2"/>
        <v>23</v>
      </c>
      <c r="K14" s="1">
        <f t="shared" si="3"/>
        <v>23</v>
      </c>
      <c r="L14" s="5" t="str">
        <f t="shared" si="4"/>
        <v>Pakistan</v>
      </c>
      <c r="M14" s="20">
        <f t="shared" si="5"/>
        <v>2388</v>
      </c>
      <c r="N14" s="24">
        <f t="shared" si="6"/>
        <v>1.5922972288160457</v>
      </c>
      <c r="Q14" s="20">
        <f>VLOOKUP(L14,Data!$C$18:$FI$67,2+Mid!$R$3*2-2)</f>
        <v>29067</v>
      </c>
      <c r="R14" s="24">
        <f>VLOOKUP(L14,Data!$C$18:$FI$67,2+Mid!$R$3*2-1)</f>
        <v>0.61808135147324594</v>
      </c>
    </row>
    <row r="15" spans="3:18" x14ac:dyDescent="0.35">
      <c r="C15" s="19">
        <v>11</v>
      </c>
      <c r="D15" s="18">
        <v>23</v>
      </c>
      <c r="E15" s="5" t="s">
        <v>21</v>
      </c>
      <c r="F15" s="20">
        <f>VLOOKUP($D15,Data!$B$6:$FI$203,2+2*Mid!$M$3-1)</f>
        <v>348</v>
      </c>
      <c r="G15" s="23">
        <f>VLOOKUP($D15,Data!$B$6:$FI$203,2+2*Mid!$M$3)</f>
        <v>0.23204331475208706</v>
      </c>
      <c r="H15" s="20">
        <f t="shared" si="7"/>
        <v>348.00022999999999</v>
      </c>
      <c r="I15" s="23">
        <f t="shared" si="8"/>
        <v>0.23227331475208707</v>
      </c>
      <c r="J15" s="1">
        <f t="shared" si="2"/>
        <v>33</v>
      </c>
      <c r="K15" s="1">
        <f t="shared" si="3"/>
        <v>33</v>
      </c>
      <c r="L15" s="5" t="str">
        <f t="shared" si="4"/>
        <v>New Zealand</v>
      </c>
      <c r="M15" s="20">
        <f t="shared" si="5"/>
        <v>1988</v>
      </c>
      <c r="N15" s="24">
        <f t="shared" si="6"/>
        <v>1.3255807750780146</v>
      </c>
      <c r="Q15" s="20">
        <f>VLOOKUP(L15,Data!$C$18:$FI$67,2+Mid!$R$3*2-2)</f>
        <v>82939</v>
      </c>
      <c r="R15" s="24">
        <f>VLOOKUP(L15,Data!$C$18:$FI$67,2+Mid!$R$3*2-1)</f>
        <v>1.763616789136806</v>
      </c>
    </row>
    <row r="16" spans="3:18" x14ac:dyDescent="0.35">
      <c r="C16" s="19">
        <v>12</v>
      </c>
      <c r="D16" s="18">
        <v>24</v>
      </c>
      <c r="E16" s="5" t="s">
        <v>22</v>
      </c>
      <c r="F16" s="20">
        <f>VLOOKUP($D16,Data!$B$6:$FI$203,2+2*Mid!$M$3-1)</f>
        <v>1492</v>
      </c>
      <c r="G16" s="23">
        <f>VLOOKUP($D16,Data!$B$6:$FI$203,2+2*Mid!$M$3)</f>
        <v>0.99485237244285596</v>
      </c>
      <c r="H16" s="20">
        <f t="shared" si="7"/>
        <v>1492.0002400000001</v>
      </c>
      <c r="I16" s="23">
        <f t="shared" si="8"/>
        <v>0.99509237244285598</v>
      </c>
      <c r="J16" s="1">
        <f t="shared" si="2"/>
        <v>13</v>
      </c>
      <c r="K16" s="1">
        <f t="shared" si="3"/>
        <v>13</v>
      </c>
      <c r="L16" s="5" t="str">
        <f t="shared" si="4"/>
        <v>Greece</v>
      </c>
      <c r="M16" s="20">
        <f t="shared" si="5"/>
        <v>1780</v>
      </c>
      <c r="N16" s="24">
        <f t="shared" si="6"/>
        <v>1.1868882191342385</v>
      </c>
      <c r="Q16" s="20">
        <f>VLOOKUP(L16,Data!$C$18:$FI$67,2+Mid!$R$3*2-2)</f>
        <v>44956</v>
      </c>
      <c r="R16" s="24">
        <f>VLOOKUP(L16,Data!$C$18:$FI$67,2+Mid!$R$3*2-1)</f>
        <v>0.95594541015004109</v>
      </c>
    </row>
    <row r="17" spans="3:18" x14ac:dyDescent="0.35">
      <c r="C17" s="19">
        <v>13</v>
      </c>
      <c r="D17" s="18">
        <v>25</v>
      </c>
      <c r="E17" s="5" t="s">
        <v>23</v>
      </c>
      <c r="F17" s="20">
        <f>VLOOKUP($D17,Data!$B$6:$FI$203,2+2*Mid!$M$3-1)</f>
        <v>587</v>
      </c>
      <c r="G17" s="23">
        <f>VLOOKUP($D17,Data!$B$6:$FI$203,2+2*Mid!$M$3)</f>
        <v>0.39140639586056059</v>
      </c>
      <c r="H17" s="20">
        <f t="shared" si="7"/>
        <v>587.00025000000005</v>
      </c>
      <c r="I17" s="23">
        <f t="shared" si="8"/>
        <v>0.39165639586056056</v>
      </c>
      <c r="J17" s="1">
        <f t="shared" si="2"/>
        <v>26</v>
      </c>
      <c r="K17" s="1">
        <f t="shared" si="3"/>
        <v>26</v>
      </c>
      <c r="L17" s="5" t="str">
        <f t="shared" si="4"/>
        <v>England</v>
      </c>
      <c r="M17" s="20">
        <f t="shared" si="5"/>
        <v>1492</v>
      </c>
      <c r="N17" s="24">
        <f t="shared" si="6"/>
        <v>0.99485237244285596</v>
      </c>
      <c r="Q17" s="20">
        <f>VLOOKUP(L17,Data!$C$18:$FI$67,2+Mid!$R$3*2-2)</f>
        <v>132912</v>
      </c>
      <c r="R17" s="24">
        <f>VLOOKUP(L17,Data!$C$18:$FI$67,2+Mid!$R$3*2-1)</f>
        <v>2.8262438018031464</v>
      </c>
    </row>
    <row r="18" spans="3:18" x14ac:dyDescent="0.35">
      <c r="C18" s="19">
        <v>14</v>
      </c>
      <c r="D18" s="18">
        <v>26</v>
      </c>
      <c r="E18" s="5" t="s">
        <v>24</v>
      </c>
      <c r="F18" s="20">
        <f>VLOOKUP($D18,Data!$B$6:$FI$203,2+2*Mid!$M$3-1)</f>
        <v>87</v>
      </c>
      <c r="G18" s="23">
        <f>VLOOKUP($D18,Data!$B$6:$FI$203,2+2*Mid!$M$3)</f>
        <v>5.8010828688021765E-2</v>
      </c>
      <c r="H18" s="20">
        <f t="shared" si="7"/>
        <v>87.000259999999997</v>
      </c>
      <c r="I18" s="23">
        <f t="shared" si="8"/>
        <v>5.8270828688021768E-2</v>
      </c>
      <c r="J18" s="1">
        <f t="shared" si="2"/>
        <v>46</v>
      </c>
      <c r="K18" s="1">
        <f t="shared" si="3"/>
        <v>46</v>
      </c>
      <c r="L18" s="5" t="str">
        <f t="shared" si="4"/>
        <v>Italy</v>
      </c>
      <c r="M18" s="20">
        <f t="shared" si="5"/>
        <v>1478</v>
      </c>
      <c r="N18" s="24">
        <f t="shared" si="6"/>
        <v>0.98551729656202491</v>
      </c>
      <c r="Q18" s="20">
        <f>VLOOKUP(L18,Data!$C$18:$FI$67,2+Mid!$R$3*2-2)</f>
        <v>58081</v>
      </c>
      <c r="R18" s="24">
        <f>VLOOKUP(L18,Data!$C$18:$FI$67,2+Mid!$R$3*2-1)</f>
        <v>1.2350357097367322</v>
      </c>
    </row>
    <row r="19" spans="3:18" x14ac:dyDescent="0.35">
      <c r="C19" s="19">
        <v>15</v>
      </c>
      <c r="D19" s="18">
        <v>27</v>
      </c>
      <c r="E19" s="5" t="s">
        <v>25</v>
      </c>
      <c r="F19" s="20">
        <f>VLOOKUP($D19,Data!$B$6:$FI$203,2+2*Mid!$M$3-1)</f>
        <v>425</v>
      </c>
      <c r="G19" s="23">
        <f>VLOOKUP($D19,Data!$B$6:$FI$203,2+2*Mid!$M$3)</f>
        <v>0.28338623209665803</v>
      </c>
      <c r="H19" s="20">
        <f t="shared" si="7"/>
        <v>425.00027</v>
      </c>
      <c r="I19" s="23">
        <f t="shared" si="8"/>
        <v>0.28365623209665802</v>
      </c>
      <c r="J19" s="1">
        <f t="shared" si="2"/>
        <v>32</v>
      </c>
      <c r="K19" s="1">
        <f t="shared" si="3"/>
        <v>32</v>
      </c>
      <c r="L19" s="5" t="str">
        <f t="shared" si="4"/>
        <v>Bosnia</v>
      </c>
      <c r="M19" s="20">
        <f t="shared" si="5"/>
        <v>1474</v>
      </c>
      <c r="N19" s="24">
        <f t="shared" si="6"/>
        <v>0.98285013202464455</v>
      </c>
      <c r="Q19" s="20">
        <f>VLOOKUP(L19,Data!$C$18:$FI$67,2+Mid!$R$3*2-2)</f>
        <v>8502</v>
      </c>
      <c r="R19" s="24">
        <f>VLOOKUP(L19,Data!$C$18:$FI$67,2+Mid!$R$3*2-1)</f>
        <v>0.18078672206369892</v>
      </c>
    </row>
    <row r="20" spans="3:18" x14ac:dyDescent="0.35">
      <c r="C20" s="19">
        <v>16</v>
      </c>
      <c r="D20" s="18">
        <v>28</v>
      </c>
      <c r="E20" s="5" t="s">
        <v>26</v>
      </c>
      <c r="F20" s="20">
        <f>VLOOKUP($D20,Data!$B$6:$FI$203,2+2*Mid!$M$3-1)</f>
        <v>1780</v>
      </c>
      <c r="G20" s="23">
        <f>VLOOKUP($D20,Data!$B$6:$FI$203,2+2*Mid!$M$3)</f>
        <v>1.1868882191342385</v>
      </c>
      <c r="H20" s="20">
        <f t="shared" si="7"/>
        <v>1780.00028</v>
      </c>
      <c r="I20" s="23">
        <f t="shared" si="8"/>
        <v>1.1871682191342385</v>
      </c>
      <c r="J20" s="1">
        <f t="shared" si="2"/>
        <v>12</v>
      </c>
      <c r="K20" s="1">
        <f t="shared" si="3"/>
        <v>12</v>
      </c>
      <c r="L20" s="5" t="str">
        <f t="shared" si="4"/>
        <v>Thailand</v>
      </c>
      <c r="M20" s="20">
        <f t="shared" si="5"/>
        <v>1390</v>
      </c>
      <c r="N20" s="24">
        <f t="shared" si="6"/>
        <v>0.92683967673965806</v>
      </c>
      <c r="Q20" s="20">
        <f>VLOOKUP(L20,Data!$C$18:$FI$67,2+Mid!$R$3*2-2)</f>
        <v>17360</v>
      </c>
      <c r="R20" s="24">
        <f>VLOOKUP(L20,Data!$C$18:$FI$67,2+Mid!$R$3*2-1)</f>
        <v>0.36914343625333018</v>
      </c>
    </row>
    <row r="21" spans="3:18" x14ac:dyDescent="0.35">
      <c r="C21" s="19">
        <v>17</v>
      </c>
      <c r="D21" s="18">
        <v>29</v>
      </c>
      <c r="E21" s="5" t="s">
        <v>27</v>
      </c>
      <c r="F21" s="20">
        <f>VLOOKUP($D21,Data!$B$6:$FI$203,2+2*Mid!$M$3-1)</f>
        <v>467</v>
      </c>
      <c r="G21" s="23">
        <f>VLOOKUP($D21,Data!$B$6:$FI$203,2+2*Mid!$M$3)</f>
        <v>0.31139145973915133</v>
      </c>
      <c r="H21" s="20">
        <f t="shared" si="7"/>
        <v>467.00029000000001</v>
      </c>
      <c r="I21" s="23">
        <f t="shared" si="8"/>
        <v>0.31168145973915135</v>
      </c>
      <c r="J21" s="1">
        <f t="shared" si="2"/>
        <v>30</v>
      </c>
      <c r="K21" s="1">
        <f t="shared" si="3"/>
        <v>30</v>
      </c>
      <c r="L21" s="5" t="str">
        <f t="shared" si="4"/>
        <v>Myanmar</v>
      </c>
      <c r="M21" s="20">
        <f t="shared" si="5"/>
        <v>1227</v>
      </c>
      <c r="N21" s="24">
        <f t="shared" si="6"/>
        <v>0.81815272184141041</v>
      </c>
      <c r="Q21" s="20">
        <f>VLOOKUP(L21,Data!$C$18:$FI$67,2+Mid!$R$3*2-2)</f>
        <v>12392</v>
      </c>
      <c r="R21" s="24">
        <f>VLOOKUP(L21,Data!$C$18:$FI$67,2+Mid!$R$3*2-1)</f>
        <v>0.26350377085548776</v>
      </c>
    </row>
    <row r="22" spans="3:18" x14ac:dyDescent="0.35">
      <c r="C22" s="19">
        <v>18</v>
      </c>
      <c r="D22" s="18">
        <v>30</v>
      </c>
      <c r="E22" s="5" t="s">
        <v>28</v>
      </c>
      <c r="F22" s="20">
        <f>VLOOKUP($D22,Data!$B$6:$FI$203,2+2*Mid!$M$3-1)</f>
        <v>11898</v>
      </c>
      <c r="G22" s="23">
        <f>VLOOKUP($D22,Data!$B$6:$FI$203,2+2*Mid!$M$3)</f>
        <v>7.9334809164377349</v>
      </c>
      <c r="H22" s="20">
        <f t="shared" si="7"/>
        <v>11898.0003</v>
      </c>
      <c r="I22" s="23">
        <f t="shared" si="8"/>
        <v>7.9337809164377351</v>
      </c>
      <c r="J22" s="1">
        <f t="shared" si="2"/>
        <v>3</v>
      </c>
      <c r="K22" s="1">
        <f t="shared" si="3"/>
        <v>3</v>
      </c>
      <c r="L22" s="5" t="str">
        <f t="shared" si="4"/>
        <v>Mauritius</v>
      </c>
      <c r="M22" s="20">
        <f t="shared" si="5"/>
        <v>1195</v>
      </c>
      <c r="N22" s="24">
        <f t="shared" si="6"/>
        <v>0.79681540554236796</v>
      </c>
      <c r="Q22" s="20">
        <f>VLOOKUP(L22,Data!$C$18:$FI$67,2+Mid!$R$3*2-2)</f>
        <v>11700</v>
      </c>
      <c r="R22" s="24">
        <f>VLOOKUP(L22,Data!$C$18:$FI$67,2+Mid!$R$3*2-1)</f>
        <v>0.24878906706013612</v>
      </c>
    </row>
    <row r="23" spans="3:18" x14ac:dyDescent="0.35">
      <c r="C23" s="19">
        <v>19</v>
      </c>
      <c r="D23" s="18">
        <v>31</v>
      </c>
      <c r="E23" s="5" t="s">
        <v>29</v>
      </c>
      <c r="F23" s="20">
        <f>VLOOKUP($D23,Data!$B$6:$FI$203,2+2*Mid!$M$3-1)</f>
        <v>942</v>
      </c>
      <c r="G23" s="23">
        <f>VLOOKUP($D23,Data!$B$6:$FI$203,2+2*Mid!$M$3)</f>
        <v>0.62811724855306317</v>
      </c>
      <c r="H23" s="20">
        <f t="shared" si="7"/>
        <v>942.00031000000001</v>
      </c>
      <c r="I23" s="23">
        <f t="shared" si="8"/>
        <v>0.6284272485530632</v>
      </c>
      <c r="J23" s="1">
        <f t="shared" si="2"/>
        <v>20</v>
      </c>
      <c r="K23" s="1">
        <f t="shared" si="3"/>
        <v>20</v>
      </c>
      <c r="L23" s="5" t="str">
        <f t="shared" si="4"/>
        <v>North Macedonia</v>
      </c>
      <c r="M23" s="20">
        <f t="shared" si="5"/>
        <v>1023</v>
      </c>
      <c r="N23" s="24">
        <f t="shared" si="6"/>
        <v>0.6821273304350145</v>
      </c>
      <c r="Q23" s="20">
        <f>VLOOKUP(L23,Data!$C$18:$FI$67,2+Mid!$R$3*2-2)</f>
        <v>18028</v>
      </c>
      <c r="R23" s="24">
        <f>VLOOKUP(L23,Data!$C$18:$FI$67,2+Mid!$R$3*2-1)</f>
        <v>0.38334780350086617</v>
      </c>
    </row>
    <row r="24" spans="3:18" x14ac:dyDescent="0.35">
      <c r="C24" s="19">
        <v>20</v>
      </c>
      <c r="D24" s="18">
        <v>32</v>
      </c>
      <c r="E24" s="5" t="s">
        <v>30</v>
      </c>
      <c r="F24" s="20">
        <f>VLOOKUP($D24,Data!$B$6:$FI$203,2+2*Mid!$M$3-1)</f>
        <v>723</v>
      </c>
      <c r="G24" s="23">
        <f>VLOOKUP($D24,Data!$B$6:$FI$203,2+2*Mid!$M$3)</f>
        <v>0.48208999013149123</v>
      </c>
      <c r="H24" s="20">
        <f t="shared" si="7"/>
        <v>723.00031999999999</v>
      </c>
      <c r="I24" s="23">
        <f t="shared" si="8"/>
        <v>0.48240999013149122</v>
      </c>
      <c r="J24" s="1">
        <f t="shared" si="2"/>
        <v>22</v>
      </c>
      <c r="K24" s="1">
        <f t="shared" si="3"/>
        <v>22</v>
      </c>
      <c r="L24" s="5" t="str">
        <f t="shared" si="4"/>
        <v>Indonesia</v>
      </c>
      <c r="M24" s="20">
        <f t="shared" si="5"/>
        <v>942</v>
      </c>
      <c r="N24" s="24">
        <f t="shared" si="6"/>
        <v>0.62811724855306317</v>
      </c>
      <c r="Q24" s="20">
        <f>VLOOKUP(L24,Data!$C$18:$FI$67,2+Mid!$R$3*2-2)</f>
        <v>19294</v>
      </c>
      <c r="R24" s="24">
        <f>VLOOKUP(L24,Data!$C$18:$FI$67,2+Mid!$R$3*2-1)</f>
        <v>0.41026805639814251</v>
      </c>
    </row>
    <row r="25" spans="3:18" x14ac:dyDescent="0.35">
      <c r="C25" s="19">
        <v>21</v>
      </c>
      <c r="D25" s="18">
        <v>33</v>
      </c>
      <c r="E25" s="5" t="s">
        <v>31</v>
      </c>
      <c r="F25" s="20">
        <f>VLOOKUP($D25,Data!$B$6:$FI$203,2+2*Mid!$M$3-1)</f>
        <v>315</v>
      </c>
      <c r="G25" s="23">
        <f>VLOOKUP($D25,Data!$B$6:$FI$203,2+2*Mid!$M$3)</f>
        <v>0.21003920731869952</v>
      </c>
      <c r="H25" s="20">
        <f t="shared" si="7"/>
        <v>315.00033000000002</v>
      </c>
      <c r="I25" s="23">
        <f t="shared" si="8"/>
        <v>0.21036920731869951</v>
      </c>
      <c r="J25" s="1">
        <f t="shared" si="2"/>
        <v>35</v>
      </c>
      <c r="K25" s="1">
        <f t="shared" si="3"/>
        <v>35</v>
      </c>
      <c r="L25" s="5" t="str">
        <f t="shared" si="4"/>
        <v>Turkey</v>
      </c>
      <c r="M25" s="20">
        <f t="shared" si="5"/>
        <v>813</v>
      </c>
      <c r="N25" s="24">
        <f t="shared" si="6"/>
        <v>0.54210119222254827</v>
      </c>
      <c r="Q25" s="20">
        <f>VLOOKUP(L25,Data!$C$18:$FI$67,2+Mid!$R$3*2-2)</f>
        <v>17716</v>
      </c>
      <c r="R25" s="24">
        <f>VLOOKUP(L25,Data!$C$18:$FI$67,2+Mid!$R$3*2-1)</f>
        <v>0.37671342837926258</v>
      </c>
    </row>
    <row r="26" spans="3:18" x14ac:dyDescent="0.35">
      <c r="C26" s="19">
        <v>22</v>
      </c>
      <c r="D26" s="18">
        <v>34</v>
      </c>
      <c r="E26" s="5" t="s">
        <v>32</v>
      </c>
      <c r="F26" s="20">
        <f>VLOOKUP($D26,Data!$B$6:$FI$203,2+2*Mid!$M$3-1)</f>
        <v>189</v>
      </c>
      <c r="G26" s="23">
        <f>VLOOKUP($D26,Data!$B$6:$FI$203,2+2*Mid!$M$3)</f>
        <v>0.12602352439121969</v>
      </c>
      <c r="H26" s="20">
        <f t="shared" si="7"/>
        <v>189.00033999999999</v>
      </c>
      <c r="I26" s="23">
        <f t="shared" si="8"/>
        <v>0.1263635243912197</v>
      </c>
      <c r="J26" s="1">
        <f t="shared" si="2"/>
        <v>43</v>
      </c>
      <c r="K26" s="1">
        <f t="shared" si="3"/>
        <v>43</v>
      </c>
      <c r="L26" s="5" t="str">
        <f t="shared" si="4"/>
        <v>Iran</v>
      </c>
      <c r="M26" s="20">
        <f t="shared" si="5"/>
        <v>723</v>
      </c>
      <c r="N26" s="24">
        <f t="shared" si="6"/>
        <v>0.48208999013149123</v>
      </c>
      <c r="Q26" s="20">
        <f>VLOOKUP(L26,Data!$C$18:$FI$67,2+Mid!$R$3*2-2)</f>
        <v>20922</v>
      </c>
      <c r="R26" s="24">
        <f>VLOOKUP(L26,Data!$C$18:$FI$67,2+Mid!$R$3*2-1)</f>
        <v>0.44488588555830499</v>
      </c>
    </row>
    <row r="27" spans="3:18" x14ac:dyDescent="0.35">
      <c r="C27" s="19">
        <v>23</v>
      </c>
      <c r="D27" s="18">
        <v>35</v>
      </c>
      <c r="E27" s="5" t="s">
        <v>33</v>
      </c>
      <c r="F27" s="20">
        <f>VLOOKUP($D27,Data!$B$6:$FI$203,2+2*Mid!$M$3-1)</f>
        <v>1478</v>
      </c>
      <c r="G27" s="23">
        <f>VLOOKUP($D27,Data!$B$6:$FI$203,2+2*Mid!$M$3)</f>
        <v>0.98551729656202491</v>
      </c>
      <c r="H27" s="20">
        <f t="shared" si="7"/>
        <v>1478.00035</v>
      </c>
      <c r="I27" s="23">
        <f t="shared" si="8"/>
        <v>0.98586729656202488</v>
      </c>
      <c r="J27" s="1">
        <f t="shared" si="2"/>
        <v>14</v>
      </c>
      <c r="K27" s="1">
        <f t="shared" si="3"/>
        <v>14</v>
      </c>
      <c r="L27" s="5" t="str">
        <f t="shared" si="4"/>
        <v>Croatia</v>
      </c>
      <c r="M27" s="20">
        <f t="shared" si="5"/>
        <v>721</v>
      </c>
      <c r="N27" s="24">
        <f t="shared" si="6"/>
        <v>0.48075640786280105</v>
      </c>
      <c r="Q27" s="20">
        <f>VLOOKUP(L27,Data!$C$18:$FI$67,2+Mid!$R$3*2-2)</f>
        <v>12902</v>
      </c>
      <c r="R27" s="24">
        <f>VLOOKUP(L27,Data!$C$18:$FI$67,2+Mid!$R$3*2-1)</f>
        <v>0.2743484224965706</v>
      </c>
    </row>
    <row r="28" spans="3:18" x14ac:dyDescent="0.35">
      <c r="C28" s="19">
        <v>24</v>
      </c>
      <c r="D28" s="18">
        <v>36</v>
      </c>
      <c r="E28" s="5" t="s">
        <v>34</v>
      </c>
      <c r="F28" s="20">
        <f>VLOOKUP($D28,Data!$B$6:$FI$203,2+2*Mid!$M$3-1)</f>
        <v>139</v>
      </c>
      <c r="G28" s="23">
        <f>VLOOKUP($D28,Data!$B$6:$FI$203,2+2*Mid!$M$3)</f>
        <v>9.2683967673965806E-2</v>
      </c>
      <c r="H28" s="20">
        <f t="shared" si="7"/>
        <v>139.00036</v>
      </c>
      <c r="I28" s="23">
        <f t="shared" si="8"/>
        <v>9.3043967673965805E-2</v>
      </c>
      <c r="J28" s="1">
        <f t="shared" si="2"/>
        <v>44</v>
      </c>
      <c r="K28" s="1">
        <f t="shared" si="3"/>
        <v>44</v>
      </c>
      <c r="L28" s="5" t="str">
        <f t="shared" si="4"/>
        <v>Lebanon</v>
      </c>
      <c r="M28" s="20">
        <f t="shared" si="5"/>
        <v>595</v>
      </c>
      <c r="N28" s="24">
        <f t="shared" si="6"/>
        <v>0.39674072493532125</v>
      </c>
      <c r="Q28" s="20">
        <f>VLOOKUP(L28,Data!$C$18:$FI$67,2+Mid!$R$3*2-2)</f>
        <v>18333</v>
      </c>
      <c r="R28" s="24">
        <f>VLOOKUP(L28,Data!$C$18:$FI$67,2+Mid!$R$3*2-1)</f>
        <v>0.38983333046269025</v>
      </c>
    </row>
    <row r="29" spans="3:18" x14ac:dyDescent="0.35">
      <c r="C29" s="19">
        <v>25</v>
      </c>
      <c r="D29" s="18">
        <v>37</v>
      </c>
      <c r="E29" s="5" t="s">
        <v>35</v>
      </c>
      <c r="F29" s="20">
        <f>VLOOKUP($D29,Data!$B$6:$FI$203,2+2*Mid!$M$3-1)</f>
        <v>554</v>
      </c>
      <c r="G29" s="23">
        <f>VLOOKUP($D29,Data!$B$6:$FI$203,2+2*Mid!$M$3)</f>
        <v>0.3694022884271731</v>
      </c>
      <c r="H29" s="20">
        <f t="shared" si="7"/>
        <v>554.00036999999998</v>
      </c>
      <c r="I29" s="23">
        <f t="shared" si="8"/>
        <v>0.36977228842717308</v>
      </c>
      <c r="J29" s="1">
        <f t="shared" si="2"/>
        <v>27</v>
      </c>
      <c r="K29" s="1">
        <f t="shared" si="3"/>
        <v>27</v>
      </c>
      <c r="L29" s="5" t="str">
        <f t="shared" si="4"/>
        <v>Poland</v>
      </c>
      <c r="M29" s="20">
        <f t="shared" si="5"/>
        <v>592</v>
      </c>
      <c r="N29" s="24">
        <f t="shared" si="6"/>
        <v>0.39474035153228604</v>
      </c>
      <c r="Q29" s="20">
        <f>VLOOKUP(L29,Data!$C$18:$FI$67,2+Mid!$R$3*2-2)</f>
        <v>13052</v>
      </c>
      <c r="R29" s="24">
        <f>VLOOKUP(L29,Data!$C$18:$FI$67,2+Mid!$R$3*2-1)</f>
        <v>0.27753802592041854</v>
      </c>
    </row>
    <row r="30" spans="3:18" x14ac:dyDescent="0.35">
      <c r="C30" s="19">
        <v>26</v>
      </c>
      <c r="D30" s="18">
        <v>38</v>
      </c>
      <c r="E30" s="5" t="s">
        <v>36</v>
      </c>
      <c r="F30" s="20">
        <f>VLOOKUP($D30,Data!$B$6:$FI$203,2+2*Mid!$M$3-1)</f>
        <v>595</v>
      </c>
      <c r="G30" s="23">
        <f>VLOOKUP($D30,Data!$B$6:$FI$203,2+2*Mid!$M$3)</f>
        <v>0.39674072493532125</v>
      </c>
      <c r="H30" s="20">
        <f t="shared" si="7"/>
        <v>595.00037999999995</v>
      </c>
      <c r="I30" s="23">
        <f t="shared" si="8"/>
        <v>0.39712072493532125</v>
      </c>
      <c r="J30" s="1">
        <f t="shared" si="2"/>
        <v>24</v>
      </c>
      <c r="K30" s="1">
        <f t="shared" si="3"/>
        <v>24</v>
      </c>
      <c r="L30" s="5" t="str">
        <f t="shared" si="4"/>
        <v>Fiji</v>
      </c>
      <c r="M30" s="20">
        <f t="shared" si="5"/>
        <v>587</v>
      </c>
      <c r="N30" s="24">
        <f t="shared" si="6"/>
        <v>0.39140639586056059</v>
      </c>
      <c r="Q30" s="20">
        <f>VLOOKUP(L30,Data!$C$18:$FI$67,2+Mid!$R$3*2-2)</f>
        <v>11450</v>
      </c>
      <c r="R30" s="24">
        <f>VLOOKUP(L30,Data!$C$18:$FI$67,2+Mid!$R$3*2-1)</f>
        <v>0.24347306135372296</v>
      </c>
    </row>
    <row r="31" spans="3:18" x14ac:dyDescent="0.35">
      <c r="C31" s="19">
        <v>27</v>
      </c>
      <c r="D31" s="18">
        <v>39</v>
      </c>
      <c r="E31" s="5" t="s">
        <v>37</v>
      </c>
      <c r="F31" s="20">
        <f>VLOOKUP($D31,Data!$B$6:$FI$203,2+2*Mid!$M$3-1)</f>
        <v>3407</v>
      </c>
      <c r="G31" s="23">
        <f>VLOOKUP($D31,Data!$B$6:$FI$203,2+2*Mid!$M$3)</f>
        <v>2.2717573947136795</v>
      </c>
      <c r="H31" s="20">
        <f t="shared" si="7"/>
        <v>3407.0003900000002</v>
      </c>
      <c r="I31" s="23">
        <f t="shared" si="8"/>
        <v>2.2721473947136794</v>
      </c>
      <c r="J31" s="1">
        <f t="shared" si="2"/>
        <v>8</v>
      </c>
      <c r="K31" s="1">
        <f t="shared" si="3"/>
        <v>8</v>
      </c>
      <c r="L31" s="5" t="str">
        <f t="shared" si="4"/>
        <v>Korea, South</v>
      </c>
      <c r="M31" s="20">
        <f t="shared" si="5"/>
        <v>554</v>
      </c>
      <c r="N31" s="24">
        <f t="shared" si="6"/>
        <v>0.3694022884271731</v>
      </c>
      <c r="Q31" s="20">
        <f>VLOOKUP(L31,Data!$C$18:$FI$67,2+Mid!$R$3*2-2)</f>
        <v>14730</v>
      </c>
      <c r="R31" s="24">
        <f>VLOOKUP(L31,Data!$C$18:$FI$67,2+Mid!$R$3*2-1)</f>
        <v>0.31321905622186369</v>
      </c>
    </row>
    <row r="32" spans="3:18" x14ac:dyDescent="0.35">
      <c r="C32" s="19">
        <v>28</v>
      </c>
      <c r="D32" s="18">
        <v>40</v>
      </c>
      <c r="E32" s="5" t="s">
        <v>38</v>
      </c>
      <c r="F32" s="20">
        <f>VLOOKUP($D32,Data!$B$6:$FI$203,2+2*Mid!$M$3-1)</f>
        <v>255</v>
      </c>
      <c r="G32" s="23">
        <f>VLOOKUP($D32,Data!$B$6:$FI$203,2+2*Mid!$M$3)</f>
        <v>0.17003173925799481</v>
      </c>
      <c r="H32" s="20">
        <f t="shared" si="7"/>
        <v>255.00040000000001</v>
      </c>
      <c r="I32" s="23">
        <f t="shared" si="8"/>
        <v>0.17043173925799482</v>
      </c>
      <c r="J32" s="1">
        <f t="shared" si="2"/>
        <v>40</v>
      </c>
      <c r="K32" s="1">
        <f t="shared" si="3"/>
        <v>40</v>
      </c>
      <c r="L32" s="5" t="str">
        <f t="shared" si="4"/>
        <v>Chile</v>
      </c>
      <c r="M32" s="20">
        <f t="shared" si="5"/>
        <v>541</v>
      </c>
      <c r="N32" s="24">
        <f t="shared" si="6"/>
        <v>0.36073400368068709</v>
      </c>
      <c r="Q32" s="20">
        <f>VLOOKUP(L32,Data!$C$18:$FI$67,2+Mid!$R$3*2-2)</f>
        <v>7870</v>
      </c>
      <c r="R32" s="24">
        <f>VLOOKUP(L32,Data!$C$18:$FI$67,2+Mid!$R$3*2-1)</f>
        <v>0.16734785963788645</v>
      </c>
    </row>
    <row r="33" spans="3:18" x14ac:dyDescent="0.35">
      <c r="C33" s="19">
        <v>29</v>
      </c>
      <c r="D33" s="18">
        <v>41</v>
      </c>
      <c r="E33" s="5" t="s">
        <v>39</v>
      </c>
      <c r="F33" s="20">
        <f>VLOOKUP($D33,Data!$B$6:$FI$203,2+2*Mid!$M$3-1)</f>
        <v>1195</v>
      </c>
      <c r="G33" s="23">
        <f>VLOOKUP($D33,Data!$B$6:$FI$203,2+2*Mid!$M$3)</f>
        <v>0.79681540554236796</v>
      </c>
      <c r="H33" s="20">
        <f t="shared" si="7"/>
        <v>1195.0004100000001</v>
      </c>
      <c r="I33" s="23">
        <f t="shared" si="8"/>
        <v>0.79722540554236798</v>
      </c>
      <c r="J33" s="1">
        <f t="shared" si="2"/>
        <v>18</v>
      </c>
      <c r="K33" s="1">
        <f t="shared" si="3"/>
        <v>18</v>
      </c>
      <c r="L33" s="5" t="str">
        <f t="shared" si="4"/>
        <v>Bangladesh</v>
      </c>
      <c r="M33" s="20">
        <f t="shared" si="5"/>
        <v>541</v>
      </c>
      <c r="N33" s="24">
        <f t="shared" si="6"/>
        <v>0.36073400368068709</v>
      </c>
      <c r="Q33" s="20">
        <f>VLOOKUP(L33,Data!$C$18:$FI$67,2+Mid!$R$3*2-2)</f>
        <v>9693</v>
      </c>
      <c r="R33" s="24">
        <f>VLOOKUP(L33,Data!$C$18:$FI$67,2+Mid!$R$3*2-1)</f>
        <v>0.20611217324905126</v>
      </c>
    </row>
    <row r="34" spans="3:18" x14ac:dyDescent="0.35">
      <c r="C34" s="19">
        <v>30</v>
      </c>
      <c r="D34" s="18">
        <v>42</v>
      </c>
      <c r="E34" s="5" t="s">
        <v>40</v>
      </c>
      <c r="F34" s="20">
        <f>VLOOKUP($D34,Data!$B$6:$FI$203,2+2*Mid!$M$3-1)</f>
        <v>1227</v>
      </c>
      <c r="G34" s="23">
        <f>VLOOKUP($D34,Data!$B$6:$FI$203,2+2*Mid!$M$3)</f>
        <v>0.81815272184141041</v>
      </c>
      <c r="H34" s="20">
        <f t="shared" si="7"/>
        <v>1227.0004200000001</v>
      </c>
      <c r="I34" s="23">
        <f t="shared" si="8"/>
        <v>0.81857272184141039</v>
      </c>
      <c r="J34" s="1">
        <f t="shared" si="2"/>
        <v>17</v>
      </c>
      <c r="K34" s="1">
        <f t="shared" si="3"/>
        <v>17</v>
      </c>
      <c r="L34" s="5" t="str">
        <f t="shared" si="4"/>
        <v>Hong Kong</v>
      </c>
      <c r="M34" s="20">
        <f t="shared" si="5"/>
        <v>467</v>
      </c>
      <c r="N34" s="24">
        <f t="shared" si="6"/>
        <v>0.31139145973915133</v>
      </c>
      <c r="Q34" s="20">
        <f>VLOOKUP(L34,Data!$C$18:$FI$67,2+Mid!$R$3*2-2)</f>
        <v>24428</v>
      </c>
      <c r="R34" s="24">
        <f>VLOOKUP(L34,Data!$C$18:$FI$67,2+Mid!$R$3*2-1)</f>
        <v>0.51943754958504318</v>
      </c>
    </row>
    <row r="35" spans="3:18" x14ac:dyDescent="0.35">
      <c r="C35" s="19">
        <v>31</v>
      </c>
      <c r="D35" s="18">
        <v>43</v>
      </c>
      <c r="E35" s="5" t="s">
        <v>41</v>
      </c>
      <c r="F35" s="20">
        <f>VLOOKUP($D35,Data!$B$6:$FI$203,2+2*Mid!$M$3-1)</f>
        <v>282</v>
      </c>
      <c r="G35" s="23">
        <f>VLOOKUP($D35,Data!$B$6:$FI$203,2+2*Mid!$M$3)</f>
        <v>0.18803509988531192</v>
      </c>
      <c r="H35" s="20">
        <f t="shared" si="7"/>
        <v>282.00042999999999</v>
      </c>
      <c r="I35" s="23">
        <f t="shared" si="8"/>
        <v>0.18846509988531193</v>
      </c>
      <c r="J35" s="1">
        <f t="shared" si="2"/>
        <v>39</v>
      </c>
      <c r="K35" s="1">
        <f t="shared" si="3"/>
        <v>39</v>
      </c>
      <c r="L35" s="5" t="str">
        <f t="shared" si="4"/>
        <v>South Africa</v>
      </c>
      <c r="M35" s="20">
        <f t="shared" si="5"/>
        <v>427</v>
      </c>
      <c r="N35" s="24">
        <f t="shared" si="6"/>
        <v>0.28471981436534821</v>
      </c>
      <c r="Q35" s="20">
        <f>VLOOKUP(L35,Data!$C$18:$FI$67,2+Mid!$R$3*2-2)</f>
        <v>27056</v>
      </c>
      <c r="R35" s="24">
        <f>VLOOKUP(L35,Data!$C$18:$FI$67,2+Mid!$R$3*2-1)</f>
        <v>0.57531940157085848</v>
      </c>
    </row>
    <row r="36" spans="3:18" x14ac:dyDescent="0.35">
      <c r="C36" s="19">
        <v>32</v>
      </c>
      <c r="D36" s="18">
        <v>44</v>
      </c>
      <c r="E36" s="5" t="s">
        <v>42</v>
      </c>
      <c r="F36" s="20">
        <f>VLOOKUP($D36,Data!$B$6:$FI$203,2+2*Mid!$M$3-1)</f>
        <v>311</v>
      </c>
      <c r="G36" s="23">
        <f>VLOOKUP($D36,Data!$B$6:$FI$203,2+2*Mid!$M$3)</f>
        <v>0.20737204278131918</v>
      </c>
      <c r="H36" s="20">
        <f t="shared" si="7"/>
        <v>311.00044000000003</v>
      </c>
      <c r="I36" s="23">
        <f t="shared" si="8"/>
        <v>0.20781204278131918</v>
      </c>
      <c r="J36" s="1">
        <f t="shared" si="2"/>
        <v>36</v>
      </c>
      <c r="K36" s="1">
        <f t="shared" si="3"/>
        <v>36</v>
      </c>
      <c r="L36" s="5" t="str">
        <f t="shared" si="4"/>
        <v>Germany</v>
      </c>
      <c r="M36" s="20">
        <f t="shared" si="5"/>
        <v>425</v>
      </c>
      <c r="N36" s="24">
        <f t="shared" si="6"/>
        <v>0.28338623209665803</v>
      </c>
      <c r="Q36" s="20">
        <f>VLOOKUP(L36,Data!$C$18:$FI$67,2+Mid!$R$3*2-2)</f>
        <v>19125</v>
      </c>
      <c r="R36" s="24">
        <f>VLOOKUP(L36,Data!$C$18:$FI$67,2+Mid!$R$3*2-1)</f>
        <v>0.40667443654060714</v>
      </c>
    </row>
    <row r="37" spans="3:18" x14ac:dyDescent="0.35">
      <c r="C37" s="19">
        <v>33</v>
      </c>
      <c r="D37" s="18">
        <v>45</v>
      </c>
      <c r="E37" s="5" t="s">
        <v>43</v>
      </c>
      <c r="F37" s="20">
        <f>VLOOKUP($D37,Data!$B$6:$FI$203,2+2*Mid!$M$3-1)</f>
        <v>1988</v>
      </c>
      <c r="G37" s="23">
        <f>VLOOKUP($D37,Data!$B$6:$FI$203,2+2*Mid!$M$3)</f>
        <v>1.3255807750780146</v>
      </c>
      <c r="H37" s="20">
        <f t="shared" si="7"/>
        <v>1988.00045</v>
      </c>
      <c r="I37" s="23">
        <f t="shared" si="8"/>
        <v>1.3260307750780147</v>
      </c>
      <c r="J37" s="1">
        <f t="shared" si="2"/>
        <v>11</v>
      </c>
      <c r="K37" s="1">
        <f t="shared" si="3"/>
        <v>11</v>
      </c>
      <c r="L37" s="5" t="str">
        <f t="shared" si="4"/>
        <v>Egypt</v>
      </c>
      <c r="M37" s="20">
        <f t="shared" si="5"/>
        <v>348</v>
      </c>
      <c r="N37" s="24">
        <f t="shared" si="6"/>
        <v>0.23204331475208706</v>
      </c>
      <c r="Q37" s="20">
        <f>VLOOKUP(L37,Data!$C$18:$FI$67,2+Mid!$R$3*2-2)</f>
        <v>13312</v>
      </c>
      <c r="R37" s="24">
        <f>VLOOKUP(L37,Data!$C$18:$FI$67,2+Mid!$R$3*2-1)</f>
        <v>0.28306667185508821</v>
      </c>
    </row>
    <row r="38" spans="3:18" x14ac:dyDescent="0.35">
      <c r="C38" s="19">
        <v>34</v>
      </c>
      <c r="D38" s="18">
        <v>46</v>
      </c>
      <c r="E38" s="5" t="s">
        <v>44</v>
      </c>
      <c r="F38" s="20">
        <f>VLOOKUP($D38,Data!$B$6:$FI$203,2+2*Mid!$M$3-1)</f>
        <v>1023</v>
      </c>
      <c r="G38" s="23">
        <f>VLOOKUP($D38,Data!$B$6:$FI$203,2+2*Mid!$M$3)</f>
        <v>0.6821273304350145</v>
      </c>
      <c r="H38" s="20">
        <f t="shared" si="7"/>
        <v>1023.00046</v>
      </c>
      <c r="I38" s="23">
        <f t="shared" si="8"/>
        <v>0.68258733043501452</v>
      </c>
      <c r="J38" s="1">
        <f t="shared" si="2"/>
        <v>19</v>
      </c>
      <c r="K38" s="1">
        <f t="shared" si="3"/>
        <v>19</v>
      </c>
      <c r="L38" s="5" t="str">
        <f t="shared" si="4"/>
        <v>Singapore</v>
      </c>
      <c r="M38" s="20">
        <f t="shared" si="5"/>
        <v>339</v>
      </c>
      <c r="N38" s="24">
        <f t="shared" si="6"/>
        <v>0.22604219454298138</v>
      </c>
      <c r="Q38" s="20">
        <f>VLOOKUP(L38,Data!$C$18:$FI$67,2+Mid!$R$3*2-2)</f>
        <v>17087</v>
      </c>
      <c r="R38" s="24">
        <f>VLOOKUP(L38,Data!$C$18:$FI$67,2+Mid!$R$3*2-1)</f>
        <v>0.36333835802192704</v>
      </c>
    </row>
    <row r="39" spans="3:18" x14ac:dyDescent="0.35">
      <c r="C39" s="19">
        <v>35</v>
      </c>
      <c r="D39" s="18">
        <v>47</v>
      </c>
      <c r="E39" s="5" t="s">
        <v>45</v>
      </c>
      <c r="F39" s="20">
        <f>VLOOKUP($D39,Data!$B$6:$FI$203,2+2*Mid!$M$3-1)</f>
        <v>2388</v>
      </c>
      <c r="G39" s="23">
        <f>VLOOKUP($D39,Data!$B$6:$FI$203,2+2*Mid!$M$3)</f>
        <v>1.5922972288160457</v>
      </c>
      <c r="H39" s="20">
        <f t="shared" si="7"/>
        <v>2388.00047</v>
      </c>
      <c r="I39" s="23">
        <f t="shared" si="8"/>
        <v>1.5927672288160457</v>
      </c>
      <c r="J39" s="1">
        <f t="shared" si="2"/>
        <v>10</v>
      </c>
      <c r="K39" s="1">
        <f t="shared" si="3"/>
        <v>10</v>
      </c>
      <c r="L39" s="5" t="str">
        <f t="shared" si="4"/>
        <v>Iraq</v>
      </c>
      <c r="M39" s="20">
        <f t="shared" si="5"/>
        <v>315</v>
      </c>
      <c r="N39" s="24">
        <f t="shared" si="6"/>
        <v>0.21003920731869952</v>
      </c>
      <c r="Q39" s="20">
        <f>VLOOKUP(L39,Data!$C$18:$FI$67,2+Mid!$R$3*2-2)</f>
        <v>25041</v>
      </c>
      <c r="R39" s="24">
        <f>VLOOKUP(L39,Data!$C$18:$FI$67,2+Mid!$R$3*2-1)</f>
        <v>0.5324723955771683</v>
      </c>
    </row>
    <row r="40" spans="3:18" x14ac:dyDescent="0.35">
      <c r="C40" s="19">
        <v>36</v>
      </c>
      <c r="D40" s="18">
        <v>48</v>
      </c>
      <c r="E40" s="5" t="s">
        <v>46</v>
      </c>
      <c r="F40" s="20">
        <f>VLOOKUP($D40,Data!$B$6:$FI$203,2+2*Mid!$M$3-1)</f>
        <v>28</v>
      </c>
      <c r="G40" s="23">
        <f>VLOOKUP($D40,Data!$B$6:$FI$203,2+2*Mid!$M$3)</f>
        <v>1.8670151761662177E-2</v>
      </c>
      <c r="H40" s="20">
        <f t="shared" si="7"/>
        <v>28.00048</v>
      </c>
      <c r="I40" s="23">
        <f t="shared" si="8"/>
        <v>1.9150151761662178E-2</v>
      </c>
      <c r="J40" s="1">
        <f t="shared" si="2"/>
        <v>50</v>
      </c>
      <c r="K40" s="1">
        <f t="shared" si="3"/>
        <v>50</v>
      </c>
      <c r="L40" s="5" t="str">
        <f t="shared" si="4"/>
        <v>Netherlands</v>
      </c>
      <c r="M40" s="20">
        <f t="shared" si="5"/>
        <v>311</v>
      </c>
      <c r="N40" s="24">
        <f t="shared" si="6"/>
        <v>0.20737204278131918</v>
      </c>
      <c r="Q40" s="20">
        <f>VLOOKUP(L40,Data!$C$18:$FI$67,2+Mid!$R$3*2-2)</f>
        <v>11558</v>
      </c>
      <c r="R40" s="24">
        <f>VLOOKUP(L40,Data!$C$18:$FI$67,2+Mid!$R$3*2-1)</f>
        <v>0.24576957581889347</v>
      </c>
    </row>
    <row r="41" spans="3:18" x14ac:dyDescent="0.35">
      <c r="C41" s="19">
        <v>37</v>
      </c>
      <c r="D41" s="18">
        <v>49</v>
      </c>
      <c r="E41" s="5" t="s">
        <v>47</v>
      </c>
      <c r="F41" s="20">
        <f>VLOOKUP($D41,Data!$B$6:$FI$203,2+2*Mid!$M$3-1)</f>
        <v>2662</v>
      </c>
      <c r="G41" s="23">
        <f>VLOOKUP($D41,Data!$B$6:$FI$203,2+2*Mid!$M$3)</f>
        <v>1.7749979996265968</v>
      </c>
      <c r="H41" s="20">
        <f t="shared" si="7"/>
        <v>2662.0004899999999</v>
      </c>
      <c r="I41" s="23">
        <f t="shared" si="8"/>
        <v>1.7754879996265969</v>
      </c>
      <c r="J41" s="1">
        <f t="shared" si="2"/>
        <v>9</v>
      </c>
      <c r="K41" s="1">
        <f t="shared" si="3"/>
        <v>9</v>
      </c>
      <c r="L41" s="5" t="str">
        <f t="shared" si="4"/>
        <v>Samoa</v>
      </c>
      <c r="M41" s="20">
        <f t="shared" si="5"/>
        <v>302</v>
      </c>
      <c r="N41" s="24">
        <f t="shared" si="6"/>
        <v>0.20137092257221348</v>
      </c>
      <c r="Q41" s="20">
        <f>VLOOKUP(L41,Data!$C$18:$FI$67,2+Mid!$R$3*2-2)</f>
        <v>7200</v>
      </c>
      <c r="R41" s="24">
        <f>VLOOKUP(L41,Data!$C$18:$FI$67,2+Mid!$R$3*2-1)</f>
        <v>0.15310096434469916</v>
      </c>
    </row>
    <row r="42" spans="3:18" x14ac:dyDescent="0.35">
      <c r="C42" s="19">
        <v>38</v>
      </c>
      <c r="D42" s="18">
        <v>50</v>
      </c>
      <c r="E42" s="5" t="s">
        <v>48</v>
      </c>
      <c r="F42" s="20">
        <f>VLOOKUP($D42,Data!$B$6:$FI$203,2+2*Mid!$M$3-1)</f>
        <v>592</v>
      </c>
      <c r="G42" s="23">
        <f>VLOOKUP($D42,Data!$B$6:$FI$203,2+2*Mid!$M$3)</f>
        <v>0.39474035153228604</v>
      </c>
      <c r="H42" s="20">
        <f t="shared" si="7"/>
        <v>592.00049999999999</v>
      </c>
      <c r="I42" s="23">
        <f t="shared" si="8"/>
        <v>0.39524035153228604</v>
      </c>
      <c r="J42" s="1">
        <f t="shared" si="2"/>
        <v>25</v>
      </c>
      <c r="K42" s="1">
        <f t="shared" si="3"/>
        <v>25</v>
      </c>
      <c r="L42" s="5" t="str">
        <f t="shared" si="4"/>
        <v>Scotland</v>
      </c>
      <c r="M42" s="20">
        <f t="shared" si="5"/>
        <v>299</v>
      </c>
      <c r="N42" s="24">
        <f t="shared" si="6"/>
        <v>0.19937054916917823</v>
      </c>
      <c r="Q42" s="20">
        <f>VLOOKUP(L42,Data!$C$18:$FI$67,2+Mid!$R$3*2-2)</f>
        <v>19539</v>
      </c>
      <c r="R42" s="24">
        <f>VLOOKUP(L42,Data!$C$18:$FI$67,2+Mid!$R$3*2-1)</f>
        <v>0.41547774199042736</v>
      </c>
    </row>
    <row r="43" spans="3:18" x14ac:dyDescent="0.35">
      <c r="C43" s="19">
        <v>39</v>
      </c>
      <c r="D43" s="18">
        <v>51</v>
      </c>
      <c r="E43" s="5" t="s">
        <v>49</v>
      </c>
      <c r="F43" s="20">
        <f>VLOOKUP($D43,Data!$B$6:$FI$203,2+2*Mid!$M$3-1)</f>
        <v>302</v>
      </c>
      <c r="G43" s="23">
        <f>VLOOKUP($D43,Data!$B$6:$FI$203,2+2*Mid!$M$3)</f>
        <v>0.20137092257221348</v>
      </c>
      <c r="H43" s="20">
        <f t="shared" si="7"/>
        <v>302.00051000000002</v>
      </c>
      <c r="I43" s="23">
        <f t="shared" si="8"/>
        <v>0.20188092257221349</v>
      </c>
      <c r="J43" s="1">
        <f t="shared" si="2"/>
        <v>37</v>
      </c>
      <c r="K43" s="1">
        <f t="shared" si="3"/>
        <v>37</v>
      </c>
      <c r="L43" s="5" t="str">
        <f t="shared" si="4"/>
        <v>Nepal</v>
      </c>
      <c r="M43" s="20">
        <f t="shared" si="5"/>
        <v>282</v>
      </c>
      <c r="N43" s="24">
        <f t="shared" si="6"/>
        <v>0.18803509988531192</v>
      </c>
      <c r="Q43" s="20">
        <f>VLOOKUP(L43,Data!$C$18:$FI$67,2+Mid!$R$3*2-2)</f>
        <v>18510</v>
      </c>
      <c r="R43" s="24">
        <f>VLOOKUP(L43,Data!$C$18:$FI$67,2+Mid!$R$3*2-1)</f>
        <v>0.39359706250283072</v>
      </c>
    </row>
    <row r="44" spans="3:18" x14ac:dyDescent="0.35">
      <c r="C44" s="19">
        <v>40</v>
      </c>
      <c r="D44" s="18">
        <v>52</v>
      </c>
      <c r="E44" s="5" t="s">
        <v>50</v>
      </c>
      <c r="F44" s="20">
        <f>VLOOKUP($D44,Data!$B$6:$FI$203,2+2*Mid!$M$3-1)</f>
        <v>299</v>
      </c>
      <c r="G44" s="23">
        <f>VLOOKUP($D44,Data!$B$6:$FI$203,2+2*Mid!$M$3)</f>
        <v>0.19937054916917823</v>
      </c>
      <c r="H44" s="20">
        <f t="shared" si="7"/>
        <v>299.00051999999999</v>
      </c>
      <c r="I44" s="23">
        <f t="shared" si="8"/>
        <v>0.19989054916917823</v>
      </c>
      <c r="J44" s="1">
        <f t="shared" si="2"/>
        <v>38</v>
      </c>
      <c r="K44" s="1">
        <f t="shared" si="3"/>
        <v>38</v>
      </c>
      <c r="L44" s="5" t="str">
        <f t="shared" si="4"/>
        <v>Malta</v>
      </c>
      <c r="M44" s="20">
        <f t="shared" si="5"/>
        <v>255</v>
      </c>
      <c r="N44" s="24">
        <f t="shared" si="6"/>
        <v>0.17003173925799481</v>
      </c>
      <c r="Q44" s="20">
        <f>VLOOKUP(L44,Data!$C$18:$FI$67,2+Mid!$R$3*2-2)</f>
        <v>15128</v>
      </c>
      <c r="R44" s="24">
        <f>VLOOKUP(L44,Data!$C$18:$FI$67,2+Mid!$R$3*2-1)</f>
        <v>0.32168213730647349</v>
      </c>
    </row>
    <row r="45" spans="3:18" x14ac:dyDescent="0.35">
      <c r="C45" s="19">
        <v>41</v>
      </c>
      <c r="D45" s="18">
        <v>53</v>
      </c>
      <c r="E45" s="5" t="s">
        <v>51</v>
      </c>
      <c r="F45" s="20">
        <f>VLOOKUP($D45,Data!$B$6:$FI$203,2+2*Mid!$M$3-1)</f>
        <v>339</v>
      </c>
      <c r="G45" s="23">
        <f>VLOOKUP($D45,Data!$B$6:$FI$203,2+2*Mid!$M$3)</f>
        <v>0.22604219454298138</v>
      </c>
      <c r="H45" s="20">
        <f t="shared" si="7"/>
        <v>339.00053000000003</v>
      </c>
      <c r="I45" s="23">
        <f t="shared" si="8"/>
        <v>0.22657219454298139</v>
      </c>
      <c r="J45" s="1">
        <f t="shared" si="2"/>
        <v>34</v>
      </c>
      <c r="K45" s="1">
        <f t="shared" si="3"/>
        <v>34</v>
      </c>
      <c r="L45" s="5" t="str">
        <f t="shared" si="4"/>
        <v>Taiwan</v>
      </c>
      <c r="M45" s="20">
        <f t="shared" si="5"/>
        <v>223</v>
      </c>
      <c r="N45" s="24">
        <f t="shared" si="6"/>
        <v>0.14869442295895235</v>
      </c>
      <c r="Q45" s="20">
        <f>VLOOKUP(L45,Data!$C$18:$FI$67,2+Mid!$R$3*2-2)</f>
        <v>9362</v>
      </c>
      <c r="R45" s="24">
        <f>VLOOKUP(L45,Data!$C$18:$FI$67,2+Mid!$R$3*2-1)</f>
        <v>0.19907378169376019</v>
      </c>
    </row>
    <row r="46" spans="3:18" x14ac:dyDescent="0.35">
      <c r="C46" s="19">
        <v>42</v>
      </c>
      <c r="D46" s="18">
        <v>54</v>
      </c>
      <c r="E46" s="5" t="s">
        <v>52</v>
      </c>
      <c r="F46" s="20">
        <f>VLOOKUP($D46,Data!$B$6:$FI$203,2+2*Mid!$M$3-1)</f>
        <v>427</v>
      </c>
      <c r="G46" s="23">
        <f>VLOOKUP($D46,Data!$B$6:$FI$203,2+2*Mid!$M$3)</f>
        <v>0.28471981436534821</v>
      </c>
      <c r="H46" s="20">
        <f t="shared" si="7"/>
        <v>427.00054</v>
      </c>
      <c r="I46" s="23">
        <f t="shared" si="8"/>
        <v>0.2852598143653482</v>
      </c>
      <c r="J46" s="1">
        <f t="shared" si="2"/>
        <v>31</v>
      </c>
      <c r="K46" s="1">
        <f t="shared" si="3"/>
        <v>31</v>
      </c>
      <c r="L46" s="5" t="str">
        <f t="shared" si="4"/>
        <v>USA</v>
      </c>
      <c r="M46" s="20">
        <f t="shared" si="5"/>
        <v>193</v>
      </c>
      <c r="N46" s="24">
        <f t="shared" si="6"/>
        <v>0.1286906889286</v>
      </c>
      <c r="Q46" s="20">
        <f>VLOOKUP(L46,Data!$C$18:$FI$67,2+Mid!$R$3*2-2)</f>
        <v>20231</v>
      </c>
      <c r="R46" s="24">
        <f>VLOOKUP(L46,Data!$C$18:$FI$67,2+Mid!$R$3*2-1)</f>
        <v>0.43019244578577903</v>
      </c>
    </row>
    <row r="47" spans="3:18" x14ac:dyDescent="0.35">
      <c r="C47" s="19">
        <v>43</v>
      </c>
      <c r="D47" s="18">
        <v>55</v>
      </c>
      <c r="E47" s="5" t="s">
        <v>53</v>
      </c>
      <c r="F47" s="20">
        <f>VLOOKUP($D47,Data!$B$6:$FI$203,2+2*Mid!$M$3-1)</f>
        <v>6287</v>
      </c>
      <c r="G47" s="23">
        <f>VLOOKUP($D47,Data!$B$6:$FI$203,2+2*Mid!$M$3)</f>
        <v>4.1921158616275038</v>
      </c>
      <c r="H47" s="20">
        <f t="shared" si="7"/>
        <v>6287.0005499999997</v>
      </c>
      <c r="I47" s="23">
        <f t="shared" si="8"/>
        <v>4.1926658616275034</v>
      </c>
      <c r="J47" s="1">
        <f t="shared" si="2"/>
        <v>5</v>
      </c>
      <c r="K47" s="1">
        <f t="shared" si="3"/>
        <v>5</v>
      </c>
      <c r="L47" s="5" t="str">
        <f t="shared" si="4"/>
        <v>Ireland</v>
      </c>
      <c r="M47" s="20">
        <f t="shared" si="5"/>
        <v>189</v>
      </c>
      <c r="N47" s="24">
        <f t="shared" si="6"/>
        <v>0.12602352439121969</v>
      </c>
      <c r="Q47" s="20">
        <f>VLOOKUP(L47,Data!$C$18:$FI$67,2+Mid!$R$3*2-2)</f>
        <v>14742</v>
      </c>
      <c r="R47" s="24">
        <f>VLOOKUP(L47,Data!$C$18:$FI$67,2+Mid!$R$3*2-1)</f>
        <v>0.31347422449577156</v>
      </c>
    </row>
    <row r="48" spans="3:18" x14ac:dyDescent="0.35">
      <c r="C48" s="19">
        <v>44</v>
      </c>
      <c r="D48" s="18">
        <v>56</v>
      </c>
      <c r="E48" s="5" t="s">
        <v>54</v>
      </c>
      <c r="F48" s="20">
        <f>VLOOKUP($D48,Data!$B$6:$FI$203,2+2*Mid!$M$3-1)</f>
        <v>223</v>
      </c>
      <c r="G48" s="23">
        <f>VLOOKUP($D48,Data!$B$6:$FI$203,2+2*Mid!$M$3)</f>
        <v>0.14869442295895235</v>
      </c>
      <c r="H48" s="20">
        <f t="shared" si="7"/>
        <v>223.00056000000001</v>
      </c>
      <c r="I48" s="23">
        <f t="shared" si="8"/>
        <v>0.14925442295895236</v>
      </c>
      <c r="J48" s="1">
        <f t="shared" si="2"/>
        <v>41</v>
      </c>
      <c r="K48" s="1">
        <f t="shared" si="3"/>
        <v>41</v>
      </c>
      <c r="L48" s="5" t="str">
        <f t="shared" si="4"/>
        <v>Japan</v>
      </c>
      <c r="M48" s="20">
        <f t="shared" si="5"/>
        <v>139</v>
      </c>
      <c r="N48" s="24">
        <f t="shared" si="6"/>
        <v>9.2683967673965806E-2</v>
      </c>
      <c r="Q48" s="20">
        <f>VLOOKUP(L48,Data!$C$18:$FI$67,2+Mid!$R$3*2-2)</f>
        <v>8476</v>
      </c>
      <c r="R48" s="24">
        <f>VLOOKUP(L48,Data!$C$18:$FI$67,2+Mid!$R$3*2-1)</f>
        <v>0.18023385747023196</v>
      </c>
    </row>
    <row r="49" spans="3:18" x14ac:dyDescent="0.35">
      <c r="C49" s="19">
        <v>45</v>
      </c>
      <c r="D49" s="18">
        <v>57</v>
      </c>
      <c r="E49" s="5" t="s">
        <v>55</v>
      </c>
      <c r="F49" s="20">
        <f>VLOOKUP($D49,Data!$B$6:$FI$203,2+2*Mid!$M$3-1)</f>
        <v>1390</v>
      </c>
      <c r="G49" s="23">
        <f>VLOOKUP($D49,Data!$B$6:$FI$203,2+2*Mid!$M$3)</f>
        <v>0.92683967673965806</v>
      </c>
      <c r="H49" s="20">
        <f t="shared" si="7"/>
        <v>1390.0005699999999</v>
      </c>
      <c r="I49" s="23">
        <f t="shared" si="8"/>
        <v>0.92740967673965802</v>
      </c>
      <c r="J49" s="1">
        <f t="shared" si="2"/>
        <v>16</v>
      </c>
      <c r="K49" s="1">
        <f t="shared" si="3"/>
        <v>16</v>
      </c>
      <c r="L49" s="5" t="str">
        <f t="shared" si="4"/>
        <v>Zimbabwe</v>
      </c>
      <c r="M49" s="20">
        <f t="shared" si="5"/>
        <v>95</v>
      </c>
      <c r="N49" s="24">
        <f t="shared" si="6"/>
        <v>6.3345157762782392E-2</v>
      </c>
      <c r="Q49" s="20">
        <f>VLOOKUP(L49,Data!$C$18:$FI$67,2+Mid!$R$3*2-2)</f>
        <v>5075</v>
      </c>
      <c r="R49" s="24">
        <f>VLOOKUP(L49,Data!$C$18:$FI$67,2+Mid!$R$3*2-1)</f>
        <v>0.10791491584018725</v>
      </c>
    </row>
    <row r="50" spans="3:18" x14ac:dyDescent="0.35">
      <c r="C50" s="19">
        <v>46</v>
      </c>
      <c r="D50" s="18">
        <v>58</v>
      </c>
      <c r="E50" s="5" t="s">
        <v>56</v>
      </c>
      <c r="F50" s="20">
        <f>VLOOKUP($D50,Data!$B$6:$FI$203,2+2*Mid!$M$3-1)</f>
        <v>813</v>
      </c>
      <c r="G50" s="23">
        <f>VLOOKUP($D50,Data!$B$6:$FI$203,2+2*Mid!$M$3)</f>
        <v>0.54210119222254827</v>
      </c>
      <c r="H50" s="20">
        <f t="shared" si="7"/>
        <v>813.00058000000001</v>
      </c>
      <c r="I50" s="23">
        <f t="shared" si="8"/>
        <v>0.54268119222254829</v>
      </c>
      <c r="J50" s="1">
        <f t="shared" si="2"/>
        <v>21</v>
      </c>
      <c r="K50" s="1">
        <f t="shared" si="3"/>
        <v>21</v>
      </c>
      <c r="L50" s="5" t="str">
        <f t="shared" si="4"/>
        <v>France</v>
      </c>
      <c r="M50" s="20">
        <f t="shared" si="5"/>
        <v>87</v>
      </c>
      <c r="N50" s="24">
        <f t="shared" si="6"/>
        <v>5.8010828688021765E-2</v>
      </c>
      <c r="Q50" s="20">
        <f>VLOOKUP(L50,Data!$C$18:$FI$67,2+Mid!$R$3*2-2)</f>
        <v>7063</v>
      </c>
      <c r="R50" s="24">
        <f>VLOOKUP(L50,Data!$C$18:$FI$67,2+Mid!$R$3*2-1)</f>
        <v>0.15018779321758477</v>
      </c>
    </row>
    <row r="51" spans="3:18" x14ac:dyDescent="0.35">
      <c r="C51" s="19">
        <v>47</v>
      </c>
      <c r="D51" s="18">
        <v>59</v>
      </c>
      <c r="E51" s="5" t="s">
        <v>57</v>
      </c>
      <c r="F51" s="20">
        <f>VLOOKUP($D51,Data!$B$6:$FI$203,2+2*Mid!$M$3-1)</f>
        <v>193</v>
      </c>
      <c r="G51" s="23">
        <f>VLOOKUP($D51,Data!$B$6:$FI$203,2+2*Mid!$M$3)</f>
        <v>0.1286906889286</v>
      </c>
      <c r="H51" s="20">
        <f t="shared" si="7"/>
        <v>193.00058999999999</v>
      </c>
      <c r="I51" s="23">
        <f t="shared" si="8"/>
        <v>0.12928068892860001</v>
      </c>
      <c r="J51" s="1">
        <f t="shared" si="2"/>
        <v>42</v>
      </c>
      <c r="K51" s="1">
        <f t="shared" si="3"/>
        <v>42</v>
      </c>
      <c r="L51" s="5" t="str">
        <f t="shared" si="4"/>
        <v>Canada</v>
      </c>
      <c r="M51" s="20">
        <f t="shared" si="5"/>
        <v>82</v>
      </c>
      <c r="N51" s="24">
        <f t="shared" si="6"/>
        <v>5.4676873016296375E-2</v>
      </c>
      <c r="Q51" s="20">
        <f>VLOOKUP(L51,Data!$C$18:$FI$67,2+Mid!$R$3*2-2)</f>
        <v>8449</v>
      </c>
      <c r="R51" s="24">
        <f>VLOOKUP(L51,Data!$C$18:$FI$67,2+Mid!$R$3*2-1)</f>
        <v>0.17965972885393933</v>
      </c>
    </row>
    <row r="52" spans="3:18" x14ac:dyDescent="0.35">
      <c r="C52" s="19">
        <v>48</v>
      </c>
      <c r="D52" s="18">
        <v>60</v>
      </c>
      <c r="E52" s="5" t="s">
        <v>58</v>
      </c>
      <c r="F52" s="20">
        <f>VLOOKUP($D52,Data!$B$6:$FI$203,2+2*Mid!$M$3-1)</f>
        <v>14693</v>
      </c>
      <c r="G52" s="23">
        <f>VLOOKUP($D52,Data!$B$6:$FI$203,2+2*Mid!$M$3)</f>
        <v>9.7971621369322275</v>
      </c>
      <c r="H52" s="20">
        <f t="shared" si="7"/>
        <v>14693.000599999999</v>
      </c>
      <c r="I52" s="23">
        <f t="shared" si="8"/>
        <v>9.7977621369322279</v>
      </c>
      <c r="J52" s="1">
        <f t="shared" si="2"/>
        <v>2</v>
      </c>
      <c r="K52" s="1">
        <f t="shared" si="3"/>
        <v>2</v>
      </c>
      <c r="L52" s="5" t="str">
        <f t="shared" si="4"/>
        <v>Brazil</v>
      </c>
      <c r="M52" s="20">
        <f t="shared" si="5"/>
        <v>46</v>
      </c>
      <c r="N52" s="24">
        <f t="shared" si="6"/>
        <v>3.0672392179873578E-2</v>
      </c>
      <c r="Q52" s="20">
        <f>VLOOKUP(L52,Data!$C$18:$FI$67,2+Mid!$R$3*2-2)</f>
        <v>5427</v>
      </c>
      <c r="R52" s="24">
        <f>VLOOKUP(L52,Data!$C$18:$FI$67,2+Mid!$R$3*2-1)</f>
        <v>0.11539985187481699</v>
      </c>
    </row>
    <row r="53" spans="3:18" x14ac:dyDescent="0.35">
      <c r="C53" s="19">
        <v>49</v>
      </c>
      <c r="D53" s="18">
        <v>61</v>
      </c>
      <c r="E53" s="5" t="s">
        <v>59</v>
      </c>
      <c r="F53" s="20">
        <f>VLOOKUP($D53,Data!$B$6:$FI$203,2+2*Mid!$M$3-1)</f>
        <v>38</v>
      </c>
      <c r="G53" s="23">
        <f>VLOOKUP($D53,Data!$B$6:$FI$203,2+2*Mid!$M$3)</f>
        <v>2.5338063105112954E-2</v>
      </c>
      <c r="H53" s="20">
        <f t="shared" si="7"/>
        <v>38.000610000000002</v>
      </c>
      <c r="I53" s="23">
        <f t="shared" si="8"/>
        <v>2.5948063105112953E-2</v>
      </c>
      <c r="J53" s="1">
        <f t="shared" si="2"/>
        <v>49</v>
      </c>
      <c r="K53" s="1">
        <f t="shared" si="3"/>
        <v>49</v>
      </c>
      <c r="L53" s="5" t="str">
        <f t="shared" si="4"/>
        <v>Wales</v>
      </c>
      <c r="M53" s="20">
        <f t="shared" si="5"/>
        <v>38</v>
      </c>
      <c r="N53" s="24">
        <f t="shared" si="6"/>
        <v>2.5338063105112954E-2</v>
      </c>
      <c r="Q53" s="20">
        <f>VLOOKUP(L53,Data!$C$18:$FI$67,2+Mid!$R$3*2-2)</f>
        <v>3623</v>
      </c>
      <c r="R53" s="24">
        <f>VLOOKUP(L53,Data!$C$18:$FI$67,2+Mid!$R$3*2-1)</f>
        <v>7.7039554697339599E-2</v>
      </c>
    </row>
    <row r="54" spans="3:18" x14ac:dyDescent="0.35">
      <c r="C54" s="19">
        <v>50</v>
      </c>
      <c r="D54" s="18">
        <v>62</v>
      </c>
      <c r="E54" s="5" t="s">
        <v>60</v>
      </c>
      <c r="F54" s="20">
        <f>VLOOKUP($D54,Data!$B$6:$FI$203,2+2*Mid!$M$3-1)</f>
        <v>95</v>
      </c>
      <c r="G54" s="23">
        <f>VLOOKUP($D54,Data!$B$6:$FI$203,2+2*Mid!$M$3)</f>
        <v>6.3345157762782392E-2</v>
      </c>
      <c r="H54" s="20">
        <f t="shared" si="7"/>
        <v>95.000619999999998</v>
      </c>
      <c r="I54" s="23">
        <f t="shared" si="8"/>
        <v>6.3965157762782388E-2</v>
      </c>
      <c r="J54" s="1">
        <f t="shared" si="2"/>
        <v>45</v>
      </c>
      <c r="K54" s="1">
        <f t="shared" si="3"/>
        <v>45</v>
      </c>
      <c r="L54" s="5" t="str">
        <f t="shared" si="4"/>
        <v>Papua New Guinea</v>
      </c>
      <c r="M54" s="20">
        <f t="shared" si="5"/>
        <v>28</v>
      </c>
      <c r="N54" s="24">
        <f t="shared" si="6"/>
        <v>1.8670151761662177E-2</v>
      </c>
      <c r="Q54" s="20">
        <f>VLOOKUP(L54,Data!$C$18:$FI$67,2+Mid!$R$3*2-2)</f>
        <v>2023</v>
      </c>
      <c r="R54" s="24">
        <f>VLOOKUP(L54,Data!$C$18:$FI$67,2+Mid!$R$3*2-1)</f>
        <v>4.3017118176295333E-2</v>
      </c>
    </row>
    <row r="55" spans="3:18" x14ac:dyDescent="0.35">
      <c r="C55" s="19">
        <v>51</v>
      </c>
      <c r="D55" s="18">
        <v>63</v>
      </c>
      <c r="E55" s="5" t="s">
        <v>61</v>
      </c>
      <c r="F55" s="20">
        <f>VLOOKUP($D55,Data!$B$6:$FI$203,2+2*Mid!$M$3-1)</f>
        <v>7761</v>
      </c>
      <c r="G55" s="23"/>
      <c r="H55" s="20"/>
      <c r="I55" s="23"/>
      <c r="J55" s="1"/>
      <c r="K55" s="1"/>
      <c r="L55" s="5"/>
      <c r="M55" s="20"/>
    </row>
    <row r="56" spans="3:18" x14ac:dyDescent="0.35">
      <c r="D56" s="18">
        <v>64</v>
      </c>
      <c r="E56" s="5" t="s">
        <v>62</v>
      </c>
      <c r="F56" s="20">
        <f>VLOOKUP($D56,Data!$B$6:$FI$203,2+2*Mid!$M$3-1)</f>
        <v>8242</v>
      </c>
      <c r="G56" s="23"/>
    </row>
    <row r="57" spans="3:18" x14ac:dyDescent="0.35">
      <c r="D57" s="18">
        <v>65</v>
      </c>
      <c r="E57" s="6" t="s">
        <v>64</v>
      </c>
      <c r="F57" s="20">
        <f>VLOOKUP($D57,Data!$B$6:$FI$203,2+2*Mid!$M$3-1)</f>
        <v>158208</v>
      </c>
      <c r="G57" s="23"/>
    </row>
  </sheetData>
  <sheetProtection sheet="1" objects="1" scenarios="1"/>
  <mergeCells count="1">
    <mergeCell ref="J2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1A044-D25E-420B-8A80-C63856223AFA}">
  <dimension ref="B2:Q43"/>
  <sheetViews>
    <sheetView workbookViewId="0">
      <selection activeCell="F34" sqref="F34"/>
    </sheetView>
  </sheetViews>
  <sheetFormatPr defaultRowHeight="14.5" x14ac:dyDescent="0.35"/>
  <cols>
    <col min="2" max="2" width="2.08984375" bestFit="1" customWidth="1"/>
    <col min="3" max="3" width="2.81640625" bestFit="1" customWidth="1"/>
    <col min="4" max="4" width="22.36328125" bestFit="1" customWidth="1"/>
    <col min="11" max="11" width="15.36328125" customWidth="1"/>
  </cols>
  <sheetData>
    <row r="2" spans="2:17" x14ac:dyDescent="0.35">
      <c r="E2" s="20"/>
      <c r="F2" s="22"/>
      <c r="I2" s="139" t="s">
        <v>246</v>
      </c>
      <c r="J2" s="139"/>
      <c r="K2" s="27" t="s">
        <v>248</v>
      </c>
      <c r="L2" s="27">
        <f>'Municipal Detail'!E3</f>
        <v>26</v>
      </c>
      <c r="P2" s="26" t="s">
        <v>243</v>
      </c>
      <c r="Q2" s="25">
        <f>'Municipal Detail'!H3</f>
        <v>80</v>
      </c>
    </row>
    <row r="3" spans="2:17" x14ac:dyDescent="0.35">
      <c r="E3" s="28" t="s">
        <v>244</v>
      </c>
      <c r="F3" s="22" t="s">
        <v>245</v>
      </c>
      <c r="G3" s="28" t="s">
        <v>244</v>
      </c>
      <c r="H3" s="22" t="s">
        <v>245</v>
      </c>
      <c r="I3" s="28" t="s">
        <v>244</v>
      </c>
      <c r="J3" s="22" t="s">
        <v>245</v>
      </c>
      <c r="L3" s="28" t="s">
        <v>244</v>
      </c>
      <c r="M3" s="17" t="s">
        <v>245</v>
      </c>
      <c r="P3" s="28" t="s">
        <v>244</v>
      </c>
      <c r="Q3" s="17" t="s">
        <v>245</v>
      </c>
    </row>
    <row r="4" spans="2:17" x14ac:dyDescent="0.35">
      <c r="B4" s="19">
        <v>1</v>
      </c>
      <c r="C4" s="18">
        <v>71</v>
      </c>
      <c r="D4" s="7" t="s">
        <v>68</v>
      </c>
      <c r="E4" s="20">
        <f>VLOOKUP($C4,Data!$B$76:$FI$115,2+2*'Mid2'!$L$2-1)</f>
        <v>79</v>
      </c>
      <c r="F4" s="29">
        <f>VLOOKUP($C4,Data!$B$76:$FI$115,2+2*'Mid2'!$L$2)</f>
        <v>5.3305263726105404E-2</v>
      </c>
      <c r="G4" s="20">
        <f>E4+0.00001*B4</f>
        <v>79.000010000000003</v>
      </c>
      <c r="H4" s="29">
        <f>F4+B4*0.00001</f>
        <v>5.3315263726105407E-2</v>
      </c>
      <c r="I4" s="16">
        <f>RANK(G4,G$4:G$43)</f>
        <v>39</v>
      </c>
      <c r="J4" s="16">
        <f>RANK(H4,H$4:H$43)</f>
        <v>39</v>
      </c>
      <c r="K4" s="16" t="str">
        <f>VLOOKUP(MATCH($B4,$I$4:$I$43,0),$B$4:$F$43,3)</f>
        <v>English only</v>
      </c>
      <c r="L4" s="20">
        <f>VLOOKUP(MATCH($B4,$I$4:$I$43,0),$B$4:$F$43,4)</f>
        <v>46362</v>
      </c>
      <c r="M4" s="21">
        <f>VLOOKUP(MATCH($B4,$I$4:$I$43,0),$B$4:$F$43,5)</f>
        <v>31.282767555312645</v>
      </c>
      <c r="N4" s="21"/>
      <c r="P4" s="16">
        <f>VLOOKUP(K4,Data!$C$76:$FI$115,2+'Mid2'!$Q$2*2-2)</f>
        <v>3003007</v>
      </c>
      <c r="Q4" s="21">
        <f>VLOOKUP(K4,Data!$C$76:$FI$115,2+'Mid2'!$Q$2*2-1)</f>
        <v>64.139474732459135</v>
      </c>
    </row>
    <row r="5" spans="2:17" x14ac:dyDescent="0.35">
      <c r="B5" s="19">
        <v>2</v>
      </c>
      <c r="C5" s="18">
        <v>72</v>
      </c>
      <c r="D5" s="7" t="s">
        <v>69</v>
      </c>
      <c r="E5" s="20">
        <f>VLOOKUP($C5,Data!$B$76:$FI$115,2+2*'Mid2'!$L$2-1)</f>
        <v>2522</v>
      </c>
      <c r="F5" s="29">
        <f>VLOOKUP($C5,Data!$B$76:$FI$115,2+2*'Mid2'!$L$2)</f>
        <v>1.701719938192884</v>
      </c>
      <c r="G5" s="20">
        <f t="shared" ref="G5:G43" si="0">E5+0.00001*B5</f>
        <v>2522.0000199999999</v>
      </c>
      <c r="H5" s="29">
        <f t="shared" ref="H5:H43" si="1">F5+B5*0.00001</f>
        <v>1.7017399381928839</v>
      </c>
      <c r="I5" s="16">
        <f t="shared" ref="I5:J43" si="2">RANK(G5,G$4:G$43)</f>
        <v>10</v>
      </c>
      <c r="J5" s="16">
        <f t="shared" si="2"/>
        <v>10</v>
      </c>
      <c r="K5" s="16" t="str">
        <f t="shared" ref="K5:K43" si="3">VLOOKUP(MATCH($B5,$I$4:$I$43,0),$B$4:$F$43,3)</f>
        <v>Vietnamese</v>
      </c>
      <c r="L5" s="20">
        <f t="shared" ref="L5:L43" si="4">VLOOKUP(MATCH($B5,$I$4:$I$43,0),$B$4:$F$43,4)</f>
        <v>18784</v>
      </c>
      <c r="M5" s="21">
        <f t="shared" ref="M5:M43" si="5">VLOOKUP(MATCH($B5,$I$4:$I$43,0),$B$4:$F$43,5)</f>
        <v>12.674507263685619</v>
      </c>
      <c r="N5" s="21"/>
      <c r="P5" s="16">
        <f>VLOOKUP(K5,Data!$C$76:$FI$115,2+'Mid2'!$Q$2*2-2)</f>
        <v>115314</v>
      </c>
      <c r="Q5" s="21">
        <f>VLOOKUP(K5,Data!$C$76:$FI$115,2+'Mid2'!$Q$2*2-1)</f>
        <v>2.4629244584840437</v>
      </c>
    </row>
    <row r="6" spans="2:17" x14ac:dyDescent="0.35">
      <c r="B6" s="19">
        <v>3</v>
      </c>
      <c r="C6" s="18">
        <v>73</v>
      </c>
      <c r="D6" s="7" t="s">
        <v>70</v>
      </c>
      <c r="E6" s="20">
        <f>VLOOKUP($C6,Data!$B$76:$FI$115,2+2*'Mid2'!$L$2-1)</f>
        <v>10</v>
      </c>
      <c r="F6" s="29">
        <f>VLOOKUP($C6,Data!$B$76:$FI$115,2+2*'Mid2'!$L$2)</f>
        <v>6.7475017374816967E-3</v>
      </c>
      <c r="G6" s="20">
        <f t="shared" si="0"/>
        <v>10.000030000000001</v>
      </c>
      <c r="H6" s="29">
        <f t="shared" si="1"/>
        <v>6.7775017374816964E-3</v>
      </c>
      <c r="I6" s="16">
        <f t="shared" si="2"/>
        <v>40</v>
      </c>
      <c r="J6" s="16">
        <f t="shared" si="2"/>
        <v>40</v>
      </c>
      <c r="K6" s="16" t="str">
        <f t="shared" si="3"/>
        <v>Khmer</v>
      </c>
      <c r="L6" s="20">
        <f t="shared" si="4"/>
        <v>9663</v>
      </c>
      <c r="M6" s="21">
        <f t="shared" si="5"/>
        <v>6.5201109289285641</v>
      </c>
      <c r="N6" s="21"/>
      <c r="P6" s="16">
        <f>VLOOKUP(K6,Data!$C$76:$FI$115,2+'Mid2'!$Q$2*2-2)</f>
        <v>17041</v>
      </c>
      <c r="Q6" s="21">
        <f>VLOOKUP(K6,Data!$C$76:$FI$115,2+'Mid2'!$Q$2*2-1)</f>
        <v>0.36396877826652951</v>
      </c>
    </row>
    <row r="7" spans="2:17" x14ac:dyDescent="0.35">
      <c r="B7" s="19">
        <v>4</v>
      </c>
      <c r="C7" s="18">
        <v>74</v>
      </c>
      <c r="D7" s="8" t="s">
        <v>71</v>
      </c>
      <c r="E7" s="20">
        <f>VLOOKUP($C7,Data!$B$76:$FI$115,2+2*'Mid2'!$L$2-1)</f>
        <v>2057</v>
      </c>
      <c r="F7" s="29">
        <f>VLOOKUP($C7,Data!$B$76:$FI$115,2+2*'Mid2'!$L$2)</f>
        <v>1.3879611073999851</v>
      </c>
      <c r="G7" s="20">
        <f t="shared" si="0"/>
        <v>2057.0000399999999</v>
      </c>
      <c r="H7" s="29">
        <f t="shared" si="1"/>
        <v>1.3880011073999852</v>
      </c>
      <c r="I7" s="16">
        <f t="shared" si="2"/>
        <v>12</v>
      </c>
      <c r="J7" s="16">
        <f t="shared" si="2"/>
        <v>12</v>
      </c>
      <c r="K7" s="16" t="str">
        <f t="shared" si="3"/>
        <v>Mandarin</v>
      </c>
      <c r="L7" s="20">
        <f t="shared" si="4"/>
        <v>6201</v>
      </c>
      <c r="M7" s="21">
        <f t="shared" si="5"/>
        <v>4.1841258274124007</v>
      </c>
      <c r="N7" s="21"/>
      <c r="P7" s="16">
        <f>VLOOKUP(K7,Data!$C$76:$FI$115,2+'Mid2'!$Q$2*2-2)</f>
        <v>212680</v>
      </c>
      <c r="Q7" s="21">
        <f>VLOOKUP(K7,Data!$C$76:$FI$115,2+'Mid2'!$Q$2*2-1)</f>
        <v>4.542508054792882</v>
      </c>
    </row>
    <row r="8" spans="2:17" x14ac:dyDescent="0.35">
      <c r="B8" s="19">
        <v>5</v>
      </c>
      <c r="C8" s="18">
        <v>75</v>
      </c>
      <c r="D8" s="7" t="s">
        <v>72</v>
      </c>
      <c r="E8" s="20">
        <f>VLOOKUP($C8,Data!$B$76:$FI$115,2+2*'Mid2'!$L$2-1)</f>
        <v>687</v>
      </c>
      <c r="F8" s="29">
        <f>VLOOKUP($C8,Data!$B$76:$FI$115,2+2*'Mid2'!$L$2)</f>
        <v>0.46355336936499264</v>
      </c>
      <c r="G8" s="20">
        <f t="shared" si="0"/>
        <v>687.00004999999999</v>
      </c>
      <c r="H8" s="29">
        <f t="shared" si="1"/>
        <v>0.46360336936499263</v>
      </c>
      <c r="I8" s="16">
        <f t="shared" si="2"/>
        <v>26</v>
      </c>
      <c r="J8" s="16">
        <f t="shared" si="2"/>
        <v>26</v>
      </c>
      <c r="K8" s="16" t="str">
        <f t="shared" si="3"/>
        <v>Punjabi</v>
      </c>
      <c r="L8" s="20">
        <f t="shared" si="4"/>
        <v>5399</v>
      </c>
      <c r="M8" s="21">
        <f t="shared" si="5"/>
        <v>3.6429761880663687</v>
      </c>
      <c r="N8" s="21"/>
      <c r="P8" s="16">
        <f>VLOOKUP(K8,Data!$C$76:$FI$115,2+'Mid2'!$Q$2*2-2)</f>
        <v>97684</v>
      </c>
      <c r="Q8" s="21">
        <f>VLOOKUP(K8,Data!$C$76:$FI$115,2+'Mid2'!$Q$2*2-1)</f>
        <v>2.0863755728060367</v>
      </c>
    </row>
    <row r="9" spans="2:17" x14ac:dyDescent="0.35">
      <c r="B9" s="19">
        <v>6</v>
      </c>
      <c r="C9" s="18">
        <v>76</v>
      </c>
      <c r="D9" s="7" t="s">
        <v>73</v>
      </c>
      <c r="E9" s="20">
        <f>VLOOKUP($C9,Data!$B$76:$FI$115,2+2*'Mid2'!$L$2-1)</f>
        <v>4410</v>
      </c>
      <c r="F9" s="29">
        <f>VLOOKUP($C9,Data!$B$76:$FI$115,2+2*'Mid2'!$L$2)</f>
        <v>2.9756482662294288</v>
      </c>
      <c r="G9" s="20">
        <f t="shared" si="0"/>
        <v>4410.0000600000003</v>
      </c>
      <c r="H9" s="29">
        <f t="shared" si="1"/>
        <v>2.9757082662294287</v>
      </c>
      <c r="I9" s="16">
        <f t="shared" si="2"/>
        <v>6</v>
      </c>
      <c r="J9" s="16">
        <f t="shared" si="2"/>
        <v>6</v>
      </c>
      <c r="K9" s="16" t="str">
        <f t="shared" si="3"/>
        <v>Cantonese</v>
      </c>
      <c r="L9" s="20">
        <f t="shared" si="4"/>
        <v>4410</v>
      </c>
      <c r="M9" s="21">
        <f t="shared" si="5"/>
        <v>2.9756482662294288</v>
      </c>
      <c r="N9" s="21"/>
      <c r="P9" s="16">
        <f>VLOOKUP(K9,Data!$C$76:$FI$115,2+'Mid2'!$Q$2*2-2)</f>
        <v>80584</v>
      </c>
      <c r="Q9" s="21">
        <f>VLOOKUP(K9,Data!$C$76:$FI$115,2+'Mid2'!$Q$2*2-1)</f>
        <v>1.7211466479566937</v>
      </c>
    </row>
    <row r="10" spans="2:17" x14ac:dyDescent="0.35">
      <c r="B10" s="19">
        <v>7</v>
      </c>
      <c r="C10" s="18">
        <v>77</v>
      </c>
      <c r="D10" s="7" t="s">
        <v>74</v>
      </c>
      <c r="E10" s="20">
        <f>VLOOKUP($C10,Data!$B$76:$FI$115,2+2*'Mid2'!$L$2-1)</f>
        <v>1434</v>
      </c>
      <c r="F10" s="29">
        <f>VLOOKUP($C10,Data!$B$76:$FI$115,2+2*'Mid2'!$L$2)</f>
        <v>0.96759174915487545</v>
      </c>
      <c r="G10" s="20">
        <f t="shared" si="0"/>
        <v>1434.0000700000001</v>
      </c>
      <c r="H10" s="29">
        <f t="shared" si="1"/>
        <v>0.96766174915487546</v>
      </c>
      <c r="I10" s="16">
        <f t="shared" si="2"/>
        <v>17</v>
      </c>
      <c r="J10" s="16">
        <f t="shared" si="2"/>
        <v>17</v>
      </c>
      <c r="K10" s="16" t="str">
        <f t="shared" si="3"/>
        <v>Sinhalese</v>
      </c>
      <c r="L10" s="20">
        <f t="shared" si="4"/>
        <v>3907</v>
      </c>
      <c r="M10" s="21">
        <f t="shared" si="5"/>
        <v>2.6362489288340991</v>
      </c>
      <c r="N10" s="21"/>
      <c r="P10" s="16">
        <f>VLOOKUP(K10,Data!$C$76:$FI$115,2+'Mid2'!$Q$2*2-2)</f>
        <v>47504</v>
      </c>
      <c r="Q10" s="21">
        <f>VLOOKUP(K10,Data!$C$76:$FI$115,2+'Mid2'!$Q$2*2-1)</f>
        <v>1.0146102249148066</v>
      </c>
    </row>
    <row r="11" spans="2:17" x14ac:dyDescent="0.35">
      <c r="B11" s="19">
        <v>8</v>
      </c>
      <c r="C11" s="18">
        <v>78</v>
      </c>
      <c r="D11" s="7" t="s">
        <v>75</v>
      </c>
      <c r="E11" s="20">
        <f>VLOOKUP($C11,Data!$B$76:$FI$115,2+2*'Mid2'!$L$2-1)</f>
        <v>681</v>
      </c>
      <c r="F11" s="29">
        <f>VLOOKUP($C11,Data!$B$76:$FI$115,2+2*'Mid2'!$L$2)</f>
        <v>0.45950486832250353</v>
      </c>
      <c r="G11" s="20">
        <f t="shared" si="0"/>
        <v>681.00008000000003</v>
      </c>
      <c r="H11" s="29">
        <f t="shared" si="1"/>
        <v>0.45958486832250356</v>
      </c>
      <c r="I11" s="16">
        <f t="shared" si="2"/>
        <v>27</v>
      </c>
      <c r="J11" s="16">
        <f>RANK(H11,H$4:H$43)</f>
        <v>27</v>
      </c>
      <c r="K11" s="16" t="str">
        <f t="shared" si="3"/>
        <v>Greek</v>
      </c>
      <c r="L11" s="20">
        <f t="shared" si="4"/>
        <v>3509</v>
      </c>
      <c r="M11" s="21">
        <f t="shared" si="5"/>
        <v>2.3676983596823278</v>
      </c>
      <c r="N11" s="21"/>
      <c r="P11" s="16">
        <f>VLOOKUP(K11,Data!$C$76:$FI$115,2+'Mid2'!$Q$2*2-2)</f>
        <v>103658</v>
      </c>
      <c r="Q11" s="21">
        <f>VLOOKUP(K11,Data!$C$76:$FI$115,2+'Mid2'!$Q$2*2-1)</f>
        <v>2.2139707539200701</v>
      </c>
    </row>
    <row r="12" spans="2:17" x14ac:dyDescent="0.35">
      <c r="B12" s="19">
        <v>9</v>
      </c>
      <c r="C12" s="18">
        <v>79</v>
      </c>
      <c r="D12" s="9" t="s">
        <v>76</v>
      </c>
      <c r="E12" s="20">
        <f>VLOOKUP($C12,Data!$B$76:$FI$115,2+2*'Mid2'!$L$2-1)</f>
        <v>46362</v>
      </c>
      <c r="F12" s="29">
        <f>VLOOKUP($C12,Data!$B$76:$FI$115,2+2*'Mid2'!$L$2)</f>
        <v>31.282767555312645</v>
      </c>
      <c r="G12" s="20">
        <f t="shared" si="0"/>
        <v>46362.000090000001</v>
      </c>
      <c r="H12" s="29">
        <f t="shared" si="1"/>
        <v>31.282857555312646</v>
      </c>
      <c r="I12" s="16">
        <f t="shared" si="2"/>
        <v>1</v>
      </c>
      <c r="J12" s="16">
        <f t="shared" si="2"/>
        <v>1</v>
      </c>
      <c r="K12" s="16" t="str">
        <f t="shared" si="3"/>
        <v>Tamil</v>
      </c>
      <c r="L12" s="20">
        <f t="shared" si="4"/>
        <v>2797</v>
      </c>
      <c r="M12" s="21">
        <f t="shared" si="5"/>
        <v>1.8872762359736308</v>
      </c>
      <c r="N12" s="21"/>
      <c r="P12" s="16">
        <f>VLOOKUP(K12,Data!$C$76:$FI$115,2+'Mid2'!$Q$2*2-2)</f>
        <v>32725</v>
      </c>
      <c r="Q12" s="21">
        <f>VLOOKUP(K12,Data!$C$76:$FI$115,2+'Mid2'!$Q$2*2-1)</f>
        <v>0.69895418512834806</v>
      </c>
    </row>
    <row r="13" spans="2:17" x14ac:dyDescent="0.35">
      <c r="B13" s="19">
        <v>10</v>
      </c>
      <c r="C13" s="18">
        <v>80</v>
      </c>
      <c r="D13" s="10" t="s">
        <v>77</v>
      </c>
      <c r="E13" s="20">
        <f>VLOOKUP($C13,Data!$B$76:$FI$115,2+2*'Mid2'!$L$2-1)</f>
        <v>940</v>
      </c>
      <c r="F13" s="29">
        <f>VLOOKUP($C13,Data!$B$76:$FI$115,2+2*'Mid2'!$L$2)</f>
        <v>0.63426516332327953</v>
      </c>
      <c r="G13" s="20">
        <f t="shared" si="0"/>
        <v>940.00009999999997</v>
      </c>
      <c r="H13" s="29">
        <f t="shared" si="1"/>
        <v>0.63436516332327952</v>
      </c>
      <c r="I13" s="16">
        <f t="shared" si="2"/>
        <v>21</v>
      </c>
      <c r="J13" s="16">
        <f t="shared" si="2"/>
        <v>21</v>
      </c>
      <c r="K13" s="16" t="str">
        <f t="shared" si="3"/>
        <v>Arabic</v>
      </c>
      <c r="L13" s="20">
        <f t="shared" si="4"/>
        <v>2522</v>
      </c>
      <c r="M13" s="21">
        <f t="shared" si="5"/>
        <v>1.701719938192884</v>
      </c>
      <c r="N13" s="21"/>
      <c r="P13" s="16">
        <f>VLOOKUP(K13,Data!$C$76:$FI$115,2+'Mid2'!$Q$2*2-2)</f>
        <v>87689</v>
      </c>
      <c r="Q13" s="21">
        <f>VLOOKUP(K13,Data!$C$76:$FI$115,2+'Mid2'!$Q$2*2-1)</f>
        <v>1.8728981983107629</v>
      </c>
    </row>
    <row r="14" spans="2:17" x14ac:dyDescent="0.35">
      <c r="B14" s="19">
        <v>11</v>
      </c>
      <c r="C14" s="18">
        <v>81</v>
      </c>
      <c r="D14" s="7" t="s">
        <v>78</v>
      </c>
      <c r="E14" s="20">
        <f>VLOOKUP($C14,Data!$B$76:$FI$115,2+2*'Mid2'!$L$2-1)</f>
        <v>716</v>
      </c>
      <c r="F14" s="29">
        <f>VLOOKUP($C14,Data!$B$76:$FI$115,2+2*'Mid2'!$L$2)</f>
        <v>0.48312112440368948</v>
      </c>
      <c r="G14" s="20">
        <f t="shared" si="0"/>
        <v>716.00010999999995</v>
      </c>
      <c r="H14" s="29">
        <f t="shared" si="1"/>
        <v>0.48323112440368948</v>
      </c>
      <c r="I14" s="16">
        <f t="shared" si="2"/>
        <v>25</v>
      </c>
      <c r="J14" s="16">
        <f t="shared" si="2"/>
        <v>25</v>
      </c>
      <c r="K14" s="16" t="str">
        <f t="shared" si="3"/>
        <v>Hindi</v>
      </c>
      <c r="L14" s="20">
        <f t="shared" si="4"/>
        <v>2256</v>
      </c>
      <c r="M14" s="21">
        <f t="shared" si="5"/>
        <v>1.522236391975871</v>
      </c>
      <c r="N14" s="21"/>
      <c r="P14" s="16">
        <f>VLOOKUP(K14,Data!$C$76:$FI$115,2+'Mid2'!$Q$2*2-2)</f>
        <v>64259</v>
      </c>
      <c r="Q14" s="21">
        <f>VLOOKUP(K14,Data!$C$76:$FI$115,2+'Mid2'!$Q$2*2-1)</f>
        <v>1.3724704960171892</v>
      </c>
    </row>
    <row r="15" spans="2:17" x14ac:dyDescent="0.35">
      <c r="B15" s="19">
        <v>12</v>
      </c>
      <c r="C15" s="18">
        <v>82</v>
      </c>
      <c r="D15" s="7" t="s">
        <v>79</v>
      </c>
      <c r="E15" s="20">
        <f>VLOOKUP($C15,Data!$B$76:$FI$115,2+2*'Mid2'!$L$2-1)</f>
        <v>194</v>
      </c>
      <c r="F15" s="29">
        <f>VLOOKUP($C15,Data!$B$76:$FI$115,2+2*'Mid2'!$L$2)</f>
        <v>0.13090153370714494</v>
      </c>
      <c r="G15" s="20">
        <f t="shared" si="0"/>
        <v>194.00012000000001</v>
      </c>
      <c r="H15" s="29">
        <f t="shared" si="1"/>
        <v>0.13102153370714495</v>
      </c>
      <c r="I15" s="16">
        <f t="shared" si="2"/>
        <v>36</v>
      </c>
      <c r="J15" s="16">
        <f t="shared" si="2"/>
        <v>36</v>
      </c>
      <c r="K15" s="16" t="str">
        <f t="shared" si="3"/>
        <v>Austronesian - Other</v>
      </c>
      <c r="L15" s="20">
        <f t="shared" si="4"/>
        <v>2057</v>
      </c>
      <c r="M15" s="31">
        <f t="shared" si="5"/>
        <v>1.3879611073999851</v>
      </c>
      <c r="N15" s="31"/>
      <c r="P15" s="16">
        <f>VLOOKUP(K15,Data!$C$76:$FI$115,2+'Mid2'!$Q$2*2-2)</f>
        <v>10519</v>
      </c>
      <c r="Q15" s="21">
        <f>VLOOKUP(K15,Data!$C$76:$FI$115,2+'Mid2'!$Q$2*2-1)</f>
        <v>0.22466918482399062</v>
      </c>
    </row>
    <row r="16" spans="2:17" x14ac:dyDescent="0.35">
      <c r="B16" s="19">
        <v>13</v>
      </c>
      <c r="C16" s="18">
        <v>83</v>
      </c>
      <c r="D16" s="7" t="s">
        <v>80</v>
      </c>
      <c r="E16" s="20">
        <f>VLOOKUP($C16,Data!$B$76:$FI$115,2+2*'Mid2'!$L$2-1)</f>
        <v>3509</v>
      </c>
      <c r="F16" s="29">
        <f>VLOOKUP($C16,Data!$B$76:$FI$115,2+2*'Mid2'!$L$2)</f>
        <v>2.3676983596823278</v>
      </c>
      <c r="G16" s="20">
        <f t="shared" si="0"/>
        <v>3509.0001299999999</v>
      </c>
      <c r="H16" s="29">
        <f t="shared" si="1"/>
        <v>2.3678283596823277</v>
      </c>
      <c r="I16" s="16">
        <f t="shared" si="2"/>
        <v>8</v>
      </c>
      <c r="J16" s="16">
        <f t="shared" si="2"/>
        <v>8</v>
      </c>
      <c r="K16" s="16" t="str">
        <f t="shared" si="3"/>
        <v>Serbian</v>
      </c>
      <c r="L16" s="20">
        <f t="shared" si="4"/>
        <v>2027</v>
      </c>
      <c r="M16" s="21">
        <f t="shared" si="5"/>
        <v>1.36771860218754</v>
      </c>
      <c r="N16" s="21"/>
      <c r="P16" s="16">
        <f>VLOOKUP(K16,Data!$C$76:$FI$115,2+'Mid2'!$Q$2*2-2)</f>
        <v>16445</v>
      </c>
      <c r="Q16" s="21">
        <f>VLOOKUP(K16,Data!$C$76:$FI$115,2+'Mid2'!$Q$2*2-1)</f>
        <v>0.35123916193844718</v>
      </c>
    </row>
    <row r="17" spans="2:17" x14ac:dyDescent="0.35">
      <c r="B17" s="19">
        <v>14</v>
      </c>
      <c r="C17" s="18">
        <v>84</v>
      </c>
      <c r="D17" s="7" t="s">
        <v>81</v>
      </c>
      <c r="E17" s="20">
        <f>VLOOKUP($C17,Data!$B$76:$FI$115,2+2*'Mid2'!$L$2-1)</f>
        <v>786</v>
      </c>
      <c r="F17" s="29">
        <f>VLOOKUP($C17,Data!$B$76:$FI$115,2+2*'Mid2'!$L$2)</f>
        <v>0.53035363656606138</v>
      </c>
      <c r="G17" s="20">
        <f t="shared" si="0"/>
        <v>786.00013999999999</v>
      </c>
      <c r="H17" s="29">
        <f t="shared" si="1"/>
        <v>0.53049363656606141</v>
      </c>
      <c r="I17" s="16">
        <f t="shared" si="2"/>
        <v>24</v>
      </c>
      <c r="J17" s="16">
        <f t="shared" si="2"/>
        <v>24</v>
      </c>
      <c r="K17" s="16" t="str">
        <f t="shared" si="3"/>
        <v>Italian</v>
      </c>
      <c r="L17" s="20">
        <f t="shared" si="4"/>
        <v>1877</v>
      </c>
      <c r="M17" s="21">
        <f t="shared" si="5"/>
        <v>1.2665060761253146</v>
      </c>
      <c r="N17" s="21"/>
      <c r="P17" s="16">
        <f>VLOOKUP(K17,Data!$C$76:$FI$115,2+'Mid2'!$Q$2*2-2)</f>
        <v>83637</v>
      </c>
      <c r="Q17" s="21">
        <f>VLOOKUP(K17,Data!$C$76:$FI$115,2+'Mid2'!$Q$2*2-1)</f>
        <v>1.7863538940131289</v>
      </c>
    </row>
    <row r="18" spans="2:17" x14ac:dyDescent="0.35">
      <c r="B18" s="19">
        <v>15</v>
      </c>
      <c r="C18" s="18">
        <v>85</v>
      </c>
      <c r="D18" s="7" t="s">
        <v>82</v>
      </c>
      <c r="E18" s="20">
        <f>VLOOKUP($C18,Data!$B$76:$FI$115,2+2*'Mid2'!$L$2-1)</f>
        <v>2256</v>
      </c>
      <c r="F18" s="29">
        <f>VLOOKUP($C18,Data!$B$76:$FI$115,2+2*'Mid2'!$L$2)</f>
        <v>1.522236391975871</v>
      </c>
      <c r="G18" s="20">
        <f t="shared" si="0"/>
        <v>2256.0001499999998</v>
      </c>
      <c r="H18" s="29">
        <f t="shared" si="1"/>
        <v>1.5223863919758711</v>
      </c>
      <c r="I18" s="16">
        <f t="shared" si="2"/>
        <v>11</v>
      </c>
      <c r="J18" s="16">
        <f t="shared" si="2"/>
        <v>11</v>
      </c>
      <c r="K18" s="16" t="str">
        <f t="shared" si="3"/>
        <v>Urdu</v>
      </c>
      <c r="L18" s="20">
        <f t="shared" si="4"/>
        <v>1715</v>
      </c>
      <c r="M18" s="21">
        <f t="shared" si="5"/>
        <v>1.157196547978111</v>
      </c>
      <c r="N18" s="21"/>
      <c r="P18" s="16">
        <f>VLOOKUP(K18,Data!$C$76:$FI$115,2+'Mid2'!$Q$2*2-2)</f>
        <v>36329</v>
      </c>
      <c r="Q18" s="21">
        <f>VLOOKUP(K18,Data!$C$76:$FI$115,2+'Mid2'!$Q$2*2-1)</f>
        <v>0.77592991876326223</v>
      </c>
    </row>
    <row r="19" spans="2:17" x14ac:dyDescent="0.35">
      <c r="B19" s="19">
        <v>16</v>
      </c>
      <c r="C19" s="18">
        <v>86</v>
      </c>
      <c r="D19" s="7" t="s">
        <v>83</v>
      </c>
      <c r="E19" s="20">
        <f>VLOOKUP($C19,Data!$B$76:$FI$115,2+2*'Mid2'!$L$2-1)</f>
        <v>373</v>
      </c>
      <c r="F19" s="29">
        <f>VLOOKUP($C19,Data!$B$76:$FI$115,2+2*'Mid2'!$L$2)</f>
        <v>0.25168181480806734</v>
      </c>
      <c r="G19" s="20">
        <f t="shared" si="0"/>
        <v>373.00015999999999</v>
      </c>
      <c r="H19" s="29">
        <f t="shared" si="1"/>
        <v>0.25184181480806733</v>
      </c>
      <c r="I19" s="16">
        <f t="shared" si="2"/>
        <v>33</v>
      </c>
      <c r="J19" s="16">
        <f t="shared" si="2"/>
        <v>33</v>
      </c>
      <c r="K19" s="16" t="str">
        <f t="shared" si="3"/>
        <v>Turkish</v>
      </c>
      <c r="L19" s="20">
        <f t="shared" si="4"/>
        <v>1518</v>
      </c>
      <c r="M19" s="21">
        <f t="shared" si="5"/>
        <v>1.0242707637497217</v>
      </c>
      <c r="N19" s="21"/>
      <c r="P19" s="16">
        <f>VLOOKUP(K19,Data!$C$76:$FI$115,2+'Mid2'!$Q$2*2-2)</f>
        <v>33290</v>
      </c>
      <c r="Q19" s="21">
        <f>VLOOKUP(K19,Data!$C$76:$FI$115,2+'Mid2'!$Q$2*2-1)</f>
        <v>0.71102169054003694</v>
      </c>
    </row>
    <row r="20" spans="2:17" x14ac:dyDescent="0.35">
      <c r="B20" s="19">
        <v>17</v>
      </c>
      <c r="C20" s="18">
        <v>87</v>
      </c>
      <c r="D20" s="10" t="s">
        <v>84</v>
      </c>
      <c r="E20" s="20">
        <f>VLOOKUP($C20,Data!$B$76:$FI$115,2+2*'Mid2'!$L$2-1)</f>
        <v>811</v>
      </c>
      <c r="F20" s="29">
        <f>VLOOKUP($C20,Data!$B$76:$FI$115,2+2*'Mid2'!$L$2)</f>
        <v>0.54722239090976565</v>
      </c>
      <c r="G20" s="20">
        <f t="shared" si="0"/>
        <v>811.00017000000003</v>
      </c>
      <c r="H20" s="29">
        <f t="shared" si="1"/>
        <v>0.54739239090976566</v>
      </c>
      <c r="I20" s="16">
        <f t="shared" si="2"/>
        <v>22</v>
      </c>
      <c r="J20" s="16">
        <f t="shared" si="2"/>
        <v>22</v>
      </c>
      <c r="K20" s="16" t="str">
        <f t="shared" si="3"/>
        <v>Chinese Ls other</v>
      </c>
      <c r="L20" s="20">
        <f t="shared" si="4"/>
        <v>1434</v>
      </c>
      <c r="M20" s="21">
        <f t="shared" si="5"/>
        <v>0.96759174915487545</v>
      </c>
      <c r="N20" s="21"/>
      <c r="P20" s="16">
        <f>VLOOKUP(K20,Data!$C$76:$FI$115,2+'Mid2'!$Q$2*2-2)</f>
        <v>15321</v>
      </c>
      <c r="Q20" s="21">
        <f>VLOOKUP(K20,Data!$C$76:$FI$115,2+'Mid2'!$Q$2*2-1)</f>
        <v>0.32723230161501671</v>
      </c>
    </row>
    <row r="21" spans="2:17" x14ac:dyDescent="0.35">
      <c r="B21" s="19">
        <v>18</v>
      </c>
      <c r="C21" s="18">
        <v>88</v>
      </c>
      <c r="D21" s="10" t="s">
        <v>85</v>
      </c>
      <c r="E21" s="20">
        <f>VLOOKUP($C21,Data!$B$76:$FI$115,2+2*'Mid2'!$L$2-1)</f>
        <v>1877</v>
      </c>
      <c r="F21" s="29">
        <f>VLOOKUP($C21,Data!$B$76:$FI$115,2+2*'Mid2'!$L$2)</f>
        <v>1.2665060761253146</v>
      </c>
      <c r="G21" s="20">
        <f t="shared" si="0"/>
        <v>1877.00018</v>
      </c>
      <c r="H21" s="29">
        <f t="shared" si="1"/>
        <v>1.2666860761253147</v>
      </c>
      <c r="I21" s="16">
        <f t="shared" si="2"/>
        <v>14</v>
      </c>
      <c r="J21" s="16">
        <f t="shared" si="2"/>
        <v>14</v>
      </c>
      <c r="K21" s="16" t="str">
        <f t="shared" si="3"/>
        <v>Spanish</v>
      </c>
      <c r="L21" s="20">
        <f t="shared" si="4"/>
        <v>1361</v>
      </c>
      <c r="M21" s="21">
        <f t="shared" si="5"/>
        <v>0.918334986471259</v>
      </c>
      <c r="N21" s="21"/>
      <c r="P21" s="16">
        <f>VLOOKUP(K21,Data!$C$76:$FI$115,2+'Mid2'!$Q$2*2-2)</f>
        <v>40412</v>
      </c>
      <c r="Q21" s="21">
        <f>VLOOKUP(K21,Data!$C$76:$FI$115,2+'Mid2'!$Q$2*2-1)</f>
        <v>0.8631363339772895</v>
      </c>
    </row>
    <row r="22" spans="2:17" x14ac:dyDescent="0.35">
      <c r="B22" s="19">
        <v>19</v>
      </c>
      <c r="C22" s="18">
        <v>89</v>
      </c>
      <c r="D22" s="10" t="s">
        <v>86</v>
      </c>
      <c r="E22" s="20">
        <f>VLOOKUP($C22,Data!$B$76:$FI$115,2+2*'Mid2'!$L$2-1)</f>
        <v>186</v>
      </c>
      <c r="F22" s="29">
        <f>VLOOKUP($C22,Data!$B$76:$FI$115,2+2*'Mid2'!$L$2)</f>
        <v>0.12550353231715958</v>
      </c>
      <c r="G22" s="20">
        <f t="shared" si="0"/>
        <v>186.00019</v>
      </c>
      <c r="H22" s="29">
        <f t="shared" si="1"/>
        <v>0.12569353231715957</v>
      </c>
      <c r="I22" s="16">
        <f t="shared" si="2"/>
        <v>37</v>
      </c>
      <c r="J22" s="16">
        <f t="shared" si="2"/>
        <v>37</v>
      </c>
      <c r="K22" s="16" t="str">
        <f t="shared" si="3"/>
        <v>Tagalog</v>
      </c>
      <c r="L22" s="20">
        <f t="shared" si="4"/>
        <v>1152</v>
      </c>
      <c r="M22" s="21">
        <f t="shared" si="5"/>
        <v>0.77731220015789149</v>
      </c>
      <c r="N22" s="21"/>
      <c r="P22" s="16">
        <f>VLOOKUP(K22,Data!$C$76:$FI$115,2+'Mid2'!$Q$2*2-2)</f>
        <v>25758</v>
      </c>
      <c r="Q22" s="21">
        <f>VLOOKUP(K22,Data!$C$76:$FI$115,2+'Mid2'!$Q$2*2-1)</f>
        <v>0.55015009627306311</v>
      </c>
    </row>
    <row r="23" spans="2:17" x14ac:dyDescent="0.35">
      <c r="B23" s="19">
        <v>20</v>
      </c>
      <c r="C23" s="18">
        <v>90</v>
      </c>
      <c r="D23" s="10" t="s">
        <v>87</v>
      </c>
      <c r="E23" s="20">
        <f>VLOOKUP($C23,Data!$B$76:$FI$115,2+2*'Mid2'!$L$2-1)</f>
        <v>9663</v>
      </c>
      <c r="F23" s="29">
        <f>VLOOKUP($C23,Data!$B$76:$FI$115,2+2*'Mid2'!$L$2)</f>
        <v>6.5201109289285641</v>
      </c>
      <c r="G23" s="20">
        <f t="shared" si="0"/>
        <v>9663.0002000000004</v>
      </c>
      <c r="H23" s="29">
        <f t="shared" si="1"/>
        <v>6.5203109289285646</v>
      </c>
      <c r="I23" s="16">
        <f t="shared" si="2"/>
        <v>3</v>
      </c>
      <c r="J23" s="16">
        <f t="shared" si="2"/>
        <v>3</v>
      </c>
      <c r="K23" s="16" t="str">
        <f t="shared" si="3"/>
        <v>Malayalam</v>
      </c>
      <c r="L23" s="20">
        <f t="shared" si="4"/>
        <v>1056</v>
      </c>
      <c r="M23" s="21">
        <f t="shared" si="5"/>
        <v>0.71253618347806724</v>
      </c>
      <c r="N23" s="21"/>
      <c r="P23" s="16">
        <f>VLOOKUP(K23,Data!$C$76:$FI$115,2+'Mid2'!$Q$2*2-2)</f>
        <v>21742</v>
      </c>
      <c r="Q23" s="21">
        <f>VLOOKUP(K23,Data!$C$76:$FI$115,2+'Mid2'!$Q$2*2-1)</f>
        <v>0.46437469497511213</v>
      </c>
    </row>
    <row r="24" spans="2:17" x14ac:dyDescent="0.35">
      <c r="B24" s="19">
        <v>21</v>
      </c>
      <c r="C24" s="18">
        <v>91</v>
      </c>
      <c r="D24" s="10" t="s">
        <v>88</v>
      </c>
      <c r="E24" s="20">
        <f>VLOOKUP($C24,Data!$B$76:$FI$115,2+2*'Mid2'!$L$2-1)</f>
        <v>630</v>
      </c>
      <c r="F24" s="29">
        <f>VLOOKUP($C24,Data!$B$76:$FI$115,2+2*'Mid2'!$L$2)</f>
        <v>0.42509260946134692</v>
      </c>
      <c r="G24" s="20">
        <f t="shared" si="0"/>
        <v>630.00021000000004</v>
      </c>
      <c r="H24" s="29">
        <f t="shared" si="1"/>
        <v>0.4253026094613469</v>
      </c>
      <c r="I24" s="16">
        <f t="shared" si="2"/>
        <v>30</v>
      </c>
      <c r="J24" s="16">
        <f t="shared" si="2"/>
        <v>30</v>
      </c>
      <c r="K24" s="16" t="str">
        <f t="shared" si="3"/>
        <v>Filipino</v>
      </c>
      <c r="L24" s="20">
        <f t="shared" si="4"/>
        <v>940</v>
      </c>
      <c r="M24" s="21">
        <f t="shared" si="5"/>
        <v>0.63426516332327953</v>
      </c>
      <c r="N24" s="21"/>
      <c r="P24" s="16">
        <f>VLOOKUP(K24,Data!$C$76:$FI$115,2+'Mid2'!$Q$2*2-2)</f>
        <v>20404</v>
      </c>
      <c r="Q24" s="21">
        <f>VLOOKUP(K24,Data!$C$76:$FI$115,2+'Mid2'!$Q$2*2-1)</f>
        <v>0.43579713348690036</v>
      </c>
    </row>
    <row r="25" spans="2:17" x14ac:dyDescent="0.35">
      <c r="B25" s="19">
        <v>22</v>
      </c>
      <c r="C25" s="18">
        <v>92</v>
      </c>
      <c r="D25" s="10" t="s">
        <v>89</v>
      </c>
      <c r="E25" s="20">
        <f>VLOOKUP($C25,Data!$B$76:$FI$115,2+2*'Mid2'!$L$2-1)</f>
        <v>303</v>
      </c>
      <c r="F25" s="29">
        <f>VLOOKUP($C25,Data!$B$76:$FI$115,2+2*'Mid2'!$L$2)</f>
        <v>0.20444930264569544</v>
      </c>
      <c r="G25" s="20">
        <f t="shared" si="0"/>
        <v>303.00022000000001</v>
      </c>
      <c r="H25" s="29">
        <f t="shared" si="1"/>
        <v>0.20466930264569544</v>
      </c>
      <c r="I25" s="16">
        <f t="shared" si="2"/>
        <v>35</v>
      </c>
      <c r="J25" s="16">
        <f t="shared" si="2"/>
        <v>35</v>
      </c>
      <c r="K25" s="16" t="str">
        <f t="shared" si="3"/>
        <v>Indonesian</v>
      </c>
      <c r="L25" s="20">
        <f t="shared" si="4"/>
        <v>811</v>
      </c>
      <c r="M25" s="21">
        <f t="shared" si="5"/>
        <v>0.54722239090976565</v>
      </c>
      <c r="N25" s="21"/>
      <c r="P25" s="16">
        <f>VLOOKUP(K25,Data!$C$76:$FI$115,2+'Mid2'!$Q$2*2-2)</f>
        <v>16841</v>
      </c>
      <c r="Q25" s="21">
        <f>VLOOKUP(K25,Data!$C$76:$FI$115,2+'Mid2'!$Q$2*2-1)</f>
        <v>0.35969709493495827</v>
      </c>
    </row>
    <row r="26" spans="2:17" x14ac:dyDescent="0.35">
      <c r="B26" s="19">
        <v>23</v>
      </c>
      <c r="C26" s="18">
        <v>93</v>
      </c>
      <c r="D26" s="10" t="s">
        <v>90</v>
      </c>
      <c r="E26" s="20">
        <f>VLOOKUP($C26,Data!$B$76:$FI$115,2+2*'Mid2'!$L$2-1)</f>
        <v>1056</v>
      </c>
      <c r="F26" s="29">
        <f>VLOOKUP($C26,Data!$B$76:$FI$115,2+2*'Mid2'!$L$2)</f>
        <v>0.71253618347806724</v>
      </c>
      <c r="G26" s="20">
        <f t="shared" si="0"/>
        <v>1056.0002300000001</v>
      </c>
      <c r="H26" s="29">
        <f t="shared" si="1"/>
        <v>0.71276618347806719</v>
      </c>
      <c r="I26" s="16">
        <f t="shared" si="2"/>
        <v>20</v>
      </c>
      <c r="J26" s="16">
        <f t="shared" si="2"/>
        <v>20</v>
      </c>
      <c r="K26" s="16" t="str">
        <f t="shared" si="3"/>
        <v>Persian</v>
      </c>
      <c r="L26" s="20">
        <f t="shared" si="4"/>
        <v>809</v>
      </c>
      <c r="M26" s="21">
        <f t="shared" si="5"/>
        <v>0.5458728905622694</v>
      </c>
      <c r="N26" s="21"/>
      <c r="P26" s="16">
        <f>VLOOKUP(K26,Data!$C$76:$FI$115,2+'Mid2'!$Q$2*2-2)</f>
        <v>21497</v>
      </c>
      <c r="Q26" s="21">
        <f>VLOOKUP(K26,Data!$C$76:$FI$115,2+'Mid2'!$Q$2*2-1)</f>
        <v>0.45914188289393726</v>
      </c>
    </row>
    <row r="27" spans="2:17" x14ac:dyDescent="0.35">
      <c r="B27" s="19">
        <v>24</v>
      </c>
      <c r="C27" s="18">
        <v>94</v>
      </c>
      <c r="D27" s="7" t="s">
        <v>91</v>
      </c>
      <c r="E27" s="20">
        <f>VLOOKUP($C27,Data!$B$76:$FI$115,2+2*'Mid2'!$L$2-1)</f>
        <v>6201</v>
      </c>
      <c r="F27" s="29">
        <f>VLOOKUP($C27,Data!$B$76:$FI$115,2+2*'Mid2'!$L$2)</f>
        <v>4.1841258274124007</v>
      </c>
      <c r="G27" s="20">
        <f t="shared" si="0"/>
        <v>6201.0002400000003</v>
      </c>
      <c r="H27" s="29">
        <f t="shared" si="1"/>
        <v>4.1843658274124005</v>
      </c>
      <c r="I27" s="16">
        <f t="shared" si="2"/>
        <v>4</v>
      </c>
      <c r="J27" s="16">
        <f t="shared" si="2"/>
        <v>4</v>
      </c>
      <c r="K27" s="16" t="str">
        <f t="shared" si="3"/>
        <v>Gujarati</v>
      </c>
      <c r="L27" s="20">
        <f t="shared" si="4"/>
        <v>786</v>
      </c>
      <c r="M27" s="21">
        <f t="shared" si="5"/>
        <v>0.53035363656606138</v>
      </c>
      <c r="N27" s="21"/>
      <c r="P27" s="16">
        <f>VLOOKUP(K27,Data!$C$76:$FI$115,2+'Mid2'!$Q$2*2-2)</f>
        <v>23057</v>
      </c>
      <c r="Q27" s="21">
        <f>VLOOKUP(K27,Data!$C$76:$FI$115,2+'Mid2'!$Q$2*2-1)</f>
        <v>0.49246101288019323</v>
      </c>
    </row>
    <row r="28" spans="2:17" x14ac:dyDescent="0.35">
      <c r="B28" s="19">
        <v>25</v>
      </c>
      <c r="C28" s="18">
        <v>95</v>
      </c>
      <c r="D28" s="7" t="s">
        <v>92</v>
      </c>
      <c r="E28" s="20">
        <f>VLOOKUP($C28,Data!$B$76:$FI$115,2+2*'Mid2'!$L$2-1)</f>
        <v>311</v>
      </c>
      <c r="F28" s="29">
        <f>VLOOKUP($C28,Data!$B$76:$FI$115,2+2*'Mid2'!$L$2)</f>
        <v>0.20984730403568078</v>
      </c>
      <c r="G28" s="20">
        <f t="shared" si="0"/>
        <v>311.00024999999999</v>
      </c>
      <c r="H28" s="29">
        <f t="shared" si="1"/>
        <v>0.21009730403568078</v>
      </c>
      <c r="I28" s="16">
        <f t="shared" si="2"/>
        <v>34</v>
      </c>
      <c r="J28" s="16">
        <f t="shared" si="2"/>
        <v>34</v>
      </c>
      <c r="K28" s="16" t="str">
        <f t="shared" si="3"/>
        <v>French</v>
      </c>
      <c r="L28" s="20">
        <f t="shared" si="4"/>
        <v>716</v>
      </c>
      <c r="M28" s="21">
        <f t="shared" si="5"/>
        <v>0.48312112440368948</v>
      </c>
      <c r="N28" s="21"/>
      <c r="P28" s="16">
        <f>VLOOKUP(K28,Data!$C$76:$FI$115,2+'Mid2'!$Q$2*2-2)</f>
        <v>16607</v>
      </c>
      <c r="Q28" s="21">
        <f>VLOOKUP(K28,Data!$C$76:$FI$115,2+'Mid2'!$Q$2*2-1)</f>
        <v>0.35469922543701993</v>
      </c>
    </row>
    <row r="29" spans="2:17" x14ac:dyDescent="0.35">
      <c r="B29" s="19">
        <v>26</v>
      </c>
      <c r="C29" s="18">
        <v>96</v>
      </c>
      <c r="D29" s="10" t="s">
        <v>93</v>
      </c>
      <c r="E29" s="20">
        <f>VLOOKUP($C29,Data!$B$76:$FI$115,2+2*'Mid2'!$L$2-1)</f>
        <v>809</v>
      </c>
      <c r="F29" s="29">
        <f>VLOOKUP($C29,Data!$B$76:$FI$115,2+2*'Mid2'!$L$2)</f>
        <v>0.5458728905622694</v>
      </c>
      <c r="G29" s="20">
        <f t="shared" si="0"/>
        <v>809.00026000000003</v>
      </c>
      <c r="H29" s="29">
        <f t="shared" si="1"/>
        <v>0.54613289056226944</v>
      </c>
      <c r="I29" s="16">
        <f t="shared" si="2"/>
        <v>23</v>
      </c>
      <c r="J29" s="16">
        <f t="shared" si="2"/>
        <v>23</v>
      </c>
      <c r="K29" s="16" t="str">
        <f t="shared" si="3"/>
        <v>Bengali</v>
      </c>
      <c r="L29" s="20">
        <f t="shared" si="4"/>
        <v>687</v>
      </c>
      <c r="M29" s="21">
        <f t="shared" si="5"/>
        <v>0.46355336936499264</v>
      </c>
      <c r="N29" s="21"/>
      <c r="P29" s="16">
        <f>VLOOKUP(K29,Data!$C$76:$FI$115,2+'Mid2'!$Q$2*2-2)</f>
        <v>14379</v>
      </c>
      <c r="Q29" s="21">
        <f>VLOOKUP(K29,Data!$C$76:$FI$115,2+'Mid2'!$Q$2*2-1)</f>
        <v>0.30711267312331603</v>
      </c>
    </row>
    <row r="30" spans="2:17" x14ac:dyDescent="0.35">
      <c r="B30" s="19">
        <v>27</v>
      </c>
      <c r="C30" s="18">
        <v>97</v>
      </c>
      <c r="D30" s="10" t="s">
        <v>94</v>
      </c>
      <c r="E30" s="20">
        <f>VLOOKUP($C30,Data!$B$76:$FI$115,2+2*'Mid2'!$L$2-1)</f>
        <v>631</v>
      </c>
      <c r="F30" s="29">
        <f>VLOOKUP($C30,Data!$B$76:$FI$115,2+2*'Mid2'!$L$2)</f>
        <v>0.42576735963509516</v>
      </c>
      <c r="G30" s="20">
        <f t="shared" si="0"/>
        <v>631.00027</v>
      </c>
      <c r="H30" s="29">
        <f t="shared" si="1"/>
        <v>0.42603735963509515</v>
      </c>
      <c r="I30" s="16">
        <f t="shared" si="2"/>
        <v>29</v>
      </c>
      <c r="J30" s="16">
        <f t="shared" si="2"/>
        <v>29</v>
      </c>
      <c r="K30" s="16" t="str">
        <f t="shared" si="3"/>
        <v>Croatian</v>
      </c>
      <c r="L30" s="20">
        <f t="shared" si="4"/>
        <v>681</v>
      </c>
      <c r="M30" s="21">
        <f t="shared" si="5"/>
        <v>0.45950486832250353</v>
      </c>
      <c r="N30" s="21"/>
      <c r="P30" s="16">
        <f>VLOOKUP(K30,Data!$C$76:$FI$115,2+'Mid2'!$Q$2*2-2)</f>
        <v>16379</v>
      </c>
      <c r="Q30" s="21">
        <f>VLOOKUP(K30,Data!$C$76:$FI$115,2+'Mid2'!$Q$2*2-1)</f>
        <v>0.34982950643902866</v>
      </c>
    </row>
    <row r="31" spans="2:17" x14ac:dyDescent="0.35">
      <c r="B31" s="19">
        <v>28</v>
      </c>
      <c r="C31" s="18">
        <v>98</v>
      </c>
      <c r="D31" s="10" t="s">
        <v>95</v>
      </c>
      <c r="E31" s="20">
        <f>VLOOKUP($C31,Data!$B$76:$FI$115,2+2*'Mid2'!$L$2-1)</f>
        <v>184</v>
      </c>
      <c r="F31" s="29">
        <f>VLOOKUP($C31,Data!$B$76:$FI$115,2+2*'Mid2'!$L$2)</f>
        <v>0.12415403196966324</v>
      </c>
      <c r="G31" s="20">
        <f t="shared" si="0"/>
        <v>184.00028</v>
      </c>
      <c r="H31" s="29">
        <f t="shared" si="1"/>
        <v>0.12443403196966324</v>
      </c>
      <c r="I31" s="16">
        <f t="shared" si="2"/>
        <v>38</v>
      </c>
      <c r="J31" s="16">
        <f t="shared" si="2"/>
        <v>38</v>
      </c>
      <c r="K31" s="16" t="str">
        <f t="shared" si="3"/>
        <v>Thai</v>
      </c>
      <c r="L31" s="20">
        <f t="shared" si="4"/>
        <v>657</v>
      </c>
      <c r="M31" s="21">
        <f t="shared" si="5"/>
        <v>0.4433108641525475</v>
      </c>
      <c r="N31" s="21"/>
      <c r="P31" s="16">
        <f>VLOOKUP(K31,Data!$C$76:$FI$115,2+'Mid2'!$Q$2*2-2)</f>
        <v>12504</v>
      </c>
      <c r="Q31" s="21">
        <f>VLOOKUP(K31,Data!$C$76:$FI$115,2+'Mid2'!$Q$2*2-1)</f>
        <v>0.26706564188983545</v>
      </c>
    </row>
    <row r="32" spans="2:17" x14ac:dyDescent="0.35">
      <c r="B32" s="19">
        <v>29</v>
      </c>
      <c r="C32" s="18">
        <v>99</v>
      </c>
      <c r="D32" s="7" t="s">
        <v>96</v>
      </c>
      <c r="E32" s="20">
        <f>VLOOKUP($C32,Data!$B$76:$FI$115,2+2*'Mid2'!$L$2-1)</f>
        <v>5399</v>
      </c>
      <c r="F32" s="29">
        <f>VLOOKUP($C32,Data!$B$76:$FI$115,2+2*'Mid2'!$L$2)</f>
        <v>3.6429761880663687</v>
      </c>
      <c r="G32" s="20">
        <f t="shared" si="0"/>
        <v>5399.0002899999999</v>
      </c>
      <c r="H32" s="29">
        <f t="shared" si="1"/>
        <v>3.6432661880663688</v>
      </c>
      <c r="I32" s="16">
        <f t="shared" si="2"/>
        <v>5</v>
      </c>
      <c r="J32" s="16">
        <f t="shared" si="2"/>
        <v>5</v>
      </c>
      <c r="K32" s="16" t="str">
        <f t="shared" si="3"/>
        <v>Polish</v>
      </c>
      <c r="L32" s="20">
        <f t="shared" si="4"/>
        <v>631</v>
      </c>
      <c r="M32" s="21">
        <f t="shared" si="5"/>
        <v>0.42576735963509516</v>
      </c>
      <c r="N32" s="21"/>
      <c r="P32" s="16">
        <f>VLOOKUP(K32,Data!$C$76:$FI$115,2+'Mid2'!$Q$2*2-2)</f>
        <v>12590</v>
      </c>
      <c r="Q32" s="21">
        <f>VLOOKUP(K32,Data!$C$76:$FI$115,2+'Mid2'!$Q$2*2-1)</f>
        <v>0.26890246572241105</v>
      </c>
    </row>
    <row r="33" spans="2:17" x14ac:dyDescent="0.35">
      <c r="B33" s="19">
        <v>30</v>
      </c>
      <c r="C33" s="18">
        <v>100</v>
      </c>
      <c r="D33" s="10" t="s">
        <v>97</v>
      </c>
      <c r="E33" s="20">
        <f>VLOOKUP($C33,Data!$B$76:$FI$115,2+2*'Mid2'!$L$2-1)</f>
        <v>474</v>
      </c>
      <c r="F33" s="29">
        <f>VLOOKUP($C33,Data!$B$76:$FI$115,2+2*'Mid2'!$L$2)</f>
        <v>0.31983158235663245</v>
      </c>
      <c r="G33" s="20">
        <f t="shared" si="0"/>
        <v>474.00029999999998</v>
      </c>
      <c r="H33" s="29">
        <f t="shared" si="1"/>
        <v>0.32013158235663247</v>
      </c>
      <c r="I33" s="16">
        <f t="shared" si="2"/>
        <v>32</v>
      </c>
      <c r="J33" s="16">
        <f t="shared" si="2"/>
        <v>32</v>
      </c>
      <c r="K33" s="16" t="str">
        <f t="shared" si="3"/>
        <v>Korean</v>
      </c>
      <c r="L33" s="20">
        <f t="shared" si="4"/>
        <v>630</v>
      </c>
      <c r="M33" s="21">
        <f t="shared" si="5"/>
        <v>0.42509260946134692</v>
      </c>
      <c r="N33" s="21"/>
      <c r="P33" s="16">
        <f>VLOOKUP(K33,Data!$C$76:$FI$115,2+'Mid2'!$Q$2*2-2)</f>
        <v>16139</v>
      </c>
      <c r="Q33" s="21">
        <f>VLOOKUP(K33,Data!$C$76:$FI$115,2+'Mid2'!$Q$2*2-1)</f>
        <v>0.34470348644114318</v>
      </c>
    </row>
    <row r="34" spans="2:17" x14ac:dyDescent="0.35">
      <c r="B34" s="19">
        <v>31</v>
      </c>
      <c r="C34" s="18">
        <v>101</v>
      </c>
      <c r="D34" s="10" t="s">
        <v>98</v>
      </c>
      <c r="E34" s="20">
        <f>VLOOKUP($C34,Data!$B$76:$FI$115,2+2*'Mid2'!$L$2-1)</f>
        <v>507</v>
      </c>
      <c r="F34" s="29">
        <f>VLOOKUP($C34,Data!$B$76:$FI$115,2+2*'Mid2'!$L$2)</f>
        <v>0.34209833809032208</v>
      </c>
      <c r="G34" s="20">
        <f t="shared" si="0"/>
        <v>507.00031000000001</v>
      </c>
      <c r="H34" s="29">
        <f t="shared" si="1"/>
        <v>0.34240833809032206</v>
      </c>
      <c r="I34" s="16">
        <f t="shared" si="2"/>
        <v>31</v>
      </c>
      <c r="J34" s="16">
        <f t="shared" si="2"/>
        <v>31</v>
      </c>
      <c r="K34" s="16" t="str">
        <f t="shared" si="3"/>
        <v>Samoan</v>
      </c>
      <c r="L34" s="20">
        <f t="shared" si="4"/>
        <v>507</v>
      </c>
      <c r="M34" s="21">
        <f t="shared" si="5"/>
        <v>0.34209833809032208</v>
      </c>
      <c r="N34" s="21"/>
      <c r="P34" s="16">
        <f>VLOOKUP(K34,Data!$C$76:$FI$115,2+'Mid2'!$Q$2*2-2)</f>
        <v>12558</v>
      </c>
      <c r="Q34" s="21">
        <f>VLOOKUP(K34,Data!$C$76:$FI$115,2+'Mid2'!$Q$2*2-1)</f>
        <v>0.26821899638935964</v>
      </c>
    </row>
    <row r="35" spans="2:17" x14ac:dyDescent="0.35">
      <c r="B35" s="19">
        <v>32</v>
      </c>
      <c r="C35" s="18">
        <v>102</v>
      </c>
      <c r="D35" s="10" t="s">
        <v>99</v>
      </c>
      <c r="E35" s="20">
        <f>VLOOKUP($C35,Data!$B$76:$FI$115,2+2*'Mid2'!$L$2-1)</f>
        <v>2027</v>
      </c>
      <c r="F35" s="29">
        <f>VLOOKUP($C35,Data!$B$76:$FI$115,2+2*'Mid2'!$L$2)</f>
        <v>1.36771860218754</v>
      </c>
      <c r="G35" s="20">
        <f t="shared" si="0"/>
        <v>2027.0003200000001</v>
      </c>
      <c r="H35" s="29">
        <f t="shared" si="1"/>
        <v>1.3680386021875401</v>
      </c>
      <c r="I35" s="16">
        <f t="shared" si="2"/>
        <v>13</v>
      </c>
      <c r="J35" s="16">
        <f t="shared" si="2"/>
        <v>13</v>
      </c>
      <c r="K35" s="16" t="str">
        <f t="shared" si="3"/>
        <v>Russian</v>
      </c>
      <c r="L35" s="20">
        <f t="shared" si="4"/>
        <v>474</v>
      </c>
      <c r="M35" s="21">
        <f t="shared" si="5"/>
        <v>0.31983158235663245</v>
      </c>
      <c r="N35" s="21"/>
      <c r="P35" s="16">
        <f>VLOOKUP(K35,Data!$C$76:$FI$115,2+'Mid2'!$Q$2*2-2)</f>
        <v>17378</v>
      </c>
      <c r="Q35" s="21">
        <f>VLOOKUP(K35,Data!$C$76:$FI$115,2+'Mid2'!$Q$2*2-1)</f>
        <v>0.37116656468022713</v>
      </c>
    </row>
    <row r="36" spans="2:17" x14ac:dyDescent="0.35">
      <c r="B36" s="19">
        <v>33</v>
      </c>
      <c r="C36" s="18">
        <v>103</v>
      </c>
      <c r="D36" s="7" t="s">
        <v>100</v>
      </c>
      <c r="E36" s="20">
        <f>VLOOKUP($C36,Data!$B$76:$FI$115,2+2*'Mid2'!$L$2-1)</f>
        <v>3907</v>
      </c>
      <c r="F36" s="29">
        <f>VLOOKUP($C36,Data!$B$76:$FI$115,2+2*'Mid2'!$L$2)</f>
        <v>2.6362489288340991</v>
      </c>
      <c r="G36" s="20">
        <f t="shared" si="0"/>
        <v>3907.0003299999998</v>
      </c>
      <c r="H36" s="29">
        <f t="shared" si="1"/>
        <v>2.6365789288340991</v>
      </c>
      <c r="I36" s="16">
        <f t="shared" si="2"/>
        <v>7</v>
      </c>
      <c r="J36" s="16">
        <f t="shared" si="2"/>
        <v>7</v>
      </c>
      <c r="K36" s="16" t="str">
        <f t="shared" si="3"/>
        <v>Indo-Aryan - other</v>
      </c>
      <c r="L36" s="20">
        <f t="shared" si="4"/>
        <v>373</v>
      </c>
      <c r="M36" s="21">
        <f t="shared" si="5"/>
        <v>0.25168181480806734</v>
      </c>
      <c r="N36" s="21"/>
      <c r="P36" s="16">
        <f>VLOOKUP(K36,Data!$C$76:$FI$115,2+'Mid2'!$Q$2*2-2)</f>
        <v>11917</v>
      </c>
      <c r="Q36" s="21">
        <f>VLOOKUP(K36,Data!$C$76:$FI$115,2+'Mid2'!$Q$2*2-1)</f>
        <v>0.25452825131167378</v>
      </c>
    </row>
    <row r="37" spans="2:17" x14ac:dyDescent="0.35">
      <c r="B37" s="19">
        <v>34</v>
      </c>
      <c r="C37" s="18">
        <v>104</v>
      </c>
      <c r="D37" s="10" t="s">
        <v>101</v>
      </c>
      <c r="E37" s="20">
        <f>VLOOKUP($C37,Data!$B$76:$FI$115,2+2*'Mid2'!$L$2-1)</f>
        <v>1361</v>
      </c>
      <c r="F37" s="29">
        <f>VLOOKUP($C37,Data!$B$76:$FI$115,2+2*'Mid2'!$L$2)</f>
        <v>0.918334986471259</v>
      </c>
      <c r="G37" s="20">
        <f t="shared" si="0"/>
        <v>1361.0003400000001</v>
      </c>
      <c r="H37" s="29">
        <f t="shared" si="1"/>
        <v>0.918674986471259</v>
      </c>
      <c r="I37" s="16">
        <f t="shared" si="2"/>
        <v>18</v>
      </c>
      <c r="J37" s="16">
        <f t="shared" si="2"/>
        <v>18</v>
      </c>
      <c r="K37" s="16" t="str">
        <f t="shared" si="3"/>
        <v>Nepali</v>
      </c>
      <c r="L37" s="20">
        <f t="shared" si="4"/>
        <v>311</v>
      </c>
      <c r="M37" s="21">
        <f t="shared" si="5"/>
        <v>0.20984730403568078</v>
      </c>
      <c r="N37" s="21"/>
      <c r="P37" s="16">
        <f>VLOOKUP(K37,Data!$C$76:$FI$115,2+'Mid2'!$Q$2*2-2)</f>
        <v>20142</v>
      </c>
      <c r="Q37" s="21">
        <f>VLOOKUP(K37,Data!$C$76:$FI$115,2+'Mid2'!$Q$2*2-1)</f>
        <v>0.43020122832254198</v>
      </c>
    </row>
    <row r="38" spans="2:17" x14ac:dyDescent="0.35">
      <c r="B38" s="19">
        <v>35</v>
      </c>
      <c r="C38" s="18">
        <v>105</v>
      </c>
      <c r="D38" s="10" t="s">
        <v>102</v>
      </c>
      <c r="E38" s="20">
        <f>VLOOKUP($C38,Data!$B$76:$FI$115,2+2*'Mid2'!$L$2-1)</f>
        <v>1152</v>
      </c>
      <c r="F38" s="29">
        <f>VLOOKUP($C38,Data!$B$76:$FI$115,2+2*'Mid2'!$L$2)</f>
        <v>0.77731220015789149</v>
      </c>
      <c r="G38" s="20">
        <f t="shared" si="0"/>
        <v>1152.00035</v>
      </c>
      <c r="H38" s="29">
        <f t="shared" si="1"/>
        <v>0.77766220015789145</v>
      </c>
      <c r="I38" s="16">
        <f t="shared" si="2"/>
        <v>19</v>
      </c>
      <c r="J38" s="16">
        <f t="shared" si="2"/>
        <v>19</v>
      </c>
      <c r="K38" s="16" t="str">
        <f t="shared" si="3"/>
        <v>Macedonian</v>
      </c>
      <c r="L38" s="20">
        <f t="shared" si="4"/>
        <v>303</v>
      </c>
      <c r="M38" s="21">
        <f t="shared" si="5"/>
        <v>0.20444930264569544</v>
      </c>
      <c r="N38" s="21"/>
      <c r="P38" s="16">
        <f>VLOOKUP(K38,Data!$C$76:$FI$115,2+'Mid2'!$Q$2*2-2)</f>
        <v>27792</v>
      </c>
      <c r="Q38" s="21">
        <f>VLOOKUP(K38,Data!$C$76:$FI$115,2+'Mid2'!$Q$2*2-1)</f>
        <v>0.59359311575514284</v>
      </c>
    </row>
    <row r="39" spans="2:17" x14ac:dyDescent="0.35">
      <c r="B39" s="19">
        <v>36</v>
      </c>
      <c r="C39" s="18">
        <v>106</v>
      </c>
      <c r="D39" s="10" t="s">
        <v>103</v>
      </c>
      <c r="E39" s="20">
        <f>VLOOKUP($C39,Data!$B$76:$FI$115,2+2*'Mid2'!$L$2-1)</f>
        <v>2797</v>
      </c>
      <c r="F39" s="29">
        <f>VLOOKUP($C39,Data!$B$76:$FI$115,2+2*'Mid2'!$L$2)</f>
        <v>1.8872762359736308</v>
      </c>
      <c r="G39" s="20">
        <f t="shared" si="0"/>
        <v>2797.00036</v>
      </c>
      <c r="H39" s="29">
        <f t="shared" si="1"/>
        <v>1.8876362359736307</v>
      </c>
      <c r="I39" s="16">
        <f t="shared" si="2"/>
        <v>9</v>
      </c>
      <c r="J39" s="16">
        <f t="shared" si="2"/>
        <v>9</v>
      </c>
      <c r="K39" s="16" t="str">
        <f t="shared" si="3"/>
        <v>German</v>
      </c>
      <c r="L39" s="20">
        <f t="shared" si="4"/>
        <v>194</v>
      </c>
      <c r="M39" s="21">
        <f t="shared" si="5"/>
        <v>0.13090153370714494</v>
      </c>
      <c r="N39" s="21"/>
      <c r="P39" s="16">
        <f>VLOOKUP(K39,Data!$C$76:$FI$115,2+'Mid2'!$Q$2*2-2)</f>
        <v>13380</v>
      </c>
      <c r="Q39" s="21">
        <f>VLOOKUP(K39,Data!$C$76:$FI$115,2+'Mid2'!$Q$2*2-1)</f>
        <v>0.28577561488211756</v>
      </c>
    </row>
    <row r="40" spans="2:17" x14ac:dyDescent="0.35">
      <c r="B40" s="19">
        <v>37</v>
      </c>
      <c r="C40" s="18">
        <v>107</v>
      </c>
      <c r="D40" s="10" t="s">
        <v>104</v>
      </c>
      <c r="E40" s="20">
        <f>VLOOKUP($C40,Data!$B$76:$FI$115,2+2*'Mid2'!$L$2-1)</f>
        <v>657</v>
      </c>
      <c r="F40" s="29">
        <f>VLOOKUP($C40,Data!$B$76:$FI$115,2+2*'Mid2'!$L$2)</f>
        <v>0.4433108641525475</v>
      </c>
      <c r="G40" s="20">
        <f t="shared" si="0"/>
        <v>657.00036999999998</v>
      </c>
      <c r="H40" s="29">
        <f t="shared" si="1"/>
        <v>0.44368086415254748</v>
      </c>
      <c r="I40" s="16">
        <f t="shared" si="2"/>
        <v>28</v>
      </c>
      <c r="J40" s="16">
        <f t="shared" si="2"/>
        <v>28</v>
      </c>
      <c r="K40" s="16" t="str">
        <f t="shared" si="3"/>
        <v>Japanese</v>
      </c>
      <c r="L40" s="20">
        <f t="shared" si="4"/>
        <v>186</v>
      </c>
      <c r="M40" s="21">
        <f t="shared" si="5"/>
        <v>0.12550353231715958</v>
      </c>
      <c r="N40" s="21"/>
      <c r="P40" s="16">
        <f>VLOOKUP(K40,Data!$C$76:$FI$115,2+'Mid2'!$Q$2*2-2)</f>
        <v>11233</v>
      </c>
      <c r="Q40" s="21">
        <f>VLOOKUP(K40,Data!$C$76:$FI$115,2+'Mid2'!$Q$2*2-1)</f>
        <v>0.23991909431770003</v>
      </c>
    </row>
    <row r="41" spans="2:17" x14ac:dyDescent="0.35">
      <c r="B41" s="19">
        <v>38</v>
      </c>
      <c r="C41" s="18">
        <v>108</v>
      </c>
      <c r="D41" s="10" t="s">
        <v>105</v>
      </c>
      <c r="E41" s="20">
        <f>VLOOKUP($C41,Data!$B$76:$FI$115,2+2*'Mid2'!$L$2-1)</f>
        <v>1518</v>
      </c>
      <c r="F41" s="29">
        <f>VLOOKUP($C41,Data!$B$76:$FI$115,2+2*'Mid2'!$L$2)</f>
        <v>1.0242707637497217</v>
      </c>
      <c r="G41" s="20">
        <f t="shared" si="0"/>
        <v>1518.00038</v>
      </c>
      <c r="H41" s="29">
        <f t="shared" si="1"/>
        <v>1.0246507637497217</v>
      </c>
      <c r="I41" s="16">
        <f t="shared" si="2"/>
        <v>16</v>
      </c>
      <c r="J41" s="16">
        <f t="shared" si="2"/>
        <v>16</v>
      </c>
      <c r="K41" s="16" t="str">
        <f t="shared" si="3"/>
        <v>Portuguese</v>
      </c>
      <c r="L41" s="20">
        <f t="shared" si="4"/>
        <v>184</v>
      </c>
      <c r="M41" s="21">
        <f t="shared" si="5"/>
        <v>0.12415403196966324</v>
      </c>
      <c r="N41" s="21"/>
      <c r="P41" s="16">
        <f>VLOOKUP(K41,Data!$C$76:$FI$115,2+'Mid2'!$Q$2*2-2)</f>
        <v>8493</v>
      </c>
      <c r="Q41" s="21">
        <f>VLOOKUP(K41,Data!$C$76:$FI$115,2+'Mid2'!$Q$2*2-1)</f>
        <v>0.18139703267517374</v>
      </c>
    </row>
    <row r="42" spans="2:17" x14ac:dyDescent="0.35">
      <c r="B42" s="19">
        <v>39</v>
      </c>
      <c r="C42" s="18">
        <v>109</v>
      </c>
      <c r="D42" s="7" t="s">
        <v>106</v>
      </c>
      <c r="E42" s="20">
        <f>VLOOKUP($C42,Data!$B$76:$FI$115,2+2*'Mid2'!$L$2-1)</f>
        <v>1715</v>
      </c>
      <c r="F42" s="29">
        <f>VLOOKUP($C42,Data!$B$76:$FI$115,2+2*'Mid2'!$L$2)</f>
        <v>1.157196547978111</v>
      </c>
      <c r="G42" s="20">
        <f t="shared" si="0"/>
        <v>1715.0003899999999</v>
      </c>
      <c r="H42" s="29">
        <f t="shared" si="1"/>
        <v>1.1575865479781109</v>
      </c>
      <c r="I42" s="16">
        <f t="shared" si="2"/>
        <v>15</v>
      </c>
      <c r="J42" s="16">
        <f t="shared" si="2"/>
        <v>15</v>
      </c>
      <c r="K42" s="16" t="str">
        <f t="shared" si="3"/>
        <v>Afrikaans</v>
      </c>
      <c r="L42" s="20">
        <f t="shared" si="4"/>
        <v>79</v>
      </c>
      <c r="M42" s="21">
        <f t="shared" si="5"/>
        <v>5.3305263726105404E-2</v>
      </c>
      <c r="N42" s="21"/>
      <c r="P42" s="16">
        <f>VLOOKUP(K42,Data!$C$76:$FI$115,2+'Mid2'!$Q$2*2-2)</f>
        <v>4719</v>
      </c>
      <c r="Q42" s="21">
        <f>VLOOKUP(K42,Data!$C$76:$FI$115,2+'Mid2'!$Q$2*2-1)</f>
        <v>0.10079036820842396</v>
      </c>
    </row>
    <row r="43" spans="2:17" x14ac:dyDescent="0.35">
      <c r="B43" s="19">
        <v>40</v>
      </c>
      <c r="C43" s="18">
        <v>110</v>
      </c>
      <c r="D43" s="10" t="s">
        <v>107</v>
      </c>
      <c r="E43" s="20">
        <f>VLOOKUP($C43,Data!$B$76:$FI$115,2+2*'Mid2'!$L$2-1)</f>
        <v>18784</v>
      </c>
      <c r="F43" s="29">
        <f>VLOOKUP($C43,Data!$B$76:$FI$115,2+2*'Mid2'!$L$2)</f>
        <v>12.674507263685619</v>
      </c>
      <c r="G43" s="20">
        <f t="shared" si="0"/>
        <v>18784.000400000001</v>
      </c>
      <c r="H43" s="29">
        <f t="shared" si="1"/>
        <v>12.67490726368562</v>
      </c>
      <c r="I43" s="16">
        <f t="shared" si="2"/>
        <v>2</v>
      </c>
      <c r="J43" s="16">
        <f t="shared" si="2"/>
        <v>2</v>
      </c>
      <c r="K43" s="16" t="str">
        <f t="shared" si="3"/>
        <v>Australian Indigenous Languages</v>
      </c>
      <c r="L43" s="20">
        <f t="shared" si="4"/>
        <v>10</v>
      </c>
      <c r="M43" s="21">
        <f t="shared" si="5"/>
        <v>6.7475017374816967E-3</v>
      </c>
      <c r="N43" s="21"/>
      <c r="P43" s="16">
        <f>VLOOKUP(K43,Data!$C$76:$FI$115,2+'Mid2'!$Q$2*2-2)</f>
        <v>651</v>
      </c>
      <c r="Q43" s="21">
        <f>VLOOKUP(K43,Data!$C$76:$FI$115,2+'Mid2'!$Q$2*2-1)</f>
        <v>1.3904329244264463E-2</v>
      </c>
    </row>
  </sheetData>
  <sheetProtection sheet="1" objects="1" scenarios="1"/>
  <mergeCells count="1">
    <mergeCell ref="I2:J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69F28-7CFE-4294-B34D-FBBDE4EE0BB5}">
  <sheetPr>
    <tabColor theme="4" tint="-0.499984740745262"/>
    <pageSetUpPr fitToPage="1"/>
  </sheetPr>
  <dimension ref="A1:X242"/>
  <sheetViews>
    <sheetView showGridLines="0" showRowColHeaders="0" zoomScale="90" zoomScaleNormal="90" workbookViewId="0">
      <pane xSplit="12" ySplit="4" topLeftCell="M5" activePane="bottomRight" state="frozen"/>
      <selection pane="topRight" activeCell="M1" sqref="M1"/>
      <selection pane="bottomLeft" activeCell="A5" sqref="A5"/>
      <selection pane="bottomRight" activeCell="Q12" sqref="Q12"/>
    </sheetView>
  </sheetViews>
  <sheetFormatPr defaultRowHeight="14.5" x14ac:dyDescent="0.35"/>
  <cols>
    <col min="1" max="1" width="3.90625" customWidth="1"/>
    <col min="2" max="2" width="5.54296875" customWidth="1"/>
    <col min="6" max="6" width="9.08984375" style="16"/>
    <col min="9" max="9" width="9.7265625" customWidth="1"/>
    <col min="13" max="15" width="9.08984375" style="75"/>
    <col min="16" max="16" width="2.81640625" style="75" bestFit="1" customWidth="1"/>
    <col min="17" max="17" width="27.90625" style="75" customWidth="1"/>
    <col min="18" max="18" width="9.08984375" style="130"/>
    <col min="19" max="20" width="2.81640625" style="75" bestFit="1" customWidth="1"/>
    <col min="21" max="21" width="21.81640625" style="75" customWidth="1"/>
    <col min="23" max="23" width="9.08984375" style="1"/>
    <col min="24" max="24" width="17.453125" style="1" customWidth="1"/>
  </cols>
  <sheetData>
    <row r="1" spans="1:24" ht="23" x14ac:dyDescent="0.5">
      <c r="B1" s="140" t="s">
        <v>344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33"/>
      <c r="X1" s="78"/>
    </row>
    <row r="2" spans="1:24" x14ac:dyDescent="0.35">
      <c r="C2" t="s">
        <v>345</v>
      </c>
      <c r="F2" s="79" t="s">
        <v>341</v>
      </c>
      <c r="I2" s="79" t="s">
        <v>342</v>
      </c>
      <c r="J2" s="79" t="s">
        <v>343</v>
      </c>
      <c r="K2" s="128"/>
      <c r="L2" s="1"/>
      <c r="X2" s="78"/>
    </row>
    <row r="3" spans="1:24" x14ac:dyDescent="0.35">
      <c r="F3" s="74">
        <v>13</v>
      </c>
      <c r="P3" s="76">
        <v>1</v>
      </c>
      <c r="Q3" s="77" t="s">
        <v>403</v>
      </c>
      <c r="R3" s="130">
        <v>1</v>
      </c>
      <c r="S3" s="79">
        <v>1</v>
      </c>
      <c r="T3" s="76"/>
      <c r="U3" s="77"/>
      <c r="V3" s="17"/>
      <c r="X3" s="78"/>
    </row>
    <row r="4" spans="1:24" x14ac:dyDescent="0.35">
      <c r="P4" s="76">
        <v>2</v>
      </c>
      <c r="Q4" s="78"/>
      <c r="S4" s="79">
        <v>2</v>
      </c>
      <c r="T4" s="76"/>
      <c r="U4" s="77"/>
      <c r="V4" s="17"/>
      <c r="X4" s="78"/>
    </row>
    <row r="5" spans="1:24" x14ac:dyDescent="0.35">
      <c r="A5" s="75"/>
      <c r="B5" s="75"/>
      <c r="C5" s="75"/>
      <c r="D5" s="75" t="s">
        <v>244</v>
      </c>
      <c r="E5" s="75" t="s">
        <v>244</v>
      </c>
      <c r="F5" s="91" t="s">
        <v>246</v>
      </c>
      <c r="G5" s="75"/>
      <c r="H5" s="75"/>
      <c r="I5" s="75"/>
      <c r="J5" s="75"/>
      <c r="P5" s="76">
        <v>3</v>
      </c>
      <c r="Q5" s="77" t="s">
        <v>404</v>
      </c>
      <c r="S5" s="79">
        <v>3</v>
      </c>
      <c r="T5" s="76"/>
      <c r="U5" s="77"/>
      <c r="V5" s="17"/>
      <c r="X5" s="78"/>
    </row>
    <row r="6" spans="1:24" x14ac:dyDescent="0.35">
      <c r="A6" s="75"/>
      <c r="B6" s="76">
        <v>1</v>
      </c>
      <c r="C6" s="39" t="s">
        <v>252</v>
      </c>
      <c r="D6" s="132">
        <f>VLOOKUP($F$3,Data!$B$6:$FE$244,2+B6*2-VLOOKUP($F$3,$P$3:$R$241,3))</f>
        <v>0</v>
      </c>
      <c r="E6" s="92">
        <f>D6+0.00001*B6</f>
        <v>1.0000000000000001E-5</v>
      </c>
      <c r="F6" s="79">
        <f>RANK(E6,E$6:E$84)</f>
        <v>79</v>
      </c>
      <c r="G6" s="79" t="str">
        <f>VLOOKUP(MATCH(B6,F$6:F$84,0),$B$6:$D$84,2)</f>
        <v xml:space="preserve">Casey </v>
      </c>
      <c r="H6" s="92">
        <f>VLOOKUP(MATCH(B6,F$6:F$84,0),$B$6:$D$84,3)</f>
        <v>4.2031027196041713</v>
      </c>
      <c r="I6" s="75"/>
      <c r="J6" s="75"/>
      <c r="P6" s="76">
        <v>4</v>
      </c>
      <c r="Q6" s="78" t="s">
        <v>416</v>
      </c>
      <c r="S6" s="79">
        <v>4</v>
      </c>
      <c r="T6" s="76"/>
      <c r="U6" s="78"/>
      <c r="V6" s="17"/>
      <c r="X6" s="78"/>
    </row>
    <row r="7" spans="1:24" x14ac:dyDescent="0.35">
      <c r="A7" s="75"/>
      <c r="B7" s="76">
        <v>2</v>
      </c>
      <c r="C7" s="39" t="s">
        <v>253</v>
      </c>
      <c r="D7" s="132">
        <f>VLOOKUP($F$3,Data!$B$6:$FE$244,2+B7*2-VLOOKUP($F$3,$P$3:$R$241,3))</f>
        <v>9.0236419418877459E-2</v>
      </c>
      <c r="E7" s="92">
        <f t="shared" ref="E7:E70" si="0">D7+0.00001*B7</f>
        <v>9.0256419418877465E-2</v>
      </c>
      <c r="F7" s="79">
        <f t="shared" ref="F7:F70" si="1">RANK(E7,E$6:E$84)</f>
        <v>18</v>
      </c>
      <c r="G7" s="79" t="str">
        <f t="shared" ref="G7:G70" si="2">VLOOKUP(MATCH(B7,F$6:F$84,0),$B$6:$D$84,2)</f>
        <v xml:space="preserve">Greater Dandenong </v>
      </c>
      <c r="H7" s="92">
        <f t="shared" ref="H7:H70" si="3">VLOOKUP(MATCH(B7,F$6:F$84,0),$B$6:$D$84,3)</f>
        <v>3.2139332675432746</v>
      </c>
      <c r="I7" s="75"/>
      <c r="J7" s="75"/>
      <c r="P7" s="76">
        <v>5</v>
      </c>
      <c r="Q7" s="78" t="s">
        <v>417</v>
      </c>
      <c r="S7" s="79">
        <v>5</v>
      </c>
      <c r="T7" s="76"/>
      <c r="U7" s="77"/>
      <c r="V7" s="17"/>
      <c r="X7" s="78"/>
    </row>
    <row r="8" spans="1:24" x14ac:dyDescent="0.35">
      <c r="A8" s="75"/>
      <c r="B8" s="76">
        <v>3</v>
      </c>
      <c r="C8" s="39" t="s">
        <v>254</v>
      </c>
      <c r="D8" s="132">
        <f>VLOOKUP($F$3,Data!$B$6:$FE$244,2+B8*2-VLOOKUP($F$3,$P$3:$R$241,3))</f>
        <v>1.665725840034795E-2</v>
      </c>
      <c r="E8" s="92">
        <f t="shared" si="0"/>
        <v>1.6687258400347949E-2</v>
      </c>
      <c r="F8" s="79">
        <f t="shared" si="1"/>
        <v>37</v>
      </c>
      <c r="G8" s="79" t="str">
        <f t="shared" si="2"/>
        <v xml:space="preserve">Greater Shepparton </v>
      </c>
      <c r="H8" s="92">
        <f t="shared" si="3"/>
        <v>1.1791146352658151</v>
      </c>
      <c r="I8" s="75"/>
      <c r="J8" s="75"/>
      <c r="P8" s="76">
        <v>6</v>
      </c>
      <c r="Q8" s="78" t="s">
        <v>418</v>
      </c>
      <c r="S8" s="79">
        <v>6</v>
      </c>
      <c r="T8" s="76"/>
      <c r="U8" s="80"/>
      <c r="V8" s="17"/>
      <c r="X8" s="78"/>
    </row>
    <row r="9" spans="1:24" x14ac:dyDescent="0.35">
      <c r="A9" s="75"/>
      <c r="B9" s="76">
        <v>4</v>
      </c>
      <c r="C9" s="39" t="s">
        <v>255</v>
      </c>
      <c r="D9" s="132">
        <f>VLOOKUP($F$3,Data!$B$6:$FE$244,2+B9*2-VLOOKUP($F$3,$P$3:$R$241,3))</f>
        <v>0</v>
      </c>
      <c r="E9" s="92">
        <f t="shared" si="0"/>
        <v>4.0000000000000003E-5</v>
      </c>
      <c r="F9" s="79">
        <f t="shared" si="1"/>
        <v>78</v>
      </c>
      <c r="G9" s="79" t="str">
        <f t="shared" si="2"/>
        <v xml:space="preserve">Mildura </v>
      </c>
      <c r="H9" s="92">
        <f t="shared" si="3"/>
        <v>0.52657781862745101</v>
      </c>
      <c r="I9" s="75"/>
      <c r="J9" s="75"/>
      <c r="P9" s="76">
        <v>7</v>
      </c>
      <c r="Q9" s="78" t="s">
        <v>419</v>
      </c>
      <c r="S9" s="79">
        <v>7</v>
      </c>
      <c r="T9" s="76"/>
      <c r="U9" s="80"/>
      <c r="V9" s="17"/>
      <c r="X9" s="78"/>
    </row>
    <row r="10" spans="1:24" x14ac:dyDescent="0.35">
      <c r="A10" s="75"/>
      <c r="B10" s="76">
        <v>5</v>
      </c>
      <c r="C10" s="39" t="s">
        <v>256</v>
      </c>
      <c r="D10" s="132">
        <f>VLOOKUP($F$3,Data!$B$6:$FE$244,2+B10*2-VLOOKUP($F$3,$P$3:$R$241,3))</f>
        <v>7.9590374870665646E-3</v>
      </c>
      <c r="E10" s="92">
        <f t="shared" si="0"/>
        <v>8.0090374870665643E-3</v>
      </c>
      <c r="F10" s="79">
        <f t="shared" si="1"/>
        <v>46</v>
      </c>
      <c r="G10" s="79" t="str">
        <f t="shared" si="2"/>
        <v xml:space="preserve">Swan Hill </v>
      </c>
      <c r="H10" s="92">
        <f t="shared" si="3"/>
        <v>0.43123363622362548</v>
      </c>
      <c r="I10" s="75"/>
      <c r="J10" s="75"/>
      <c r="P10" s="76">
        <v>8</v>
      </c>
      <c r="Q10" s="78" t="s">
        <v>420</v>
      </c>
      <c r="S10" s="79">
        <v>8</v>
      </c>
      <c r="T10" s="76"/>
      <c r="U10" s="80"/>
      <c r="V10" s="17"/>
      <c r="X10" s="78"/>
    </row>
    <row r="11" spans="1:24" x14ac:dyDescent="0.35">
      <c r="A11" s="75"/>
      <c r="B11" s="76">
        <v>6</v>
      </c>
      <c r="C11" s="39" t="s">
        <v>257</v>
      </c>
      <c r="D11" s="132">
        <f>VLOOKUP($F$3,Data!$B$6:$FE$244,2+B11*2-VLOOKUP($F$3,$P$3:$R$241,3))</f>
        <v>9.2361688371663427E-3</v>
      </c>
      <c r="E11" s="92">
        <f t="shared" si="0"/>
        <v>9.2961688371663419E-3</v>
      </c>
      <c r="F11" s="79">
        <f t="shared" si="1"/>
        <v>45</v>
      </c>
      <c r="G11" s="79" t="str">
        <f t="shared" si="2"/>
        <v xml:space="preserve">Brimbank </v>
      </c>
      <c r="H11" s="92">
        <f t="shared" si="3"/>
        <v>0.33769384610340647</v>
      </c>
      <c r="I11" s="75"/>
      <c r="J11" s="75"/>
      <c r="P11" s="76">
        <v>9</v>
      </c>
      <c r="Q11" s="78"/>
      <c r="S11" s="79">
        <v>9</v>
      </c>
      <c r="T11" s="76"/>
      <c r="U11" s="80"/>
      <c r="V11" s="17"/>
      <c r="X11" s="78"/>
    </row>
    <row r="12" spans="1:24" x14ac:dyDescent="0.35">
      <c r="A12" s="75"/>
      <c r="B12" s="76">
        <v>7</v>
      </c>
      <c r="C12" s="39" t="s">
        <v>258</v>
      </c>
      <c r="D12" s="132">
        <f>VLOOKUP($F$3,Data!$B$6:$FE$244,2+B12*2-VLOOKUP($F$3,$P$3:$R$241,3))</f>
        <v>2.9587006203068884E-2</v>
      </c>
      <c r="E12" s="92">
        <f t="shared" si="0"/>
        <v>2.9657006203068884E-2</v>
      </c>
      <c r="F12" s="79">
        <f t="shared" si="1"/>
        <v>30</v>
      </c>
      <c r="G12" s="79" t="str">
        <f t="shared" si="2"/>
        <v xml:space="preserve">Cardinia </v>
      </c>
      <c r="H12" s="92">
        <f t="shared" si="3"/>
        <v>0.32227336259314321</v>
      </c>
      <c r="I12" s="75"/>
      <c r="J12" s="75"/>
      <c r="P12" s="76">
        <v>10</v>
      </c>
      <c r="Q12" s="77" t="s">
        <v>421</v>
      </c>
      <c r="S12" s="79">
        <v>10</v>
      </c>
      <c r="T12" s="76"/>
      <c r="U12" s="80"/>
      <c r="V12" s="17"/>
      <c r="X12" s="78"/>
    </row>
    <row r="13" spans="1:24" x14ac:dyDescent="0.35">
      <c r="A13" s="75"/>
      <c r="B13" s="76">
        <v>8</v>
      </c>
      <c r="C13" s="39" t="s">
        <v>259</v>
      </c>
      <c r="D13" s="132">
        <f>VLOOKUP($F$3,Data!$B$6:$FE$244,2+B13*2-VLOOKUP($F$3,$P$3:$R$241,3))</f>
        <v>2.2672309552599759E-2</v>
      </c>
      <c r="E13" s="92">
        <f t="shared" si="0"/>
        <v>2.2752309552599759E-2</v>
      </c>
      <c r="F13" s="79">
        <f t="shared" si="1"/>
        <v>35</v>
      </c>
      <c r="G13" s="79" t="str">
        <f t="shared" si="2"/>
        <v xml:space="preserve">Greater Geelong </v>
      </c>
      <c r="H13" s="92">
        <f t="shared" si="3"/>
        <v>0.23653932514672407</v>
      </c>
      <c r="I13" s="75"/>
      <c r="J13" s="75"/>
      <c r="P13" s="76">
        <v>11</v>
      </c>
      <c r="Q13" s="78"/>
      <c r="S13" s="79">
        <v>11</v>
      </c>
      <c r="T13" s="76"/>
      <c r="U13" s="80"/>
      <c r="V13" s="17"/>
      <c r="X13" s="78"/>
    </row>
    <row r="14" spans="1:24" x14ac:dyDescent="0.35">
      <c r="A14" s="75"/>
      <c r="B14" s="76">
        <v>9</v>
      </c>
      <c r="C14" s="39" t="s">
        <v>260</v>
      </c>
      <c r="D14" s="132">
        <f>VLOOKUP($F$3,Data!$B$6:$FE$244,2+B14*2-VLOOKUP($F$3,$P$3:$R$241,3))</f>
        <v>1.4111468328956734E-2</v>
      </c>
      <c r="E14" s="92">
        <f t="shared" si="0"/>
        <v>1.4201468328956733E-2</v>
      </c>
      <c r="F14" s="79">
        <f t="shared" si="1"/>
        <v>40</v>
      </c>
      <c r="G14" s="79" t="str">
        <f t="shared" si="2"/>
        <v xml:space="preserve">Melton </v>
      </c>
      <c r="H14" s="92">
        <f t="shared" si="3"/>
        <v>0.19312271804083164</v>
      </c>
      <c r="I14" s="75"/>
      <c r="J14" s="75"/>
      <c r="P14" s="76">
        <v>12</v>
      </c>
      <c r="Q14" s="77" t="s">
        <v>422</v>
      </c>
      <c r="S14" s="79">
        <v>12</v>
      </c>
      <c r="T14" s="76"/>
      <c r="U14" s="80"/>
      <c r="V14" s="17"/>
      <c r="X14" s="78"/>
    </row>
    <row r="15" spans="1:24" x14ac:dyDescent="0.35">
      <c r="A15" s="75"/>
      <c r="B15" s="76">
        <v>10</v>
      </c>
      <c r="C15" s="39" t="s">
        <v>261</v>
      </c>
      <c r="D15" s="132">
        <f>VLOOKUP($F$3,Data!$B$6:$FE$244,2+B15*2-VLOOKUP($F$3,$P$3:$R$241,3))</f>
        <v>0.33769384610340647</v>
      </c>
      <c r="E15" s="92">
        <f t="shared" si="0"/>
        <v>0.33779384610340646</v>
      </c>
      <c r="F15" s="79">
        <f t="shared" si="1"/>
        <v>6</v>
      </c>
      <c r="G15" s="79" t="str">
        <f t="shared" si="2"/>
        <v xml:space="preserve">Hume </v>
      </c>
      <c r="H15" s="92">
        <f t="shared" si="3"/>
        <v>0.1878684488976225</v>
      </c>
      <c r="I15" s="75"/>
      <c r="J15" s="75"/>
      <c r="P15" s="76">
        <v>13</v>
      </c>
      <c r="Q15" s="80" t="s">
        <v>11</v>
      </c>
      <c r="S15" s="79">
        <v>13</v>
      </c>
      <c r="T15" s="76"/>
      <c r="U15" s="80"/>
      <c r="V15" s="17"/>
      <c r="X15" s="78"/>
    </row>
    <row r="16" spans="1:24" x14ac:dyDescent="0.35">
      <c r="A16" s="75"/>
      <c r="B16" s="76">
        <v>11</v>
      </c>
      <c r="C16" s="39" t="s">
        <v>262</v>
      </c>
      <c r="D16" s="132">
        <f>VLOOKUP($F$3,Data!$B$6:$FE$244,2+B16*2-VLOOKUP($F$3,$P$3:$R$241,3))</f>
        <v>0</v>
      </c>
      <c r="E16" s="92">
        <f t="shared" si="0"/>
        <v>1.1E-4</v>
      </c>
      <c r="F16" s="79">
        <f t="shared" si="1"/>
        <v>77</v>
      </c>
      <c r="G16" s="79" t="str">
        <f t="shared" si="2"/>
        <v xml:space="preserve">Knox </v>
      </c>
      <c r="H16" s="92">
        <f t="shared" si="3"/>
        <v>0.16059471850595106</v>
      </c>
      <c r="I16" s="75"/>
      <c r="J16" s="75"/>
      <c r="P16" s="76">
        <v>14</v>
      </c>
      <c r="Q16" s="80" t="s">
        <v>405</v>
      </c>
      <c r="S16" s="79">
        <v>14</v>
      </c>
      <c r="T16" s="76"/>
      <c r="U16" s="80"/>
      <c r="V16" s="17"/>
      <c r="X16" s="78"/>
    </row>
    <row r="17" spans="1:24" x14ac:dyDescent="0.35">
      <c r="A17" s="75"/>
      <c r="B17" s="76">
        <v>12</v>
      </c>
      <c r="C17" s="39" t="s">
        <v>263</v>
      </c>
      <c r="D17" s="132">
        <f>VLOOKUP($F$3,Data!$B$6:$FE$244,2+B17*2-VLOOKUP($F$3,$P$3:$R$241,3))</f>
        <v>0</v>
      </c>
      <c r="E17" s="92">
        <f t="shared" si="0"/>
        <v>1.2000000000000002E-4</v>
      </c>
      <c r="F17" s="79">
        <f t="shared" si="1"/>
        <v>76</v>
      </c>
      <c r="G17" s="79" t="str">
        <f t="shared" si="2"/>
        <v xml:space="preserve">Monash </v>
      </c>
      <c r="H17" s="92">
        <f t="shared" si="3"/>
        <v>0.15684002863560104</v>
      </c>
      <c r="I17" s="75"/>
      <c r="J17" s="75"/>
      <c r="P17" s="76">
        <v>15</v>
      </c>
      <c r="Q17" s="80" t="s">
        <v>13</v>
      </c>
      <c r="S17" s="79">
        <v>15</v>
      </c>
      <c r="T17" s="76"/>
      <c r="U17" s="80"/>
      <c r="V17" s="17"/>
      <c r="X17" s="78"/>
    </row>
    <row r="18" spans="1:24" x14ac:dyDescent="0.35">
      <c r="A18" s="75"/>
      <c r="B18" s="76">
        <v>13</v>
      </c>
      <c r="C18" s="39" t="s">
        <v>264</v>
      </c>
      <c r="D18" s="132">
        <f>VLOOKUP($F$3,Data!$B$6:$FE$244,2+B18*2-VLOOKUP($F$3,$P$3:$R$241,3))</f>
        <v>0.32227336259314321</v>
      </c>
      <c r="E18" s="92">
        <f t="shared" si="0"/>
        <v>0.32240336259314323</v>
      </c>
      <c r="F18" s="79">
        <f t="shared" si="1"/>
        <v>7</v>
      </c>
      <c r="G18" s="79" t="str">
        <f t="shared" si="2"/>
        <v xml:space="preserve">Whittlesea </v>
      </c>
      <c r="H18" s="92">
        <f t="shared" si="3"/>
        <v>0.14787649355258489</v>
      </c>
      <c r="I18" s="75"/>
      <c r="J18" s="75"/>
      <c r="P18" s="76">
        <v>16</v>
      </c>
      <c r="Q18" s="80" t="s">
        <v>14</v>
      </c>
      <c r="S18" s="79">
        <v>16</v>
      </c>
      <c r="T18" s="76"/>
      <c r="U18" s="80"/>
      <c r="V18" s="17"/>
      <c r="X18" s="78"/>
    </row>
    <row r="19" spans="1:24" x14ac:dyDescent="0.35">
      <c r="A19" s="75"/>
      <c r="B19" s="76">
        <v>14</v>
      </c>
      <c r="C19" s="39" t="s">
        <v>265</v>
      </c>
      <c r="D19" s="132">
        <f>VLOOKUP($F$3,Data!$B$6:$FE$244,2+B19*2-VLOOKUP($F$3,$P$3:$R$241,3))</f>
        <v>4.2031027196041713</v>
      </c>
      <c r="E19" s="92">
        <f t="shared" si="0"/>
        <v>4.2032427196041713</v>
      </c>
      <c r="F19" s="79">
        <f t="shared" si="1"/>
        <v>1</v>
      </c>
      <c r="G19" s="79" t="str">
        <f t="shared" si="2"/>
        <v xml:space="preserve">Wyndham </v>
      </c>
      <c r="H19" s="92">
        <f t="shared" si="3"/>
        <v>0.13033432016752111</v>
      </c>
      <c r="I19" s="75"/>
      <c r="J19" s="75"/>
      <c r="P19" s="76">
        <v>17</v>
      </c>
      <c r="Q19" s="80" t="s">
        <v>15</v>
      </c>
      <c r="S19" s="79">
        <v>17</v>
      </c>
      <c r="T19" s="76"/>
      <c r="U19" s="80"/>
      <c r="V19" s="17"/>
      <c r="X19" s="78"/>
    </row>
    <row r="20" spans="1:24" x14ac:dyDescent="0.35">
      <c r="A20" s="75"/>
      <c r="B20" s="76">
        <v>15</v>
      </c>
      <c r="C20" s="39" t="s">
        <v>266</v>
      </c>
      <c r="D20" s="132">
        <f>VLOOKUP($F$3,Data!$B$6:$FE$244,2+B20*2-VLOOKUP($F$3,$P$3:$R$241,3))</f>
        <v>0</v>
      </c>
      <c r="E20" s="92">
        <f t="shared" si="0"/>
        <v>1.5000000000000001E-4</v>
      </c>
      <c r="F20" s="79">
        <f t="shared" si="1"/>
        <v>75</v>
      </c>
      <c r="G20" s="79" t="str">
        <f t="shared" si="2"/>
        <v xml:space="preserve">Colac-Otway </v>
      </c>
      <c r="H20" s="92">
        <f t="shared" si="3"/>
        <v>0.12023855328972682</v>
      </c>
      <c r="I20" s="75"/>
      <c r="J20" s="75"/>
      <c r="P20" s="76">
        <v>18</v>
      </c>
      <c r="Q20" s="80" t="s">
        <v>16</v>
      </c>
      <c r="S20" s="79">
        <v>18</v>
      </c>
      <c r="T20" s="76"/>
      <c r="U20" s="80"/>
      <c r="V20" s="17"/>
      <c r="X20" s="78"/>
    </row>
    <row r="21" spans="1:24" x14ac:dyDescent="0.35">
      <c r="A21" s="75"/>
      <c r="B21" s="76">
        <v>16</v>
      </c>
      <c r="C21" s="39" t="s">
        <v>267</v>
      </c>
      <c r="D21" s="132">
        <f>VLOOKUP($F$3,Data!$B$6:$FE$244,2+B21*2-VLOOKUP($F$3,$P$3:$R$241,3))</f>
        <v>0.12023855328972682</v>
      </c>
      <c r="E21" s="92">
        <f t="shared" si="0"/>
        <v>0.12039855328972682</v>
      </c>
      <c r="F21" s="79">
        <f t="shared" si="1"/>
        <v>15</v>
      </c>
      <c r="G21" s="79" t="str">
        <f t="shared" si="2"/>
        <v xml:space="preserve">Frankston </v>
      </c>
      <c r="H21" s="92">
        <f t="shared" si="3"/>
        <v>0.1102494204354097</v>
      </c>
      <c r="I21" s="75"/>
      <c r="J21" s="75"/>
      <c r="P21" s="76">
        <v>19</v>
      </c>
      <c r="Q21" s="80" t="s">
        <v>17</v>
      </c>
      <c r="S21" s="79">
        <v>19</v>
      </c>
      <c r="T21" s="76"/>
      <c r="U21" s="80"/>
      <c r="V21" s="17"/>
      <c r="X21" s="78"/>
    </row>
    <row r="22" spans="1:24" x14ac:dyDescent="0.35">
      <c r="A22" s="75"/>
      <c r="B22" s="76">
        <v>17</v>
      </c>
      <c r="C22" s="39" t="s">
        <v>268</v>
      </c>
      <c r="D22" s="132">
        <f>VLOOKUP($F$3,Data!$B$6:$FE$244,2+B22*2-VLOOKUP($F$3,$P$3:$R$241,3))</f>
        <v>0</v>
      </c>
      <c r="E22" s="92">
        <f t="shared" si="0"/>
        <v>1.7000000000000001E-4</v>
      </c>
      <c r="F22" s="79">
        <f t="shared" si="1"/>
        <v>74</v>
      </c>
      <c r="G22" s="79" t="str">
        <f t="shared" si="2"/>
        <v xml:space="preserve">Maribyrnong </v>
      </c>
      <c r="H22" s="92">
        <f t="shared" si="3"/>
        <v>9.1359152582130648E-2</v>
      </c>
      <c r="I22" s="75"/>
      <c r="J22" s="75"/>
      <c r="P22" s="76">
        <v>20</v>
      </c>
      <c r="Q22" s="80" t="s">
        <v>18</v>
      </c>
      <c r="S22" s="79">
        <v>20</v>
      </c>
      <c r="T22" s="76"/>
      <c r="U22" s="80"/>
      <c r="V22" s="17"/>
      <c r="X22" s="78"/>
    </row>
    <row r="23" spans="1:24" x14ac:dyDescent="0.35">
      <c r="A23" s="75"/>
      <c r="B23" s="76">
        <v>18</v>
      </c>
      <c r="C23" s="39" t="s">
        <v>269</v>
      </c>
      <c r="D23" s="132">
        <f>VLOOKUP($F$3,Data!$B$6:$FE$244,2+B23*2-VLOOKUP($F$3,$P$3:$R$241,3))</f>
        <v>4.9883721747194923E-2</v>
      </c>
      <c r="E23" s="92">
        <f t="shared" si="0"/>
        <v>5.0063721747194923E-2</v>
      </c>
      <c r="F23" s="79">
        <f t="shared" si="1"/>
        <v>23</v>
      </c>
      <c r="G23" s="79" t="str">
        <f t="shared" si="2"/>
        <v xml:space="preserve">Ararat </v>
      </c>
      <c r="H23" s="92">
        <f t="shared" si="3"/>
        <v>9.0236419418877459E-2</v>
      </c>
      <c r="I23" s="75"/>
      <c r="J23" s="75"/>
      <c r="P23" s="76">
        <v>21</v>
      </c>
      <c r="Q23" s="80" t="s">
        <v>19</v>
      </c>
      <c r="S23" s="79">
        <v>21</v>
      </c>
      <c r="T23" s="76"/>
      <c r="U23" s="80"/>
      <c r="V23" s="17"/>
      <c r="X23" s="78"/>
    </row>
    <row r="24" spans="1:24" x14ac:dyDescent="0.35">
      <c r="A24" s="75"/>
      <c r="B24" s="76">
        <v>19</v>
      </c>
      <c r="C24" s="39" t="s">
        <v>270</v>
      </c>
      <c r="D24" s="132">
        <f>VLOOKUP($F$3,Data!$B$6:$FE$244,2+B24*2-VLOOKUP($F$3,$P$3:$R$241,3))</f>
        <v>0</v>
      </c>
      <c r="E24" s="92">
        <f t="shared" si="0"/>
        <v>1.9000000000000001E-4</v>
      </c>
      <c r="F24" s="79">
        <f t="shared" si="1"/>
        <v>73</v>
      </c>
      <c r="G24" s="79" t="str">
        <f t="shared" si="2"/>
        <v xml:space="preserve">Melbourne </v>
      </c>
      <c r="H24" s="92">
        <f t="shared" si="3"/>
        <v>8.8641621204805385E-2</v>
      </c>
      <c r="I24" s="75"/>
      <c r="J24" s="75"/>
      <c r="P24" s="76">
        <v>22</v>
      </c>
      <c r="Q24" s="80" t="s">
        <v>20</v>
      </c>
      <c r="S24" s="79">
        <v>22</v>
      </c>
      <c r="T24" s="76"/>
      <c r="U24" s="80"/>
      <c r="V24" s="17"/>
      <c r="X24" s="78"/>
    </row>
    <row r="25" spans="1:24" x14ac:dyDescent="0.35">
      <c r="A25" s="75"/>
      <c r="B25" s="76">
        <v>20</v>
      </c>
      <c r="C25" s="39" t="s">
        <v>271</v>
      </c>
      <c r="D25" s="132">
        <f>VLOOKUP($F$3,Data!$B$6:$FE$244,2+B25*2-VLOOKUP($F$3,$P$3:$R$241,3))</f>
        <v>0.1102494204354097</v>
      </c>
      <c r="E25" s="92">
        <f t="shared" si="0"/>
        <v>0.1104494204354097</v>
      </c>
      <c r="F25" s="79">
        <f t="shared" si="1"/>
        <v>16</v>
      </c>
      <c r="G25" s="79" t="str">
        <f t="shared" si="2"/>
        <v xml:space="preserve">Greater Bendigo </v>
      </c>
      <c r="H25" s="92">
        <f t="shared" si="3"/>
        <v>7.5940085890855769E-2</v>
      </c>
      <c r="I25" s="75"/>
      <c r="J25" s="75"/>
      <c r="P25" s="76">
        <v>23</v>
      </c>
      <c r="Q25" s="80" t="s">
        <v>21</v>
      </c>
      <c r="S25" s="79">
        <v>23</v>
      </c>
      <c r="T25" s="76"/>
      <c r="U25" s="80"/>
      <c r="V25" s="17"/>
      <c r="X25" s="78"/>
    </row>
    <row r="26" spans="1:24" x14ac:dyDescent="0.35">
      <c r="A26" s="75"/>
      <c r="B26" s="76">
        <v>21</v>
      </c>
      <c r="C26" s="39" t="s">
        <v>272</v>
      </c>
      <c r="D26" s="132">
        <f>VLOOKUP($F$3,Data!$B$6:$FE$244,2+B26*2-VLOOKUP($F$3,$P$3:$R$241,3))</f>
        <v>0</v>
      </c>
      <c r="E26" s="92">
        <f t="shared" si="0"/>
        <v>2.1000000000000001E-4</v>
      </c>
      <c r="F26" s="79">
        <f t="shared" si="1"/>
        <v>72</v>
      </c>
      <c r="G26" s="79" t="str">
        <f t="shared" si="2"/>
        <v xml:space="preserve">Moreland </v>
      </c>
      <c r="H26" s="92">
        <f t="shared" si="3"/>
        <v>6.1523842011646887E-2</v>
      </c>
      <c r="I26" s="75"/>
      <c r="J26" s="75"/>
      <c r="P26" s="76">
        <v>24</v>
      </c>
      <c r="Q26" s="80" t="s">
        <v>22</v>
      </c>
      <c r="S26" s="79">
        <v>24</v>
      </c>
      <c r="T26" s="76"/>
      <c r="U26" s="80"/>
      <c r="V26" s="17"/>
      <c r="X26" s="78"/>
    </row>
    <row r="27" spans="1:24" x14ac:dyDescent="0.35">
      <c r="A27" s="75"/>
      <c r="B27" s="76">
        <v>22</v>
      </c>
      <c r="C27" s="39" t="s">
        <v>273</v>
      </c>
      <c r="D27" s="132">
        <f>VLOOKUP($F$3,Data!$B$6:$FE$244,2+B27*2-VLOOKUP($F$3,$P$3:$R$241,3))</f>
        <v>2.4264272591770945E-2</v>
      </c>
      <c r="E27" s="92">
        <f t="shared" si="0"/>
        <v>2.4484272591770946E-2</v>
      </c>
      <c r="F27" s="79">
        <f t="shared" si="1"/>
        <v>32</v>
      </c>
      <c r="G27" s="79" t="str">
        <f t="shared" si="2"/>
        <v>Yarra</v>
      </c>
      <c r="H27" s="92">
        <f t="shared" si="3"/>
        <v>6.083009686023115E-2</v>
      </c>
      <c r="I27" s="75"/>
      <c r="J27" s="75"/>
      <c r="P27" s="76">
        <v>25</v>
      </c>
      <c r="Q27" s="80" t="s">
        <v>23</v>
      </c>
      <c r="S27" s="79">
        <v>25</v>
      </c>
      <c r="T27" s="76"/>
      <c r="U27" s="80"/>
      <c r="V27" s="17"/>
      <c r="X27" s="78"/>
    </row>
    <row r="28" spans="1:24" x14ac:dyDescent="0.35">
      <c r="A28" s="75"/>
      <c r="B28" s="76">
        <v>23</v>
      </c>
      <c r="C28" s="39" t="s">
        <v>274</v>
      </c>
      <c r="D28" s="132">
        <f>VLOOKUP($F$3,Data!$B$6:$FE$244,2+B28*2-VLOOKUP($F$3,$P$3:$R$241,3))</f>
        <v>0</v>
      </c>
      <c r="E28" s="92">
        <f t="shared" si="0"/>
        <v>2.3000000000000001E-4</v>
      </c>
      <c r="F28" s="79">
        <f t="shared" si="1"/>
        <v>71</v>
      </c>
      <c r="G28" s="79" t="str">
        <f t="shared" si="2"/>
        <v xml:space="preserve">Darebin </v>
      </c>
      <c r="H28" s="92">
        <f t="shared" si="3"/>
        <v>4.9883721747194923E-2</v>
      </c>
      <c r="I28" s="75"/>
      <c r="J28" s="75"/>
      <c r="P28" s="76">
        <v>26</v>
      </c>
      <c r="Q28" s="80" t="s">
        <v>24</v>
      </c>
      <c r="S28" s="79">
        <v>26</v>
      </c>
      <c r="T28" s="76"/>
      <c r="U28" s="80"/>
      <c r="V28" s="17"/>
      <c r="X28" s="78"/>
    </row>
    <row r="29" spans="1:24" x14ac:dyDescent="0.35">
      <c r="A29" s="75"/>
      <c r="B29" s="76">
        <v>24</v>
      </c>
      <c r="C29" s="39" t="s">
        <v>275</v>
      </c>
      <c r="D29" s="132">
        <f>VLOOKUP($F$3,Data!$B$6:$FE$244,2+B29*2-VLOOKUP($F$3,$P$3:$R$241,3))</f>
        <v>0</v>
      </c>
      <c r="E29" s="92">
        <f t="shared" si="0"/>
        <v>2.4000000000000003E-4</v>
      </c>
      <c r="F29" s="79">
        <f t="shared" si="1"/>
        <v>70</v>
      </c>
      <c r="G29" s="79" t="str">
        <f t="shared" si="2"/>
        <v xml:space="preserve">Kingston </v>
      </c>
      <c r="H29" s="92">
        <f t="shared" si="3"/>
        <v>4.8341368452684254E-2</v>
      </c>
      <c r="I29" s="75"/>
      <c r="J29" s="75"/>
      <c r="P29" s="76">
        <v>27</v>
      </c>
      <c r="Q29" s="80" t="s">
        <v>25</v>
      </c>
      <c r="S29" s="79">
        <v>27</v>
      </c>
      <c r="T29" s="76"/>
      <c r="U29" s="80"/>
      <c r="V29" s="17"/>
      <c r="X29" s="78"/>
    </row>
    <row r="30" spans="1:24" x14ac:dyDescent="0.35">
      <c r="A30" s="75"/>
      <c r="B30" s="76">
        <v>25</v>
      </c>
      <c r="C30" s="39" t="s">
        <v>276</v>
      </c>
      <c r="D30" s="132">
        <f>VLOOKUP($F$3,Data!$B$6:$FE$244,2+B30*2-VLOOKUP($F$3,$P$3:$R$241,3))</f>
        <v>7.5940085890855769E-2</v>
      </c>
      <c r="E30" s="92">
        <f t="shared" si="0"/>
        <v>7.6190085890855769E-2</v>
      </c>
      <c r="F30" s="79">
        <f t="shared" si="1"/>
        <v>20</v>
      </c>
      <c r="G30" s="79" t="str">
        <f t="shared" si="2"/>
        <v xml:space="preserve">Stonnington </v>
      </c>
      <c r="H30" s="92">
        <f t="shared" si="3"/>
        <v>4.7049872865237152E-2</v>
      </c>
      <c r="I30" s="75"/>
      <c r="J30" s="75"/>
      <c r="P30" s="76">
        <v>28</v>
      </c>
      <c r="Q30" s="80" t="s">
        <v>26</v>
      </c>
      <c r="S30" s="79">
        <v>28</v>
      </c>
      <c r="T30" s="76"/>
      <c r="U30" s="80"/>
      <c r="V30" s="17"/>
      <c r="X30" s="78"/>
    </row>
    <row r="31" spans="1:24" x14ac:dyDescent="0.35">
      <c r="A31" s="75"/>
      <c r="B31" s="76">
        <v>26</v>
      </c>
      <c r="C31" s="39" t="s">
        <v>277</v>
      </c>
      <c r="D31" s="132">
        <f>VLOOKUP($F$3,Data!$B$6:$FE$244,2+B31*2-VLOOKUP($F$3,$P$3:$R$241,3))</f>
        <v>3.2139332675432746</v>
      </c>
      <c r="E31" s="92">
        <f t="shared" si="0"/>
        <v>3.2141932675432745</v>
      </c>
      <c r="F31" s="79">
        <f t="shared" si="1"/>
        <v>2</v>
      </c>
      <c r="G31" s="79" t="str">
        <f t="shared" si="2"/>
        <v xml:space="preserve">Whitehorse </v>
      </c>
      <c r="H31" s="92">
        <f t="shared" si="3"/>
        <v>4.6425538933312159E-2</v>
      </c>
      <c r="I31" s="75"/>
      <c r="J31" s="75"/>
      <c r="P31" s="76">
        <v>29</v>
      </c>
      <c r="Q31" s="80" t="s">
        <v>27</v>
      </c>
      <c r="S31" s="79">
        <v>29</v>
      </c>
      <c r="T31" s="76"/>
      <c r="U31" s="80"/>
      <c r="V31" s="17"/>
      <c r="X31" s="78"/>
    </row>
    <row r="32" spans="1:24" x14ac:dyDescent="0.35">
      <c r="A32" s="75"/>
      <c r="B32" s="76">
        <v>27</v>
      </c>
      <c r="C32" s="39" t="s">
        <v>278</v>
      </c>
      <c r="D32" s="132">
        <f>VLOOKUP($F$3,Data!$B$6:$FE$244,2+B32*2-VLOOKUP($F$3,$P$3:$R$241,3))</f>
        <v>0.23653932514672407</v>
      </c>
      <c r="E32" s="92">
        <f t="shared" si="0"/>
        <v>0.23680932514672406</v>
      </c>
      <c r="F32" s="79">
        <f t="shared" si="1"/>
        <v>8</v>
      </c>
      <c r="G32" s="79" t="str">
        <f t="shared" si="2"/>
        <v xml:space="preserve">Warrnambool </v>
      </c>
      <c r="H32" s="92">
        <f t="shared" si="3"/>
        <v>3.2911468150674687E-2</v>
      </c>
      <c r="I32" s="75"/>
      <c r="J32" s="75"/>
      <c r="P32" s="76">
        <v>30</v>
      </c>
      <c r="Q32" s="80" t="s">
        <v>28</v>
      </c>
      <c r="S32" s="79">
        <v>30</v>
      </c>
      <c r="T32" s="76"/>
      <c r="U32" s="80"/>
      <c r="V32" s="17"/>
      <c r="X32" s="78"/>
    </row>
    <row r="33" spans="1:24" x14ac:dyDescent="0.35">
      <c r="A33" s="75"/>
      <c r="B33" s="76">
        <v>28</v>
      </c>
      <c r="C33" s="39" t="s">
        <v>279</v>
      </c>
      <c r="D33" s="132">
        <f>VLOOKUP($F$3,Data!$B$6:$FE$244,2+B33*2-VLOOKUP($F$3,$P$3:$R$241,3))</f>
        <v>1.1791146352658151</v>
      </c>
      <c r="E33" s="92">
        <f t="shared" si="0"/>
        <v>1.1793946352658151</v>
      </c>
      <c r="F33" s="79">
        <f t="shared" si="1"/>
        <v>3</v>
      </c>
      <c r="G33" s="79" t="str">
        <f t="shared" si="2"/>
        <v xml:space="preserve">Maroondah </v>
      </c>
      <c r="H33" s="92">
        <f t="shared" si="3"/>
        <v>3.1330564308221141E-2</v>
      </c>
      <c r="I33" s="75"/>
      <c r="J33" s="75"/>
      <c r="P33" s="76">
        <v>31</v>
      </c>
      <c r="Q33" s="80" t="s">
        <v>29</v>
      </c>
      <c r="S33" s="79">
        <v>31</v>
      </c>
      <c r="T33" s="76"/>
      <c r="U33" s="80"/>
      <c r="V33" s="17"/>
      <c r="X33" s="78"/>
    </row>
    <row r="34" spans="1:24" x14ac:dyDescent="0.35">
      <c r="A34" s="75"/>
      <c r="B34" s="76">
        <v>29</v>
      </c>
      <c r="C34" s="39" t="s">
        <v>280</v>
      </c>
      <c r="D34" s="132">
        <f>VLOOKUP($F$3,Data!$B$6:$FE$244,2+B34*2-VLOOKUP($F$3,$P$3:$R$241,3))</f>
        <v>0</v>
      </c>
      <c r="E34" s="92">
        <f t="shared" si="0"/>
        <v>2.9E-4</v>
      </c>
      <c r="F34" s="79">
        <f t="shared" si="1"/>
        <v>69</v>
      </c>
      <c r="G34" s="79" t="str">
        <f t="shared" si="2"/>
        <v xml:space="preserve">Port Phillip </v>
      </c>
      <c r="H34" s="92">
        <f t="shared" si="3"/>
        <v>2.9292686243945307E-2</v>
      </c>
      <c r="I34" s="75"/>
      <c r="J34" s="75"/>
      <c r="P34" s="76">
        <v>32</v>
      </c>
      <c r="Q34" s="80" t="s">
        <v>30</v>
      </c>
      <c r="S34" s="79">
        <v>32</v>
      </c>
      <c r="T34" s="76"/>
      <c r="U34" s="80"/>
      <c r="V34" s="17"/>
      <c r="X34" s="78"/>
    </row>
    <row r="35" spans="1:24" x14ac:dyDescent="0.35">
      <c r="A35" s="75"/>
      <c r="B35" s="76">
        <v>30</v>
      </c>
      <c r="C35" s="39" t="s">
        <v>281</v>
      </c>
      <c r="D35" s="132">
        <f>VLOOKUP($F$3,Data!$B$6:$FE$244,2+B35*2-VLOOKUP($F$3,$P$3:$R$241,3))</f>
        <v>0</v>
      </c>
      <c r="E35" s="92">
        <f t="shared" si="0"/>
        <v>3.0000000000000003E-4</v>
      </c>
      <c r="F35" s="79">
        <f t="shared" si="1"/>
        <v>68</v>
      </c>
      <c r="G35" s="79" t="str">
        <f t="shared" si="2"/>
        <v xml:space="preserve">Bayside </v>
      </c>
      <c r="H35" s="92">
        <f t="shared" si="3"/>
        <v>2.9587006203068884E-2</v>
      </c>
      <c r="I35" s="75"/>
      <c r="J35" s="75"/>
      <c r="P35" s="76">
        <v>33</v>
      </c>
      <c r="Q35" s="80" t="s">
        <v>31</v>
      </c>
      <c r="S35" s="79">
        <v>33</v>
      </c>
      <c r="T35" s="76"/>
      <c r="U35" s="80"/>
      <c r="V35" s="17"/>
      <c r="X35" s="78"/>
    </row>
    <row r="36" spans="1:24" x14ac:dyDescent="0.35">
      <c r="A36" s="75"/>
      <c r="B36" s="76">
        <v>31</v>
      </c>
      <c r="C36" s="39" t="s">
        <v>282</v>
      </c>
      <c r="D36" s="132">
        <f>VLOOKUP($F$3,Data!$B$6:$FE$244,2+B36*2-VLOOKUP($F$3,$P$3:$R$241,3))</f>
        <v>2.2913969501506593E-2</v>
      </c>
      <c r="E36" s="92">
        <f t="shared" si="0"/>
        <v>2.3223969501506594E-2</v>
      </c>
      <c r="F36" s="79">
        <f t="shared" si="1"/>
        <v>34</v>
      </c>
      <c r="G36" s="79" t="str">
        <f t="shared" si="2"/>
        <v xml:space="preserve">Manningham </v>
      </c>
      <c r="H36" s="92">
        <f t="shared" si="3"/>
        <v>2.4786423649553017E-2</v>
      </c>
      <c r="I36" s="75"/>
      <c r="J36" s="75"/>
      <c r="P36" s="76">
        <v>34</v>
      </c>
      <c r="Q36" s="80" t="s">
        <v>32</v>
      </c>
      <c r="S36" s="79">
        <v>34</v>
      </c>
      <c r="T36" s="76"/>
      <c r="U36" s="80"/>
      <c r="V36" s="17"/>
      <c r="X36" s="78"/>
    </row>
    <row r="37" spans="1:24" x14ac:dyDescent="0.35">
      <c r="A37" s="75"/>
      <c r="B37" s="76">
        <v>32</v>
      </c>
      <c r="C37" s="39" t="s">
        <v>283</v>
      </c>
      <c r="D37" s="132">
        <f>VLOOKUP($F$3,Data!$B$6:$FE$244,2+B37*2-VLOOKUP($F$3,$P$3:$R$241,3))</f>
        <v>0</v>
      </c>
      <c r="E37" s="92">
        <f t="shared" si="0"/>
        <v>3.2000000000000003E-4</v>
      </c>
      <c r="F37" s="79">
        <f t="shared" si="1"/>
        <v>67</v>
      </c>
      <c r="G37" s="79" t="str">
        <f t="shared" si="2"/>
        <v xml:space="preserve">Glen Eira </v>
      </c>
      <c r="H37" s="92">
        <f t="shared" si="3"/>
        <v>2.4264272591770945E-2</v>
      </c>
      <c r="I37" s="75"/>
      <c r="J37" s="75"/>
      <c r="P37" s="76">
        <v>35</v>
      </c>
      <c r="Q37" s="80" t="s">
        <v>33</v>
      </c>
      <c r="S37" s="79">
        <v>35</v>
      </c>
      <c r="T37" s="76"/>
      <c r="U37" s="80"/>
      <c r="V37" s="17"/>
      <c r="X37" s="78"/>
    </row>
    <row r="38" spans="1:24" x14ac:dyDescent="0.35">
      <c r="A38" s="75"/>
      <c r="B38" s="76">
        <v>33</v>
      </c>
      <c r="C38" s="39" t="s">
        <v>284</v>
      </c>
      <c r="D38" s="132">
        <f>VLOOKUP($F$3,Data!$B$6:$FE$244,2+B38*2-VLOOKUP($F$3,$P$3:$R$241,3))</f>
        <v>0.1878684488976225</v>
      </c>
      <c r="E38" s="92">
        <f t="shared" si="0"/>
        <v>0.18819844889762249</v>
      </c>
      <c r="F38" s="79">
        <f t="shared" si="1"/>
        <v>10</v>
      </c>
      <c r="G38" s="79" t="str">
        <f t="shared" si="2"/>
        <v xml:space="preserve">Moonee Valley </v>
      </c>
      <c r="H38" s="92">
        <f t="shared" si="3"/>
        <v>2.3871842309430232E-2</v>
      </c>
      <c r="I38" s="75"/>
      <c r="J38" s="75"/>
      <c r="P38" s="76">
        <v>36</v>
      </c>
      <c r="Q38" s="80" t="s">
        <v>34</v>
      </c>
      <c r="S38" s="79">
        <v>36</v>
      </c>
      <c r="T38" s="76"/>
      <c r="U38" s="80"/>
      <c r="V38" s="17"/>
      <c r="X38" s="78"/>
    </row>
    <row r="39" spans="1:24" x14ac:dyDescent="0.35">
      <c r="A39" s="75"/>
      <c r="B39" s="76">
        <v>34</v>
      </c>
      <c r="C39" s="39" t="s">
        <v>285</v>
      </c>
      <c r="D39" s="132">
        <f>VLOOKUP($F$3,Data!$B$6:$FE$244,2+B39*2-VLOOKUP($F$3,$P$3:$R$241,3))</f>
        <v>0</v>
      </c>
      <c r="E39" s="92">
        <f t="shared" si="0"/>
        <v>3.4000000000000002E-4</v>
      </c>
      <c r="F39" s="79">
        <f t="shared" si="1"/>
        <v>66</v>
      </c>
      <c r="G39" s="79" t="str">
        <f t="shared" si="2"/>
        <v xml:space="preserve">Hobsons Bay </v>
      </c>
      <c r="H39" s="92">
        <f t="shared" si="3"/>
        <v>2.2913969501506593E-2</v>
      </c>
      <c r="I39" s="75"/>
      <c r="J39" s="75"/>
      <c r="P39" s="76">
        <v>37</v>
      </c>
      <c r="Q39" s="80" t="s">
        <v>35</v>
      </c>
      <c r="S39" s="79">
        <v>37</v>
      </c>
      <c r="T39" s="76"/>
      <c r="U39" s="80"/>
      <c r="V39" s="17"/>
      <c r="X39" s="78"/>
    </row>
    <row r="40" spans="1:24" x14ac:dyDescent="0.35">
      <c r="A40" s="75"/>
      <c r="B40" s="76">
        <v>35</v>
      </c>
      <c r="C40" s="39" t="s">
        <v>286</v>
      </c>
      <c r="D40" s="132">
        <f>VLOOKUP($F$3,Data!$B$6:$FE$244,2+B40*2-VLOOKUP($F$3,$P$3:$R$241,3))</f>
        <v>4.8341368452684254E-2</v>
      </c>
      <c r="E40" s="92">
        <f t="shared" si="0"/>
        <v>4.8691368452684257E-2</v>
      </c>
      <c r="F40" s="79">
        <f t="shared" si="1"/>
        <v>24</v>
      </c>
      <c r="G40" s="79" t="str">
        <f t="shared" si="2"/>
        <v xml:space="preserve">Benalla </v>
      </c>
      <c r="H40" s="92">
        <f t="shared" si="3"/>
        <v>2.2672309552599759E-2</v>
      </c>
      <c r="I40" s="75"/>
      <c r="J40" s="75"/>
      <c r="P40" s="76">
        <v>38</v>
      </c>
      <c r="Q40" s="80" t="s">
        <v>36</v>
      </c>
      <c r="S40" s="79">
        <v>38</v>
      </c>
      <c r="T40" s="76"/>
      <c r="U40" s="80"/>
      <c r="V40" s="17"/>
      <c r="X40" s="78"/>
    </row>
    <row r="41" spans="1:24" x14ac:dyDescent="0.35">
      <c r="A41" s="75"/>
      <c r="B41" s="76">
        <v>36</v>
      </c>
      <c r="C41" s="39" t="s">
        <v>287</v>
      </c>
      <c r="D41" s="132">
        <f>VLOOKUP($F$3,Data!$B$6:$FE$244,2+B41*2-VLOOKUP($F$3,$P$3:$R$241,3))</f>
        <v>0.16059471850595106</v>
      </c>
      <c r="E41" s="92">
        <f t="shared" si="0"/>
        <v>0.16095471850595106</v>
      </c>
      <c r="F41" s="79">
        <f t="shared" si="1"/>
        <v>11</v>
      </c>
      <c r="G41" s="79" t="str">
        <f t="shared" si="2"/>
        <v xml:space="preserve">Murrindindi </v>
      </c>
      <c r="H41" s="92">
        <f t="shared" si="3"/>
        <v>2.1864295605276585E-2</v>
      </c>
      <c r="I41" s="75"/>
      <c r="J41" s="75"/>
      <c r="P41" s="76">
        <v>39</v>
      </c>
      <c r="Q41" s="80" t="s">
        <v>37</v>
      </c>
      <c r="S41" s="79">
        <v>39</v>
      </c>
      <c r="T41" s="76"/>
      <c r="U41" s="80"/>
      <c r="V41" s="17"/>
      <c r="X41" s="78"/>
    </row>
    <row r="42" spans="1:24" x14ac:dyDescent="0.35">
      <c r="A42" s="75"/>
      <c r="B42" s="76">
        <v>37</v>
      </c>
      <c r="C42" s="39" t="s">
        <v>288</v>
      </c>
      <c r="D42" s="132">
        <f>VLOOKUP($F$3,Data!$B$6:$FE$244,2+B42*2-VLOOKUP($F$3,$P$3:$R$241,3))</f>
        <v>5.6144290827426493E-3</v>
      </c>
      <c r="E42" s="92">
        <f t="shared" si="0"/>
        <v>5.984429082742649E-3</v>
      </c>
      <c r="F42" s="79">
        <f t="shared" si="1"/>
        <v>48</v>
      </c>
      <c r="G42" s="79" t="str">
        <f t="shared" si="2"/>
        <v xml:space="preserve">Ballarat </v>
      </c>
      <c r="H42" s="92">
        <f t="shared" si="3"/>
        <v>1.665725840034795E-2</v>
      </c>
      <c r="I42" s="75"/>
      <c r="J42" s="75"/>
      <c r="P42" s="76">
        <v>40</v>
      </c>
      <c r="Q42" s="80" t="s">
        <v>38</v>
      </c>
      <c r="S42" s="79">
        <v>40</v>
      </c>
      <c r="T42" s="76"/>
      <c r="U42" s="80"/>
      <c r="V42" s="17"/>
      <c r="X42" s="78"/>
    </row>
    <row r="43" spans="1:24" x14ac:dyDescent="0.35">
      <c r="A43" s="75"/>
      <c r="B43" s="76">
        <v>38</v>
      </c>
      <c r="C43" s="39" t="s">
        <v>289</v>
      </c>
      <c r="D43" s="132">
        <f>VLOOKUP($F$3,Data!$B$6:$FE$244,2+B43*2-VLOOKUP($F$3,$P$3:$R$241,3))</f>
        <v>0</v>
      </c>
      <c r="E43" s="92">
        <f t="shared" si="0"/>
        <v>3.8000000000000002E-4</v>
      </c>
      <c r="F43" s="79">
        <f t="shared" si="1"/>
        <v>65</v>
      </c>
      <c r="G43" s="79" t="str">
        <f t="shared" si="2"/>
        <v xml:space="preserve">Mount Alexander </v>
      </c>
      <c r="H43" s="92">
        <f t="shared" si="3"/>
        <v>1.5937948254794665E-2</v>
      </c>
      <c r="I43" s="75"/>
      <c r="J43" s="75"/>
      <c r="P43" s="76">
        <v>41</v>
      </c>
      <c r="Q43" s="80" t="s">
        <v>39</v>
      </c>
      <c r="S43" s="79">
        <v>41</v>
      </c>
      <c r="T43" s="76"/>
      <c r="U43" s="80"/>
      <c r="V43" s="17"/>
      <c r="X43" s="78"/>
    </row>
    <row r="44" spans="1:24" x14ac:dyDescent="0.35">
      <c r="A44" s="75"/>
      <c r="B44" s="76">
        <v>39</v>
      </c>
      <c r="C44" s="39" t="s">
        <v>290</v>
      </c>
      <c r="D44" s="132">
        <f>VLOOKUP($F$3,Data!$B$6:$FE$244,2+B44*2-VLOOKUP($F$3,$P$3:$R$241,3))</f>
        <v>0</v>
      </c>
      <c r="E44" s="92">
        <f t="shared" si="0"/>
        <v>3.9000000000000005E-4</v>
      </c>
      <c r="F44" s="79">
        <f t="shared" si="1"/>
        <v>64</v>
      </c>
      <c r="G44" s="79" t="str">
        <f t="shared" si="2"/>
        <v xml:space="preserve">Wodonga </v>
      </c>
      <c r="H44" s="92">
        <f t="shared" si="3"/>
        <v>1.4610271020527432E-2</v>
      </c>
      <c r="I44" s="75"/>
      <c r="J44" s="75"/>
      <c r="P44" s="76">
        <v>42</v>
      </c>
      <c r="Q44" s="80" t="s">
        <v>40</v>
      </c>
      <c r="S44" s="79">
        <v>42</v>
      </c>
      <c r="T44" s="76"/>
      <c r="U44" s="80"/>
      <c r="V44" s="17"/>
      <c r="X44" s="78"/>
    </row>
    <row r="45" spans="1:24" x14ac:dyDescent="0.35">
      <c r="A45" s="75"/>
      <c r="B45" s="76">
        <v>40</v>
      </c>
      <c r="C45" s="39" t="s">
        <v>291</v>
      </c>
      <c r="D45" s="132">
        <f>VLOOKUP($F$3,Data!$B$6:$FE$244,2+B45*2-VLOOKUP($F$3,$P$3:$R$241,3))</f>
        <v>2.4786423649553017E-2</v>
      </c>
      <c r="E45" s="92">
        <f t="shared" si="0"/>
        <v>2.5186423649553018E-2</v>
      </c>
      <c r="F45" s="79">
        <f t="shared" si="1"/>
        <v>31</v>
      </c>
      <c r="G45" s="79" t="str">
        <f t="shared" si="2"/>
        <v xml:space="preserve">Boroondara </v>
      </c>
      <c r="H45" s="92">
        <f t="shared" si="3"/>
        <v>1.4111468328956734E-2</v>
      </c>
      <c r="I45" s="75"/>
      <c r="J45" s="75"/>
      <c r="P45" s="76">
        <v>43</v>
      </c>
      <c r="Q45" s="80" t="s">
        <v>41</v>
      </c>
      <c r="S45" s="79">
        <v>43</v>
      </c>
      <c r="T45" s="76"/>
      <c r="U45" s="80"/>
      <c r="V45" s="17"/>
      <c r="X45" s="78"/>
    </row>
    <row r="46" spans="1:24" x14ac:dyDescent="0.35">
      <c r="A46" s="75"/>
      <c r="B46" s="76">
        <v>41</v>
      </c>
      <c r="C46" s="39" t="s">
        <v>292</v>
      </c>
      <c r="D46" s="132">
        <f>VLOOKUP($F$3,Data!$B$6:$FE$244,2+B46*2-VLOOKUP($F$3,$P$3:$R$241,3))</f>
        <v>0</v>
      </c>
      <c r="E46" s="92">
        <f t="shared" si="0"/>
        <v>4.1000000000000005E-4</v>
      </c>
      <c r="F46" s="79">
        <f t="shared" si="1"/>
        <v>63</v>
      </c>
      <c r="G46" s="79" t="str">
        <f t="shared" si="2"/>
        <v xml:space="preserve">Mitchell </v>
      </c>
      <c r="H46" s="92">
        <f t="shared" si="3"/>
        <v>1.2932706815536491E-2</v>
      </c>
      <c r="I46" s="75"/>
      <c r="J46" s="75"/>
      <c r="P46" s="76">
        <v>44</v>
      </c>
      <c r="Q46" s="80" t="s">
        <v>42</v>
      </c>
      <c r="S46" s="79">
        <v>44</v>
      </c>
      <c r="T46" s="76"/>
      <c r="U46" s="80"/>
      <c r="V46" s="17"/>
      <c r="X46" s="78"/>
    </row>
    <row r="47" spans="1:24" x14ac:dyDescent="0.35">
      <c r="A47" s="75"/>
      <c r="B47" s="76">
        <v>42</v>
      </c>
      <c r="C47" s="39" t="s">
        <v>293</v>
      </c>
      <c r="D47" s="132">
        <f>VLOOKUP($F$3,Data!$B$6:$FE$244,2+B47*2-VLOOKUP($F$3,$P$3:$R$241,3))</f>
        <v>9.1359152582130648E-2</v>
      </c>
      <c r="E47" s="92">
        <f t="shared" si="0"/>
        <v>9.1779152582130652E-2</v>
      </c>
      <c r="F47" s="79">
        <f t="shared" si="1"/>
        <v>17</v>
      </c>
      <c r="G47" s="79" t="str">
        <f t="shared" si="2"/>
        <v xml:space="preserve">Mornington Peninsula </v>
      </c>
      <c r="H47" s="92">
        <f t="shared" si="3"/>
        <v>1.0680136203148755E-2</v>
      </c>
      <c r="I47" s="75"/>
      <c r="J47" s="75"/>
      <c r="P47" s="76">
        <v>45</v>
      </c>
      <c r="Q47" s="80" t="s">
        <v>43</v>
      </c>
      <c r="S47" s="79">
        <v>45</v>
      </c>
      <c r="T47" s="76"/>
      <c r="U47" s="80"/>
      <c r="V47" s="17"/>
      <c r="X47" s="78"/>
    </row>
    <row r="48" spans="1:24" x14ac:dyDescent="0.35">
      <c r="A48" s="75"/>
      <c r="B48" s="76">
        <v>43</v>
      </c>
      <c r="C48" s="39" t="s">
        <v>294</v>
      </c>
      <c r="D48" s="132">
        <f>VLOOKUP($F$3,Data!$B$6:$FE$244,2+B48*2-VLOOKUP($F$3,$P$3:$R$241,3))</f>
        <v>3.1330564308221141E-2</v>
      </c>
      <c r="E48" s="92">
        <f t="shared" si="0"/>
        <v>3.1760564308221141E-2</v>
      </c>
      <c r="F48" s="79">
        <f t="shared" si="1"/>
        <v>28</v>
      </c>
      <c r="G48" s="79" t="str">
        <f t="shared" si="2"/>
        <v xml:space="preserve">Moira </v>
      </c>
      <c r="H48" s="92">
        <f t="shared" si="3"/>
        <v>1.0706256022269012E-2</v>
      </c>
      <c r="I48" s="75"/>
      <c r="J48" s="75"/>
      <c r="P48" s="76">
        <v>46</v>
      </c>
      <c r="Q48" s="80" t="s">
        <v>44</v>
      </c>
      <c r="S48" s="79">
        <v>46</v>
      </c>
      <c r="T48" s="76"/>
      <c r="U48" s="80"/>
      <c r="V48" s="17"/>
      <c r="X48" s="78"/>
    </row>
    <row r="49" spans="1:24" x14ac:dyDescent="0.35">
      <c r="A49" s="75"/>
      <c r="B49" s="76">
        <v>44</v>
      </c>
      <c r="C49" s="39" t="s">
        <v>295</v>
      </c>
      <c r="D49" s="132">
        <f>VLOOKUP($F$3,Data!$B$6:$FE$244,2+B49*2-VLOOKUP($F$3,$P$3:$R$241,3))</f>
        <v>8.8641621204805385E-2</v>
      </c>
      <c r="E49" s="92">
        <f t="shared" si="0"/>
        <v>8.9081621204805381E-2</v>
      </c>
      <c r="F49" s="79">
        <f t="shared" si="1"/>
        <v>19</v>
      </c>
      <c r="G49" s="79" t="str">
        <f t="shared" si="2"/>
        <v xml:space="preserve">Yarra Ranges </v>
      </c>
      <c r="H49" s="92">
        <f t="shared" si="3"/>
        <v>9.3157576039871442E-3</v>
      </c>
      <c r="I49" s="75"/>
      <c r="J49" s="75"/>
      <c r="P49" s="76">
        <v>47</v>
      </c>
      <c r="Q49" s="80" t="s">
        <v>45</v>
      </c>
      <c r="S49" s="79">
        <v>47</v>
      </c>
      <c r="T49" s="76"/>
      <c r="U49" s="80"/>
      <c r="V49" s="17"/>
      <c r="X49" s="78"/>
    </row>
    <row r="50" spans="1:24" x14ac:dyDescent="0.35">
      <c r="A50" s="75"/>
      <c r="B50" s="76">
        <v>45</v>
      </c>
      <c r="C50" s="39" t="s">
        <v>296</v>
      </c>
      <c r="D50" s="132">
        <f>VLOOKUP($F$3,Data!$B$6:$FE$244,2+B50*2-VLOOKUP($F$3,$P$3:$R$241,3))</f>
        <v>0.19312271804083164</v>
      </c>
      <c r="E50" s="92">
        <f t="shared" si="0"/>
        <v>0.19357271804083165</v>
      </c>
      <c r="F50" s="79">
        <f t="shared" si="1"/>
        <v>9</v>
      </c>
      <c r="G50" s="79" t="str">
        <f t="shared" si="2"/>
        <v xml:space="preserve">Baw Baw </v>
      </c>
      <c r="H50" s="92">
        <f t="shared" si="3"/>
        <v>9.2361688371663427E-3</v>
      </c>
      <c r="I50" s="75"/>
      <c r="J50" s="75"/>
      <c r="P50" s="76">
        <v>48</v>
      </c>
      <c r="Q50" s="80" t="s">
        <v>46</v>
      </c>
      <c r="S50" s="79">
        <v>48</v>
      </c>
      <c r="T50" s="76"/>
      <c r="U50" s="80"/>
      <c r="V50" s="17"/>
      <c r="X50" s="78"/>
    </row>
    <row r="51" spans="1:24" x14ac:dyDescent="0.35">
      <c r="A51" s="75"/>
      <c r="B51" s="76">
        <v>46</v>
      </c>
      <c r="C51" s="39" t="s">
        <v>297</v>
      </c>
      <c r="D51" s="132">
        <f>VLOOKUP($F$3,Data!$B$6:$FE$244,2+B51*2-VLOOKUP($F$3,$P$3:$R$241,3))</f>
        <v>0.52657781862745101</v>
      </c>
      <c r="E51" s="92">
        <f t="shared" si="0"/>
        <v>0.52703781862745103</v>
      </c>
      <c r="F51" s="79">
        <f t="shared" si="1"/>
        <v>4</v>
      </c>
      <c r="G51" s="79" t="str">
        <f t="shared" si="2"/>
        <v xml:space="preserve">Bass Coast </v>
      </c>
      <c r="H51" s="92">
        <f t="shared" si="3"/>
        <v>7.9590374870665646E-3</v>
      </c>
      <c r="I51" s="75"/>
      <c r="J51" s="75"/>
      <c r="P51" s="76">
        <v>49</v>
      </c>
      <c r="Q51" s="80" t="s">
        <v>47</v>
      </c>
      <c r="S51" s="79">
        <v>49</v>
      </c>
      <c r="T51" s="76"/>
      <c r="U51" s="80"/>
      <c r="V51" s="17"/>
      <c r="X51" s="78"/>
    </row>
    <row r="52" spans="1:24" x14ac:dyDescent="0.35">
      <c r="A52" s="75"/>
      <c r="B52" s="76">
        <v>47</v>
      </c>
      <c r="C52" s="39" t="s">
        <v>298</v>
      </c>
      <c r="D52" s="132">
        <f>VLOOKUP($F$3,Data!$B$6:$FE$244,2+B52*2-VLOOKUP($F$3,$P$3:$R$241,3))</f>
        <v>1.2932706815536491E-2</v>
      </c>
      <c r="E52" s="92">
        <f t="shared" si="0"/>
        <v>1.3402706815536491E-2</v>
      </c>
      <c r="F52" s="79">
        <f t="shared" si="1"/>
        <v>41</v>
      </c>
      <c r="G52" s="79" t="str">
        <f t="shared" si="2"/>
        <v xml:space="preserve">Nillumbik </v>
      </c>
      <c r="H52" s="92">
        <f t="shared" si="3"/>
        <v>6.5330654776487489E-3</v>
      </c>
      <c r="I52" s="75"/>
      <c r="J52" s="75"/>
      <c r="P52" s="76">
        <v>50</v>
      </c>
      <c r="Q52" s="80" t="s">
        <v>48</v>
      </c>
      <c r="S52" s="79">
        <v>50</v>
      </c>
      <c r="T52" s="76"/>
      <c r="U52" s="80"/>
      <c r="V52" s="17"/>
      <c r="X52" s="78"/>
    </row>
    <row r="53" spans="1:24" x14ac:dyDescent="0.35">
      <c r="A53" s="75"/>
      <c r="B53" s="76">
        <v>48</v>
      </c>
      <c r="C53" s="39" t="s">
        <v>299</v>
      </c>
      <c r="D53" s="132">
        <f>VLOOKUP($F$3,Data!$B$6:$FE$244,2+B53*2-VLOOKUP($F$3,$P$3:$R$241,3))</f>
        <v>1.0706256022269012E-2</v>
      </c>
      <c r="E53" s="92">
        <f t="shared" si="0"/>
        <v>1.1186256022269012E-2</v>
      </c>
      <c r="F53" s="79">
        <f t="shared" si="1"/>
        <v>43</v>
      </c>
      <c r="G53" s="79" t="str">
        <f t="shared" si="2"/>
        <v xml:space="preserve">Latrobe </v>
      </c>
      <c r="H53" s="92">
        <f t="shared" si="3"/>
        <v>5.6144290827426493E-3</v>
      </c>
      <c r="I53" s="75"/>
      <c r="J53" s="75"/>
      <c r="P53" s="76">
        <v>51</v>
      </c>
      <c r="Q53" s="80" t="s">
        <v>49</v>
      </c>
      <c r="S53" s="79">
        <v>51</v>
      </c>
      <c r="T53" s="76"/>
      <c r="U53" s="80"/>
      <c r="V53" s="17"/>
      <c r="X53" s="78"/>
    </row>
    <row r="54" spans="1:24" x14ac:dyDescent="0.35">
      <c r="A54" s="75"/>
      <c r="B54" s="76">
        <v>49</v>
      </c>
      <c r="C54" s="39" t="s">
        <v>300</v>
      </c>
      <c r="D54" s="132">
        <f>VLOOKUP($F$3,Data!$B$6:$FE$244,2+B54*2-VLOOKUP($F$3,$P$3:$R$241,3))</f>
        <v>0.15684002863560104</v>
      </c>
      <c r="E54" s="92">
        <f t="shared" si="0"/>
        <v>0.15733002863560103</v>
      </c>
      <c r="F54" s="79">
        <f t="shared" si="1"/>
        <v>12</v>
      </c>
      <c r="G54" s="79" t="str">
        <f t="shared" si="2"/>
        <v xml:space="preserve">Yarriambiack </v>
      </c>
      <c r="H54" s="92">
        <f t="shared" si="3"/>
        <v>0</v>
      </c>
      <c r="I54" s="75"/>
      <c r="J54" s="75"/>
      <c r="P54" s="76">
        <v>52</v>
      </c>
      <c r="Q54" s="80" t="s">
        <v>50</v>
      </c>
      <c r="S54" s="79">
        <v>52</v>
      </c>
      <c r="T54" s="76"/>
      <c r="U54" s="80"/>
      <c r="V54" s="17"/>
      <c r="X54" s="78"/>
    </row>
    <row r="55" spans="1:24" x14ac:dyDescent="0.35">
      <c r="A55" s="75"/>
      <c r="B55" s="76">
        <v>50</v>
      </c>
      <c r="C55" s="39" t="s">
        <v>301</v>
      </c>
      <c r="D55" s="132">
        <f>VLOOKUP($F$3,Data!$B$6:$FE$244,2+B55*2-VLOOKUP($F$3,$P$3:$R$241,3))</f>
        <v>2.3871842309430232E-2</v>
      </c>
      <c r="E55" s="92">
        <f t="shared" si="0"/>
        <v>2.4371842309430233E-2</v>
      </c>
      <c r="F55" s="79">
        <f t="shared" si="1"/>
        <v>33</v>
      </c>
      <c r="G55" s="79" t="str">
        <f t="shared" si="2"/>
        <v xml:space="preserve">West Wimmera </v>
      </c>
      <c r="H55" s="92">
        <f t="shared" si="3"/>
        <v>0</v>
      </c>
      <c r="I55" s="75"/>
      <c r="J55" s="75"/>
      <c r="P55" s="76">
        <v>53</v>
      </c>
      <c r="Q55" s="80" t="s">
        <v>51</v>
      </c>
      <c r="S55" s="79">
        <v>53</v>
      </c>
      <c r="T55" s="76"/>
      <c r="U55" s="80"/>
      <c r="V55" s="17"/>
      <c r="X55" s="78"/>
    </row>
    <row r="56" spans="1:24" x14ac:dyDescent="0.35">
      <c r="A56" s="75"/>
      <c r="B56" s="76">
        <v>51</v>
      </c>
      <c r="C56" s="39" t="s">
        <v>302</v>
      </c>
      <c r="D56" s="132">
        <f>VLOOKUP($F$3,Data!$B$6:$FE$244,2+B56*2-VLOOKUP($F$3,$P$3:$R$241,3))</f>
        <v>0</v>
      </c>
      <c r="E56" s="92">
        <f t="shared" si="0"/>
        <v>5.1000000000000004E-4</v>
      </c>
      <c r="F56" s="79">
        <f t="shared" si="1"/>
        <v>62</v>
      </c>
      <c r="G56" s="79" t="str">
        <f t="shared" si="2"/>
        <v xml:space="preserve">Wellington </v>
      </c>
      <c r="H56" s="92">
        <f t="shared" si="3"/>
        <v>0</v>
      </c>
      <c r="I56" s="75"/>
      <c r="J56" s="75"/>
      <c r="P56" s="76">
        <v>54</v>
      </c>
      <c r="Q56" s="80" t="s">
        <v>52</v>
      </c>
      <c r="S56" s="79">
        <v>54</v>
      </c>
      <c r="T56" s="76"/>
      <c r="U56" s="80"/>
      <c r="V56" s="17"/>
      <c r="X56" s="78"/>
    </row>
    <row r="57" spans="1:24" x14ac:dyDescent="0.35">
      <c r="A57" s="75"/>
      <c r="B57" s="76">
        <v>52</v>
      </c>
      <c r="C57" s="39" t="s">
        <v>303</v>
      </c>
      <c r="D57" s="132">
        <f>VLOOKUP($F$3,Data!$B$6:$FE$244,2+B57*2-VLOOKUP($F$3,$P$3:$R$241,3))</f>
        <v>6.1523842011646887E-2</v>
      </c>
      <c r="E57" s="92">
        <f t="shared" si="0"/>
        <v>6.2043842011646887E-2</v>
      </c>
      <c r="F57" s="79">
        <f t="shared" si="1"/>
        <v>21</v>
      </c>
      <c r="G57" s="79" t="str">
        <f t="shared" si="2"/>
        <v xml:space="preserve">Wangaratta </v>
      </c>
      <c r="H57" s="92">
        <f t="shared" si="3"/>
        <v>0</v>
      </c>
      <c r="I57" s="75"/>
      <c r="J57" s="75"/>
      <c r="P57" s="76">
        <v>55</v>
      </c>
      <c r="Q57" s="80" t="s">
        <v>53</v>
      </c>
      <c r="S57" s="79">
        <v>55</v>
      </c>
      <c r="T57" s="76"/>
      <c r="U57" s="80"/>
      <c r="V57" s="17"/>
      <c r="X57" s="78"/>
    </row>
    <row r="58" spans="1:24" x14ac:dyDescent="0.35">
      <c r="A58" s="75"/>
      <c r="B58" s="76">
        <v>53</v>
      </c>
      <c r="C58" s="39" t="s">
        <v>304</v>
      </c>
      <c r="D58" s="132">
        <f>VLOOKUP($F$3,Data!$B$6:$FE$244,2+B58*2-VLOOKUP($F$3,$P$3:$R$241,3))</f>
        <v>1.0680136203148755E-2</v>
      </c>
      <c r="E58" s="92">
        <f t="shared" si="0"/>
        <v>1.1210136203148754E-2</v>
      </c>
      <c r="F58" s="79">
        <f t="shared" si="1"/>
        <v>42</v>
      </c>
      <c r="G58" s="79" t="str">
        <f t="shared" si="2"/>
        <v xml:space="preserve">Towong </v>
      </c>
      <c r="H58" s="92">
        <f t="shared" si="3"/>
        <v>0</v>
      </c>
      <c r="I58" s="75"/>
      <c r="J58" s="75"/>
      <c r="P58" s="76">
        <v>56</v>
      </c>
      <c r="Q58" s="80" t="s">
        <v>54</v>
      </c>
      <c r="S58" s="79">
        <v>56</v>
      </c>
      <c r="T58" s="76"/>
      <c r="U58" s="78"/>
      <c r="V58" s="17"/>
      <c r="X58" s="78"/>
    </row>
    <row r="59" spans="1:24" x14ac:dyDescent="0.35">
      <c r="A59" s="75"/>
      <c r="B59" s="76">
        <v>54</v>
      </c>
      <c r="C59" s="39" t="s">
        <v>305</v>
      </c>
      <c r="D59" s="132">
        <f>VLOOKUP($F$3,Data!$B$6:$FE$244,2+B59*2-VLOOKUP($F$3,$P$3:$R$241,3))</f>
        <v>1.5937948254794665E-2</v>
      </c>
      <c r="E59" s="92">
        <f t="shared" si="0"/>
        <v>1.6477948254794664E-2</v>
      </c>
      <c r="F59" s="79">
        <f t="shared" si="1"/>
        <v>38</v>
      </c>
      <c r="G59" s="79" t="str">
        <f t="shared" si="2"/>
        <v xml:space="preserve">Surf Coast </v>
      </c>
      <c r="H59" s="92">
        <f t="shared" si="3"/>
        <v>0</v>
      </c>
      <c r="I59" s="75"/>
      <c r="J59" s="75"/>
      <c r="P59" s="76">
        <v>57</v>
      </c>
      <c r="Q59" s="80" t="s">
        <v>55</v>
      </c>
      <c r="S59" s="79">
        <v>57</v>
      </c>
      <c r="T59" s="76"/>
      <c r="U59" s="77"/>
      <c r="V59" s="17"/>
      <c r="X59" s="78"/>
    </row>
    <row r="60" spans="1:24" x14ac:dyDescent="0.35">
      <c r="A60" s="75"/>
      <c r="B60" s="76">
        <v>55</v>
      </c>
      <c r="C60" s="39" t="s">
        <v>306</v>
      </c>
      <c r="D60" s="132">
        <f>VLOOKUP($F$3,Data!$B$6:$FE$244,2+B60*2-VLOOKUP($F$3,$P$3:$R$241,3))</f>
        <v>0</v>
      </c>
      <c r="E60" s="92">
        <f t="shared" si="0"/>
        <v>5.5000000000000003E-4</v>
      </c>
      <c r="F60" s="79">
        <f t="shared" si="1"/>
        <v>61</v>
      </c>
      <c r="G60" s="79" t="str">
        <f t="shared" si="2"/>
        <v xml:space="preserve">Strathbogie </v>
      </c>
      <c r="H60" s="92">
        <f t="shared" si="3"/>
        <v>0</v>
      </c>
      <c r="I60" s="75"/>
      <c r="J60" s="75"/>
      <c r="P60" s="76">
        <v>58</v>
      </c>
      <c r="Q60" s="80" t="s">
        <v>56</v>
      </c>
      <c r="S60" s="79">
        <v>58</v>
      </c>
      <c r="T60" s="76"/>
      <c r="U60" s="78"/>
      <c r="V60" s="17"/>
      <c r="X60" s="78"/>
    </row>
    <row r="61" spans="1:24" x14ac:dyDescent="0.35">
      <c r="A61" s="75"/>
      <c r="B61" s="76">
        <v>56</v>
      </c>
      <c r="C61" s="39" t="s">
        <v>307</v>
      </c>
      <c r="D61" s="132">
        <f>VLOOKUP($F$3,Data!$B$6:$FE$244,2+B61*2-VLOOKUP($F$3,$P$3:$R$241,3))</f>
        <v>2.1864295605276585E-2</v>
      </c>
      <c r="E61" s="92">
        <f t="shared" si="0"/>
        <v>2.2424295605276586E-2</v>
      </c>
      <c r="F61" s="79">
        <f t="shared" si="1"/>
        <v>36</v>
      </c>
      <c r="G61" s="79" t="str">
        <f t="shared" si="2"/>
        <v xml:space="preserve">Southern Grampians </v>
      </c>
      <c r="H61" s="92">
        <f t="shared" si="3"/>
        <v>0</v>
      </c>
      <c r="I61" s="75"/>
      <c r="J61" s="75"/>
      <c r="P61" s="76">
        <v>59</v>
      </c>
      <c r="Q61" s="80" t="s">
        <v>57</v>
      </c>
      <c r="S61" s="79">
        <v>59</v>
      </c>
      <c r="T61" s="76"/>
      <c r="U61" s="78"/>
      <c r="V61" s="17"/>
      <c r="X61" s="78"/>
    </row>
    <row r="62" spans="1:24" x14ac:dyDescent="0.35">
      <c r="A62" s="75"/>
      <c r="B62" s="76">
        <v>57</v>
      </c>
      <c r="C62" s="39" t="s">
        <v>308</v>
      </c>
      <c r="D62" s="132">
        <f>VLOOKUP($F$3,Data!$B$6:$FE$244,2+B62*2-VLOOKUP($F$3,$P$3:$R$241,3))</f>
        <v>6.5330654776487489E-3</v>
      </c>
      <c r="E62" s="92">
        <f t="shared" si="0"/>
        <v>7.1030654776487491E-3</v>
      </c>
      <c r="F62" s="79">
        <f t="shared" si="1"/>
        <v>47</v>
      </c>
      <c r="G62" s="79" t="str">
        <f t="shared" si="2"/>
        <v xml:space="preserve">South Gippsland </v>
      </c>
      <c r="H62" s="92">
        <f t="shared" si="3"/>
        <v>0</v>
      </c>
      <c r="I62" s="75"/>
      <c r="J62" s="75"/>
      <c r="P62" s="76">
        <v>60</v>
      </c>
      <c r="Q62" s="80" t="s">
        <v>58</v>
      </c>
      <c r="S62" s="79">
        <v>60</v>
      </c>
      <c r="T62" s="76"/>
      <c r="U62" s="77"/>
      <c r="V62" s="17"/>
      <c r="X62" s="78"/>
    </row>
    <row r="63" spans="1:24" x14ac:dyDescent="0.35">
      <c r="A63" s="75"/>
      <c r="B63" s="76">
        <v>58</v>
      </c>
      <c r="C63" s="39" t="s">
        <v>309</v>
      </c>
      <c r="D63" s="132">
        <f>VLOOKUP($F$3,Data!$B$6:$FE$244,2+B63*2-VLOOKUP($F$3,$P$3:$R$241,3))</f>
        <v>0</v>
      </c>
      <c r="E63" s="92">
        <f t="shared" si="0"/>
        <v>5.8E-4</v>
      </c>
      <c r="F63" s="79">
        <f t="shared" si="1"/>
        <v>60</v>
      </c>
      <c r="G63" s="79" t="str">
        <f t="shared" si="2"/>
        <v xml:space="preserve">Queenscliffe </v>
      </c>
      <c r="H63" s="92">
        <f t="shared" si="3"/>
        <v>0</v>
      </c>
      <c r="I63" s="75"/>
      <c r="J63" s="75"/>
      <c r="P63" s="76">
        <v>61</v>
      </c>
      <c r="Q63" s="80" t="s">
        <v>59</v>
      </c>
      <c r="S63" s="79">
        <v>61</v>
      </c>
      <c r="T63" s="76"/>
      <c r="U63" s="81"/>
      <c r="V63" s="17"/>
      <c r="X63" s="78"/>
    </row>
    <row r="64" spans="1:24" x14ac:dyDescent="0.35">
      <c r="A64" s="75"/>
      <c r="B64" s="76">
        <v>59</v>
      </c>
      <c r="C64" s="39" t="s">
        <v>310</v>
      </c>
      <c r="D64" s="132">
        <f>VLOOKUP($F$3,Data!$B$6:$FE$244,2+B64*2-VLOOKUP($F$3,$P$3:$R$241,3))</f>
        <v>2.9292686243945307E-2</v>
      </c>
      <c r="E64" s="92">
        <f t="shared" si="0"/>
        <v>2.9882686243945307E-2</v>
      </c>
      <c r="F64" s="79">
        <f t="shared" si="1"/>
        <v>29</v>
      </c>
      <c r="G64" s="79" t="str">
        <f t="shared" si="2"/>
        <v xml:space="preserve">Pyrenees </v>
      </c>
      <c r="H64" s="92">
        <f t="shared" si="3"/>
        <v>0</v>
      </c>
      <c r="I64" s="75"/>
      <c r="J64" s="75"/>
      <c r="P64" s="76">
        <v>62</v>
      </c>
      <c r="Q64" s="80" t="s">
        <v>60</v>
      </c>
      <c r="S64" s="79">
        <v>62</v>
      </c>
      <c r="T64" s="76"/>
      <c r="U64" s="81"/>
      <c r="V64" s="17"/>
      <c r="X64" s="78"/>
    </row>
    <row r="65" spans="1:24" x14ac:dyDescent="0.35">
      <c r="A65" s="75"/>
      <c r="B65" s="76">
        <v>60</v>
      </c>
      <c r="C65" s="39" t="s">
        <v>311</v>
      </c>
      <c r="D65" s="132">
        <f>VLOOKUP($F$3,Data!$B$6:$FE$244,2+B65*2-VLOOKUP($F$3,$P$3:$R$241,3))</f>
        <v>0</v>
      </c>
      <c r="E65" s="92">
        <f t="shared" si="0"/>
        <v>6.0000000000000006E-4</v>
      </c>
      <c r="F65" s="79">
        <f t="shared" si="1"/>
        <v>59</v>
      </c>
      <c r="G65" s="79" t="str">
        <f t="shared" si="2"/>
        <v xml:space="preserve">Northern Grampians </v>
      </c>
      <c r="H65" s="92">
        <f t="shared" si="3"/>
        <v>0</v>
      </c>
      <c r="I65" s="75"/>
      <c r="J65" s="75"/>
      <c r="P65" s="76">
        <v>63</v>
      </c>
      <c r="Q65" s="80" t="s">
        <v>61</v>
      </c>
      <c r="S65" s="79">
        <v>63</v>
      </c>
      <c r="T65" s="76"/>
      <c r="U65" s="81"/>
      <c r="V65" s="17"/>
      <c r="X65" s="78"/>
    </row>
    <row r="66" spans="1:24" x14ac:dyDescent="0.35">
      <c r="A66" s="75"/>
      <c r="B66" s="76">
        <v>61</v>
      </c>
      <c r="C66" s="39" t="s">
        <v>312</v>
      </c>
      <c r="D66" s="132">
        <f>VLOOKUP($F$3,Data!$B$6:$FE$244,2+B66*2-VLOOKUP($F$3,$P$3:$R$241,3))</f>
        <v>0</v>
      </c>
      <c r="E66" s="92">
        <f t="shared" si="0"/>
        <v>6.1000000000000008E-4</v>
      </c>
      <c r="F66" s="79">
        <f t="shared" si="1"/>
        <v>58</v>
      </c>
      <c r="G66" s="79" t="str">
        <f t="shared" si="2"/>
        <v xml:space="preserve">Moyne </v>
      </c>
      <c r="H66" s="92">
        <f t="shared" si="3"/>
        <v>0</v>
      </c>
      <c r="I66" s="75"/>
      <c r="J66" s="75"/>
      <c r="P66" s="76">
        <v>64</v>
      </c>
      <c r="Q66" s="80" t="s">
        <v>62</v>
      </c>
      <c r="S66" s="79">
        <v>64</v>
      </c>
      <c r="T66" s="76"/>
      <c r="U66" s="82"/>
      <c r="V66" s="17"/>
      <c r="X66" s="78"/>
    </row>
    <row r="67" spans="1:24" x14ac:dyDescent="0.35">
      <c r="A67" s="75"/>
      <c r="B67" s="76">
        <v>62</v>
      </c>
      <c r="C67" s="39" t="s">
        <v>313</v>
      </c>
      <c r="D67" s="132">
        <f>VLOOKUP($F$3,Data!$B$6:$FE$244,2+B67*2-VLOOKUP($F$3,$P$3:$R$241,3))</f>
        <v>0</v>
      </c>
      <c r="E67" s="92">
        <f t="shared" si="0"/>
        <v>6.2E-4</v>
      </c>
      <c r="F67" s="79">
        <f t="shared" si="1"/>
        <v>57</v>
      </c>
      <c r="G67" s="79" t="str">
        <f t="shared" si="2"/>
        <v xml:space="preserve">Moorabool </v>
      </c>
      <c r="H67" s="92">
        <f t="shared" si="3"/>
        <v>0</v>
      </c>
      <c r="I67" s="75"/>
      <c r="J67" s="75"/>
      <c r="P67" s="76">
        <v>65</v>
      </c>
      <c r="Q67" s="83" t="s">
        <v>64</v>
      </c>
      <c r="S67" s="79">
        <v>65</v>
      </c>
      <c r="T67" s="76"/>
      <c r="U67" s="81"/>
      <c r="V67" s="17"/>
      <c r="X67" s="78"/>
    </row>
    <row r="68" spans="1:24" x14ac:dyDescent="0.35">
      <c r="A68" s="75"/>
      <c r="B68" s="76">
        <v>63</v>
      </c>
      <c r="C68" s="39" t="s">
        <v>314</v>
      </c>
      <c r="D68" s="132">
        <f>VLOOKUP($F$3,Data!$B$6:$FE$244,2+B68*2-VLOOKUP($F$3,$P$3:$R$241,3))</f>
        <v>0</v>
      </c>
      <c r="E68" s="92">
        <f t="shared" si="0"/>
        <v>6.3000000000000003E-4</v>
      </c>
      <c r="F68" s="79">
        <f t="shared" si="1"/>
        <v>56</v>
      </c>
      <c r="G68" s="79" t="str">
        <f t="shared" si="2"/>
        <v xml:space="preserve">Mansfield </v>
      </c>
      <c r="H68" s="92">
        <f t="shared" si="3"/>
        <v>0</v>
      </c>
      <c r="I68" s="75"/>
      <c r="J68" s="75"/>
      <c r="P68" s="76">
        <v>66</v>
      </c>
      <c r="Q68" s="78"/>
      <c r="S68" s="79">
        <v>66</v>
      </c>
      <c r="T68" s="76"/>
      <c r="U68" s="81"/>
      <c r="V68" s="17"/>
      <c r="X68" s="78"/>
    </row>
    <row r="69" spans="1:24" x14ac:dyDescent="0.35">
      <c r="A69" s="75"/>
      <c r="B69" s="76">
        <v>64</v>
      </c>
      <c r="C69" s="39" t="s">
        <v>315</v>
      </c>
      <c r="D69" s="132">
        <f>VLOOKUP($F$3,Data!$B$6:$FE$244,2+B69*2-VLOOKUP($F$3,$P$3:$R$241,3))</f>
        <v>4.7049872865237152E-2</v>
      </c>
      <c r="E69" s="92">
        <f t="shared" si="0"/>
        <v>4.7689872865237154E-2</v>
      </c>
      <c r="F69" s="79">
        <f t="shared" si="1"/>
        <v>25</v>
      </c>
      <c r="G69" s="79" t="str">
        <f t="shared" si="2"/>
        <v xml:space="preserve">Macedon Ranges </v>
      </c>
      <c r="H69" s="92">
        <f t="shared" si="3"/>
        <v>0</v>
      </c>
      <c r="I69" s="75"/>
      <c r="J69" s="75"/>
      <c r="P69" s="76">
        <v>67</v>
      </c>
      <c r="Q69" s="77" t="s">
        <v>65</v>
      </c>
      <c r="S69" s="79">
        <v>67</v>
      </c>
      <c r="T69" s="76"/>
      <c r="U69" s="81"/>
      <c r="V69" s="17"/>
      <c r="X69" s="78"/>
    </row>
    <row r="70" spans="1:24" x14ac:dyDescent="0.35">
      <c r="A70" s="75"/>
      <c r="B70" s="76">
        <v>65</v>
      </c>
      <c r="C70" s="39" t="s">
        <v>316</v>
      </c>
      <c r="D70" s="132">
        <f>VLOOKUP($F$3,Data!$B$6:$FE$244,2+B70*2-VLOOKUP($F$3,$P$3:$R$241,3))</f>
        <v>0</v>
      </c>
      <c r="E70" s="92">
        <f t="shared" si="0"/>
        <v>6.5000000000000008E-4</v>
      </c>
      <c r="F70" s="79">
        <f t="shared" si="1"/>
        <v>55</v>
      </c>
      <c r="G70" s="79" t="str">
        <f t="shared" si="2"/>
        <v xml:space="preserve">Loddon </v>
      </c>
      <c r="H70" s="92">
        <f t="shared" si="3"/>
        <v>0</v>
      </c>
      <c r="I70" s="75"/>
      <c r="J70" s="75"/>
      <c r="P70" s="76">
        <v>68</v>
      </c>
      <c r="Q70" s="78" t="s">
        <v>423</v>
      </c>
      <c r="S70" s="79">
        <v>68</v>
      </c>
      <c r="T70" s="76"/>
      <c r="U70" s="81"/>
      <c r="V70" s="17"/>
      <c r="X70" s="78"/>
    </row>
    <row r="71" spans="1:24" x14ac:dyDescent="0.35">
      <c r="A71" s="75"/>
      <c r="B71" s="76">
        <v>66</v>
      </c>
      <c r="C71" s="39" t="s">
        <v>317</v>
      </c>
      <c r="D71" s="132">
        <f>VLOOKUP($F$3,Data!$B$6:$FE$244,2+B71*2-VLOOKUP($F$3,$P$3:$R$241,3))</f>
        <v>0</v>
      </c>
      <c r="E71" s="92">
        <f t="shared" ref="E71:E84" si="4">D71+0.00001*B71</f>
        <v>6.600000000000001E-4</v>
      </c>
      <c r="F71" s="79">
        <f t="shared" ref="F71:F84" si="5">RANK(E71,E$6:E$84)</f>
        <v>54</v>
      </c>
      <c r="G71" s="79" t="str">
        <f t="shared" ref="G71:G84" si="6">VLOOKUP(MATCH(B71,F$6:F$84,0),$B$6:$D$84,2)</f>
        <v xml:space="preserve">Indigo </v>
      </c>
      <c r="H71" s="92">
        <f t="shared" ref="H71:H84" si="7">VLOOKUP(MATCH(B71,F$6:F$84,0),$B$6:$D$84,3)</f>
        <v>0</v>
      </c>
      <c r="I71" s="75"/>
      <c r="J71" s="75"/>
      <c r="P71" s="76">
        <v>69</v>
      </c>
      <c r="Q71" s="78"/>
      <c r="S71" s="79">
        <v>69</v>
      </c>
      <c r="T71" s="76"/>
      <c r="U71" s="84"/>
      <c r="V71" s="17"/>
      <c r="X71" s="78"/>
    </row>
    <row r="72" spans="1:24" x14ac:dyDescent="0.35">
      <c r="A72" s="75"/>
      <c r="B72" s="76">
        <v>67</v>
      </c>
      <c r="C72" s="39" t="s">
        <v>318</v>
      </c>
      <c r="D72" s="132">
        <f>VLOOKUP($F$3,Data!$B$6:$FE$244,2+B72*2-VLOOKUP($F$3,$P$3:$R$241,3))</f>
        <v>0.43123363622362548</v>
      </c>
      <c r="E72" s="92">
        <f t="shared" si="4"/>
        <v>0.43190363622362549</v>
      </c>
      <c r="F72" s="79">
        <f t="shared" si="5"/>
        <v>5</v>
      </c>
      <c r="G72" s="79" t="str">
        <f t="shared" si="6"/>
        <v xml:space="preserve">Horsham </v>
      </c>
      <c r="H72" s="92">
        <f t="shared" si="7"/>
        <v>0</v>
      </c>
      <c r="I72" s="75"/>
      <c r="J72" s="75"/>
      <c r="P72" s="76">
        <v>70</v>
      </c>
      <c r="Q72" s="77" t="s">
        <v>424</v>
      </c>
      <c r="S72" s="79">
        <v>70</v>
      </c>
      <c r="T72" s="76"/>
      <c r="U72" s="85"/>
      <c r="V72" s="17"/>
      <c r="X72" s="78"/>
    </row>
    <row r="73" spans="1:24" x14ac:dyDescent="0.35">
      <c r="A73" s="75"/>
      <c r="B73" s="76">
        <v>68</v>
      </c>
      <c r="C73" s="39" t="s">
        <v>319</v>
      </c>
      <c r="D73" s="132">
        <f>VLOOKUP($F$3,Data!$B$6:$FE$244,2+B73*2-VLOOKUP($F$3,$P$3:$R$241,3))</f>
        <v>0</v>
      </c>
      <c r="E73" s="92">
        <f t="shared" si="4"/>
        <v>6.8000000000000005E-4</v>
      </c>
      <c r="F73" s="79">
        <f t="shared" si="5"/>
        <v>53</v>
      </c>
      <c r="G73" s="79" t="str">
        <f t="shared" si="6"/>
        <v xml:space="preserve">Hindmarsh </v>
      </c>
      <c r="H73" s="92">
        <f t="shared" si="7"/>
        <v>0</v>
      </c>
      <c r="I73" s="75"/>
      <c r="J73" s="75"/>
      <c r="P73" s="76">
        <v>71</v>
      </c>
      <c r="Q73" s="81" t="s">
        <v>68</v>
      </c>
      <c r="S73" s="79">
        <v>71</v>
      </c>
      <c r="T73" s="76"/>
      <c r="U73" s="81"/>
      <c r="V73" s="17"/>
      <c r="X73" s="78"/>
    </row>
    <row r="74" spans="1:24" x14ac:dyDescent="0.35">
      <c r="A74" s="75"/>
      <c r="B74" s="76">
        <v>69</v>
      </c>
      <c r="C74" s="39" t="s">
        <v>320</v>
      </c>
      <c r="D74" s="132">
        <f>VLOOKUP($F$3,Data!$B$6:$FE$244,2+B74*2-VLOOKUP($F$3,$P$3:$R$241,3))</f>
        <v>0</v>
      </c>
      <c r="E74" s="92">
        <f t="shared" si="4"/>
        <v>6.9000000000000008E-4</v>
      </c>
      <c r="F74" s="79">
        <f t="shared" si="5"/>
        <v>52</v>
      </c>
      <c r="G74" s="79" t="str">
        <f t="shared" si="6"/>
        <v xml:space="preserve">Hepburn </v>
      </c>
      <c r="H74" s="92">
        <f t="shared" si="7"/>
        <v>0</v>
      </c>
      <c r="I74" s="75"/>
      <c r="J74" s="75"/>
      <c r="P74" s="76">
        <v>72</v>
      </c>
      <c r="Q74" s="81" t="s">
        <v>69</v>
      </c>
      <c r="S74" s="79">
        <v>72</v>
      </c>
      <c r="T74" s="76"/>
      <c r="U74" s="81"/>
      <c r="V74" s="17"/>
      <c r="X74" s="78"/>
    </row>
    <row r="75" spans="1:24" x14ac:dyDescent="0.35">
      <c r="A75" s="75"/>
      <c r="B75" s="76">
        <v>70</v>
      </c>
      <c r="C75" s="39" t="s">
        <v>321</v>
      </c>
      <c r="D75" s="132">
        <f>VLOOKUP($F$3,Data!$B$6:$FE$244,2+B75*2-VLOOKUP($F$3,$P$3:$R$241,3))</f>
        <v>3.2911468150674687E-2</v>
      </c>
      <c r="E75" s="92">
        <f t="shared" si="4"/>
        <v>3.3611468150674687E-2</v>
      </c>
      <c r="F75" s="79">
        <f t="shared" si="5"/>
        <v>27</v>
      </c>
      <c r="G75" s="79" t="str">
        <f t="shared" si="6"/>
        <v xml:space="preserve">Golden Plains </v>
      </c>
      <c r="H75" s="92">
        <f t="shared" si="7"/>
        <v>0</v>
      </c>
      <c r="I75" s="75"/>
      <c r="J75" s="75"/>
      <c r="P75" s="76">
        <v>73</v>
      </c>
      <c r="Q75" s="81" t="s">
        <v>70</v>
      </c>
      <c r="S75" s="79">
        <v>73</v>
      </c>
      <c r="T75" s="76"/>
      <c r="U75" s="81"/>
      <c r="V75" s="17"/>
      <c r="X75" s="78"/>
    </row>
    <row r="76" spans="1:24" x14ac:dyDescent="0.35">
      <c r="A76" s="75"/>
      <c r="B76" s="76">
        <v>71</v>
      </c>
      <c r="C76" s="39" t="s">
        <v>322</v>
      </c>
      <c r="D76" s="132">
        <f>VLOOKUP($F$3,Data!$B$6:$FE$244,2+B76*2-VLOOKUP($F$3,$P$3:$R$241,3))</f>
        <v>0</v>
      </c>
      <c r="E76" s="92">
        <f t="shared" si="4"/>
        <v>7.1000000000000002E-4</v>
      </c>
      <c r="F76" s="79">
        <f t="shared" si="5"/>
        <v>51</v>
      </c>
      <c r="G76" s="79" t="str">
        <f t="shared" si="6"/>
        <v xml:space="preserve">Glenelg </v>
      </c>
      <c r="H76" s="92">
        <f t="shared" si="7"/>
        <v>0</v>
      </c>
      <c r="I76" s="75"/>
      <c r="J76" s="75"/>
      <c r="P76" s="76">
        <v>74</v>
      </c>
      <c r="Q76" s="82" t="s">
        <v>71</v>
      </c>
      <c r="S76" s="79">
        <v>74</v>
      </c>
      <c r="T76" s="76"/>
      <c r="U76" s="81"/>
      <c r="V76" s="17"/>
      <c r="X76" s="78"/>
    </row>
    <row r="77" spans="1:24" x14ac:dyDescent="0.35">
      <c r="A77" s="75"/>
      <c r="B77" s="76">
        <v>72</v>
      </c>
      <c r="C77" s="39" t="s">
        <v>323</v>
      </c>
      <c r="D77" s="132">
        <f>VLOOKUP($F$3,Data!$B$6:$FE$244,2+B77*2-VLOOKUP($F$3,$P$3:$R$241,3))</f>
        <v>0</v>
      </c>
      <c r="E77" s="92">
        <f t="shared" si="4"/>
        <v>7.2000000000000005E-4</v>
      </c>
      <c r="F77" s="79">
        <f t="shared" si="5"/>
        <v>50</v>
      </c>
      <c r="G77" s="79" t="str">
        <f t="shared" si="6"/>
        <v xml:space="preserve">Gannawarra </v>
      </c>
      <c r="H77" s="92">
        <f t="shared" si="7"/>
        <v>0</v>
      </c>
      <c r="I77" s="75"/>
      <c r="J77" s="75"/>
      <c r="P77" s="76">
        <v>75</v>
      </c>
      <c r="Q77" s="81" t="s">
        <v>72</v>
      </c>
      <c r="S77" s="79">
        <v>75</v>
      </c>
      <c r="T77" s="76"/>
      <c r="U77" s="81"/>
      <c r="V77" s="17"/>
      <c r="X77" s="78"/>
    </row>
    <row r="78" spans="1:24" x14ac:dyDescent="0.35">
      <c r="A78" s="75"/>
      <c r="B78" s="76">
        <v>73</v>
      </c>
      <c r="C78" s="39" t="s">
        <v>324</v>
      </c>
      <c r="D78" s="132">
        <f>VLOOKUP($F$3,Data!$B$6:$FE$244,2+B78*2-VLOOKUP($F$3,$P$3:$R$241,3))</f>
        <v>4.6425538933312159E-2</v>
      </c>
      <c r="E78" s="92">
        <f t="shared" si="4"/>
        <v>4.7155538933312161E-2</v>
      </c>
      <c r="F78" s="79">
        <f t="shared" si="5"/>
        <v>26</v>
      </c>
      <c r="G78" s="79" t="str">
        <f t="shared" si="6"/>
        <v xml:space="preserve">East Gippsland </v>
      </c>
      <c r="H78" s="92">
        <f t="shared" si="7"/>
        <v>0</v>
      </c>
      <c r="I78" s="75"/>
      <c r="J78" s="75"/>
      <c r="P78" s="76">
        <v>76</v>
      </c>
      <c r="Q78" s="81" t="s">
        <v>73</v>
      </c>
      <c r="S78" s="79">
        <v>76</v>
      </c>
      <c r="T78" s="76"/>
      <c r="U78" s="81"/>
      <c r="V78" s="17"/>
      <c r="X78" s="78"/>
    </row>
    <row r="79" spans="1:24" x14ac:dyDescent="0.35">
      <c r="A79" s="75"/>
      <c r="B79" s="76">
        <v>74</v>
      </c>
      <c r="C79" s="39" t="s">
        <v>325</v>
      </c>
      <c r="D79" s="132">
        <f>VLOOKUP($F$3,Data!$B$6:$FE$244,2+B79*2-VLOOKUP($F$3,$P$3:$R$241,3))</f>
        <v>0.14787649355258489</v>
      </c>
      <c r="E79" s="92">
        <f t="shared" si="4"/>
        <v>0.14861649355258488</v>
      </c>
      <c r="F79" s="79">
        <f t="shared" si="5"/>
        <v>13</v>
      </c>
      <c r="G79" s="79" t="str">
        <f t="shared" si="6"/>
        <v xml:space="preserve">Corangamite </v>
      </c>
      <c r="H79" s="92">
        <f t="shared" si="7"/>
        <v>0</v>
      </c>
      <c r="I79" s="75"/>
      <c r="J79" s="75"/>
      <c r="P79" s="76">
        <v>77</v>
      </c>
      <c r="Q79" s="81" t="s">
        <v>74</v>
      </c>
      <c r="S79" s="79">
        <v>77</v>
      </c>
      <c r="T79" s="76"/>
      <c r="U79" s="85"/>
      <c r="V79" s="17"/>
      <c r="X79" s="78"/>
    </row>
    <row r="80" spans="1:24" x14ac:dyDescent="0.35">
      <c r="A80" s="75"/>
      <c r="B80" s="76">
        <v>75</v>
      </c>
      <c r="C80" s="39" t="s">
        <v>326</v>
      </c>
      <c r="D80" s="132">
        <f>VLOOKUP($F$3,Data!$B$6:$FE$244,2+B80*2-VLOOKUP($F$3,$P$3:$R$241,3))</f>
        <v>1.4610271020527432E-2</v>
      </c>
      <c r="E80" s="92">
        <f t="shared" si="4"/>
        <v>1.5360271020527432E-2</v>
      </c>
      <c r="F80" s="79">
        <f t="shared" si="5"/>
        <v>39</v>
      </c>
      <c r="G80" s="79" t="str">
        <f t="shared" si="6"/>
        <v xml:space="preserve">Central Goldfields </v>
      </c>
      <c r="H80" s="92">
        <f t="shared" si="7"/>
        <v>0</v>
      </c>
      <c r="I80" s="75"/>
      <c r="J80" s="75"/>
      <c r="P80" s="76">
        <v>78</v>
      </c>
      <c r="Q80" s="81" t="s">
        <v>75</v>
      </c>
      <c r="S80" s="79">
        <v>78</v>
      </c>
      <c r="T80" s="76"/>
      <c r="U80" s="85"/>
      <c r="V80" s="17"/>
      <c r="X80" s="78"/>
    </row>
    <row r="81" spans="1:24" x14ac:dyDescent="0.35">
      <c r="A81" s="75"/>
      <c r="B81" s="76">
        <v>76</v>
      </c>
      <c r="C81" s="39" t="s">
        <v>327</v>
      </c>
      <c r="D81" s="132">
        <f>VLOOKUP($F$3,Data!$B$6:$FE$244,2+B81*2-VLOOKUP($F$3,$P$3:$R$241,3))</f>
        <v>0.13033432016752111</v>
      </c>
      <c r="E81" s="92">
        <f t="shared" si="4"/>
        <v>0.13109432016752112</v>
      </c>
      <c r="F81" s="79">
        <f t="shared" si="5"/>
        <v>14</v>
      </c>
      <c r="G81" s="79" t="str">
        <f t="shared" si="6"/>
        <v xml:space="preserve">Campaspe </v>
      </c>
      <c r="H81" s="92">
        <f t="shared" si="7"/>
        <v>0</v>
      </c>
      <c r="I81" s="75"/>
      <c r="J81" s="75"/>
      <c r="P81" s="76">
        <v>79</v>
      </c>
      <c r="Q81" s="84" t="s">
        <v>76</v>
      </c>
      <c r="S81" s="79">
        <v>79</v>
      </c>
      <c r="T81" s="76"/>
      <c r="U81" s="85"/>
      <c r="V81" s="17"/>
      <c r="X81" s="78"/>
    </row>
    <row r="82" spans="1:24" x14ac:dyDescent="0.35">
      <c r="A82" s="75"/>
      <c r="B82" s="76">
        <v>77</v>
      </c>
      <c r="C82" s="39" t="s">
        <v>328</v>
      </c>
      <c r="D82" s="132">
        <f>VLOOKUP($F$3,Data!$B$6:$FE$244,2+B82*2-VLOOKUP($F$3,$P$3:$R$241,3))</f>
        <v>9.3157576039871442E-3</v>
      </c>
      <c r="E82" s="92">
        <f t="shared" si="4"/>
        <v>1.0085757603987144E-2</v>
      </c>
      <c r="F82" s="79">
        <f t="shared" si="5"/>
        <v>44</v>
      </c>
      <c r="G82" s="79" t="str">
        <f t="shared" si="6"/>
        <v xml:space="preserve">Buloke </v>
      </c>
      <c r="H82" s="92">
        <f t="shared" si="7"/>
        <v>0</v>
      </c>
      <c r="I82" s="75"/>
      <c r="J82" s="75"/>
      <c r="P82" s="76">
        <v>80</v>
      </c>
      <c r="Q82" s="85" t="s">
        <v>77</v>
      </c>
      <c r="S82" s="79">
        <v>80</v>
      </c>
      <c r="T82" s="76"/>
      <c r="U82" s="85"/>
      <c r="V82" s="17"/>
      <c r="X82" s="78"/>
    </row>
    <row r="83" spans="1:24" x14ac:dyDescent="0.35">
      <c r="A83" s="75"/>
      <c r="B83" s="76">
        <v>78</v>
      </c>
      <c r="C83" s="39" t="s">
        <v>231</v>
      </c>
      <c r="D83" s="132">
        <f>VLOOKUP($F$3,Data!$B$6:$FE$244,2+B83*2-VLOOKUP($F$3,$P$3:$R$241,3))</f>
        <v>6.083009686023115E-2</v>
      </c>
      <c r="E83" s="92">
        <f t="shared" si="4"/>
        <v>6.1610096860231153E-2</v>
      </c>
      <c r="F83" s="79">
        <f t="shared" si="5"/>
        <v>22</v>
      </c>
      <c r="G83" s="79" t="str">
        <f t="shared" si="6"/>
        <v xml:space="preserve">Banyule </v>
      </c>
      <c r="H83" s="92">
        <f t="shared" si="7"/>
        <v>0</v>
      </c>
      <c r="I83" s="75"/>
      <c r="J83" s="75"/>
      <c r="P83" s="76">
        <v>81</v>
      </c>
      <c r="Q83" s="81" t="s">
        <v>78</v>
      </c>
      <c r="S83" s="79">
        <v>81</v>
      </c>
      <c r="T83" s="76"/>
      <c r="U83" s="85"/>
      <c r="V83" s="17"/>
      <c r="X83" s="78"/>
    </row>
    <row r="84" spans="1:24" x14ac:dyDescent="0.35">
      <c r="A84" s="75"/>
      <c r="B84" s="76">
        <v>79</v>
      </c>
      <c r="C84" s="39" t="s">
        <v>329</v>
      </c>
      <c r="D84" s="132">
        <f>VLOOKUP($F$3,Data!$B$6:$FE$244,2+B84*2-VLOOKUP($F$3,$P$3:$R$241,3))</f>
        <v>0</v>
      </c>
      <c r="E84" s="92">
        <f t="shared" si="4"/>
        <v>7.9000000000000001E-4</v>
      </c>
      <c r="F84" s="79">
        <f t="shared" si="5"/>
        <v>49</v>
      </c>
      <c r="G84" s="79" t="str">
        <f t="shared" si="6"/>
        <v xml:space="preserve">Alpine </v>
      </c>
      <c r="H84" s="92">
        <f t="shared" si="7"/>
        <v>0</v>
      </c>
      <c r="I84" s="75"/>
      <c r="J84" s="75"/>
      <c r="P84" s="76">
        <v>82</v>
      </c>
      <c r="Q84" s="81" t="s">
        <v>79</v>
      </c>
      <c r="S84" s="79">
        <v>82</v>
      </c>
      <c r="T84" s="76"/>
      <c r="U84" s="85"/>
      <c r="V84" s="17"/>
      <c r="X84" s="78"/>
    </row>
    <row r="85" spans="1:24" x14ac:dyDescent="0.35">
      <c r="P85" s="76">
        <v>83</v>
      </c>
      <c r="Q85" s="81" t="s">
        <v>80</v>
      </c>
      <c r="S85" s="79">
        <v>83</v>
      </c>
      <c r="T85" s="76"/>
      <c r="U85" s="85"/>
      <c r="V85" s="17"/>
      <c r="X85" s="78"/>
    </row>
    <row r="86" spans="1:24" x14ac:dyDescent="0.35">
      <c r="P86" s="76">
        <v>84</v>
      </c>
      <c r="Q86" s="81" t="s">
        <v>81</v>
      </c>
      <c r="S86" s="79">
        <v>84</v>
      </c>
      <c r="T86" s="76"/>
      <c r="U86" s="81"/>
      <c r="V86" s="17"/>
      <c r="X86" s="78"/>
    </row>
    <row r="87" spans="1:24" x14ac:dyDescent="0.35">
      <c r="P87" s="76">
        <v>85</v>
      </c>
      <c r="Q87" s="81" t="s">
        <v>82</v>
      </c>
      <c r="S87" s="79">
        <v>85</v>
      </c>
      <c r="T87" s="76"/>
      <c r="U87" s="81"/>
      <c r="V87" s="17"/>
      <c r="X87" s="78"/>
    </row>
    <row r="88" spans="1:24" x14ac:dyDescent="0.35">
      <c r="P88" s="76">
        <v>86</v>
      </c>
      <c r="Q88" s="81" t="s">
        <v>83</v>
      </c>
      <c r="S88" s="79">
        <v>86</v>
      </c>
      <c r="T88" s="76"/>
      <c r="U88" s="85"/>
      <c r="V88" s="17"/>
      <c r="X88" s="78"/>
    </row>
    <row r="89" spans="1:24" x14ac:dyDescent="0.35">
      <c r="P89" s="76">
        <v>87</v>
      </c>
      <c r="Q89" s="85" t="s">
        <v>84</v>
      </c>
      <c r="S89" s="79">
        <v>87</v>
      </c>
      <c r="T89" s="76"/>
      <c r="U89" s="85"/>
      <c r="V89" s="17"/>
      <c r="X89" s="78"/>
    </row>
    <row r="90" spans="1:24" x14ac:dyDescent="0.35">
      <c r="P90" s="76">
        <v>88</v>
      </c>
      <c r="Q90" s="85" t="s">
        <v>85</v>
      </c>
      <c r="S90" s="79">
        <v>88</v>
      </c>
      <c r="T90" s="76"/>
      <c r="U90" s="85"/>
      <c r="V90" s="17"/>
      <c r="X90" s="78"/>
    </row>
    <row r="91" spans="1:24" x14ac:dyDescent="0.35">
      <c r="P91" s="76">
        <v>89</v>
      </c>
      <c r="Q91" s="85" t="s">
        <v>86</v>
      </c>
      <c r="S91" s="79">
        <v>89</v>
      </c>
      <c r="T91" s="76"/>
      <c r="U91" s="81"/>
      <c r="V91" s="17"/>
      <c r="X91" s="78"/>
    </row>
    <row r="92" spans="1:24" x14ac:dyDescent="0.35">
      <c r="P92" s="76">
        <v>90</v>
      </c>
      <c r="Q92" s="85" t="s">
        <v>87</v>
      </c>
      <c r="S92" s="79">
        <v>90</v>
      </c>
      <c r="T92" s="76"/>
      <c r="U92" s="85"/>
      <c r="V92" s="17"/>
      <c r="X92" s="78"/>
    </row>
    <row r="93" spans="1:24" x14ac:dyDescent="0.35">
      <c r="P93" s="76">
        <v>91</v>
      </c>
      <c r="Q93" s="85" t="s">
        <v>88</v>
      </c>
      <c r="S93" s="79">
        <v>91</v>
      </c>
      <c r="T93" s="76"/>
      <c r="U93" s="85"/>
      <c r="V93" s="17"/>
      <c r="X93" s="78"/>
    </row>
    <row r="94" spans="1:24" x14ac:dyDescent="0.35">
      <c r="P94" s="76">
        <v>92</v>
      </c>
      <c r="Q94" s="85" t="s">
        <v>89</v>
      </c>
      <c r="S94" s="79">
        <v>92</v>
      </c>
      <c r="T94" s="76"/>
      <c r="U94" s="85"/>
      <c r="V94" s="17"/>
      <c r="X94" s="78"/>
    </row>
    <row r="95" spans="1:24" x14ac:dyDescent="0.35">
      <c r="P95" s="76">
        <v>93</v>
      </c>
      <c r="Q95" s="85" t="s">
        <v>90</v>
      </c>
      <c r="S95" s="79">
        <v>93</v>
      </c>
      <c r="T95" s="76"/>
      <c r="U95" s="81"/>
      <c r="V95" s="17"/>
      <c r="X95" s="78"/>
    </row>
    <row r="96" spans="1:24" x14ac:dyDescent="0.35">
      <c r="P96" s="76">
        <v>94</v>
      </c>
      <c r="Q96" s="81" t="s">
        <v>91</v>
      </c>
      <c r="S96" s="79">
        <v>94</v>
      </c>
      <c r="T96" s="76"/>
      <c r="U96" s="85"/>
      <c r="V96" s="17"/>
      <c r="X96" s="78"/>
    </row>
    <row r="97" spans="12:24" x14ac:dyDescent="0.35">
      <c r="P97" s="76">
        <v>95</v>
      </c>
      <c r="Q97" s="81" t="s">
        <v>92</v>
      </c>
      <c r="S97" s="79">
        <v>95</v>
      </c>
      <c r="T97" s="76"/>
      <c r="U97" s="85"/>
      <c r="V97" s="17"/>
      <c r="X97" s="78"/>
    </row>
    <row r="98" spans="12:24" x14ac:dyDescent="0.35">
      <c r="P98" s="76">
        <v>96</v>
      </c>
      <c r="Q98" s="85" t="s">
        <v>93</v>
      </c>
      <c r="S98" s="79">
        <v>96</v>
      </c>
      <c r="T98" s="76"/>
      <c r="U98" s="85"/>
      <c r="V98" s="17"/>
      <c r="X98" s="78"/>
    </row>
    <row r="99" spans="12:24" x14ac:dyDescent="0.35">
      <c r="L99" s="75"/>
      <c r="P99" s="76">
        <v>97</v>
      </c>
      <c r="Q99" s="85" t="s">
        <v>94</v>
      </c>
      <c r="S99" s="79">
        <v>97</v>
      </c>
      <c r="T99" s="76"/>
      <c r="U99" s="85"/>
      <c r="V99" s="17"/>
      <c r="X99" s="78"/>
    </row>
    <row r="100" spans="12:24" x14ac:dyDescent="0.35">
      <c r="L100" s="75"/>
      <c r="P100" s="76">
        <v>98</v>
      </c>
      <c r="Q100" s="85" t="s">
        <v>95</v>
      </c>
      <c r="S100" s="79">
        <v>98</v>
      </c>
      <c r="T100" s="76"/>
      <c r="U100" s="85"/>
      <c r="V100" s="17"/>
      <c r="X100" s="78"/>
    </row>
    <row r="101" spans="12:24" x14ac:dyDescent="0.35">
      <c r="L101" s="75"/>
      <c r="P101" s="76">
        <v>99</v>
      </c>
      <c r="Q101" s="81" t="s">
        <v>96</v>
      </c>
      <c r="S101" s="79">
        <v>99</v>
      </c>
      <c r="T101" s="76"/>
      <c r="U101" s="81"/>
      <c r="V101" s="17"/>
      <c r="X101" s="78"/>
    </row>
    <row r="102" spans="12:24" x14ac:dyDescent="0.35">
      <c r="L102" s="75"/>
      <c r="P102" s="76">
        <v>100</v>
      </c>
      <c r="Q102" s="85" t="s">
        <v>97</v>
      </c>
      <c r="S102" s="79">
        <v>100</v>
      </c>
      <c r="T102" s="76"/>
      <c r="U102" s="85"/>
      <c r="V102" s="17"/>
      <c r="X102" s="78"/>
    </row>
    <row r="103" spans="12:24" x14ac:dyDescent="0.35">
      <c r="L103" s="75"/>
      <c r="P103" s="76">
        <v>101</v>
      </c>
      <c r="Q103" s="85" t="s">
        <v>98</v>
      </c>
      <c r="S103" s="79">
        <v>101</v>
      </c>
      <c r="T103" s="76"/>
      <c r="U103" s="78"/>
      <c r="V103" s="17"/>
      <c r="X103" s="78"/>
    </row>
    <row r="104" spans="12:24" x14ac:dyDescent="0.35">
      <c r="L104" s="75"/>
      <c r="P104" s="76">
        <v>102</v>
      </c>
      <c r="Q104" s="85" t="s">
        <v>99</v>
      </c>
      <c r="S104" s="79">
        <v>102</v>
      </c>
      <c r="T104" s="76"/>
      <c r="U104" s="83"/>
      <c r="V104" s="17"/>
      <c r="W104" s="1">
        <v>1</v>
      </c>
      <c r="X104" s="78"/>
    </row>
    <row r="105" spans="12:24" x14ac:dyDescent="0.35">
      <c r="L105" s="75"/>
      <c r="P105" s="76">
        <v>103</v>
      </c>
      <c r="Q105" s="81" t="s">
        <v>100</v>
      </c>
      <c r="S105" s="79">
        <v>103</v>
      </c>
      <c r="T105" s="76"/>
      <c r="U105" s="78"/>
      <c r="V105" s="17"/>
      <c r="X105" s="78"/>
    </row>
    <row r="106" spans="12:24" x14ac:dyDescent="0.35">
      <c r="L106" s="75"/>
      <c r="P106" s="76">
        <v>104</v>
      </c>
      <c r="Q106" s="85" t="s">
        <v>101</v>
      </c>
      <c r="S106" s="79">
        <v>104</v>
      </c>
      <c r="T106" s="76"/>
      <c r="U106" s="77"/>
      <c r="V106" s="17"/>
      <c r="X106" s="78"/>
    </row>
    <row r="107" spans="12:24" x14ac:dyDescent="0.35">
      <c r="L107" s="75"/>
      <c r="P107" s="76">
        <v>105</v>
      </c>
      <c r="Q107" s="85" t="s">
        <v>102</v>
      </c>
      <c r="S107" s="79">
        <v>105</v>
      </c>
      <c r="T107" s="76"/>
      <c r="U107" s="78"/>
      <c r="V107" s="17"/>
      <c r="W107" s="1">
        <v>1</v>
      </c>
      <c r="X107" s="78"/>
    </row>
    <row r="108" spans="12:24" x14ac:dyDescent="0.35">
      <c r="L108" s="75"/>
      <c r="P108" s="76">
        <v>106</v>
      </c>
      <c r="Q108" s="85" t="s">
        <v>103</v>
      </c>
      <c r="S108" s="79">
        <v>106</v>
      </c>
      <c r="T108" s="76"/>
      <c r="U108" s="78"/>
      <c r="V108" s="17"/>
      <c r="W108" s="1">
        <v>1</v>
      </c>
      <c r="X108" s="78"/>
    </row>
    <row r="109" spans="12:24" x14ac:dyDescent="0.35">
      <c r="L109" s="75"/>
      <c r="P109" s="76">
        <v>107</v>
      </c>
      <c r="Q109" s="85" t="s">
        <v>104</v>
      </c>
      <c r="S109" s="79">
        <v>107</v>
      </c>
      <c r="T109" s="76"/>
      <c r="U109" s="86"/>
      <c r="V109" s="17"/>
      <c r="W109" s="1">
        <v>1</v>
      </c>
      <c r="X109" s="78"/>
    </row>
    <row r="110" spans="12:24" x14ac:dyDescent="0.35">
      <c r="L110" s="75"/>
      <c r="P110" s="76">
        <v>108</v>
      </c>
      <c r="Q110" s="85" t="s">
        <v>105</v>
      </c>
      <c r="S110" s="79">
        <v>108</v>
      </c>
      <c r="T110" s="76"/>
      <c r="U110" s="86"/>
      <c r="V110" s="17"/>
      <c r="W110" s="1">
        <v>1</v>
      </c>
      <c r="X110" s="78"/>
    </row>
    <row r="111" spans="12:24" x14ac:dyDescent="0.35">
      <c r="L111" s="75"/>
      <c r="P111" s="76">
        <v>109</v>
      </c>
      <c r="Q111" s="81" t="s">
        <v>106</v>
      </c>
      <c r="S111" s="79">
        <v>109</v>
      </c>
      <c r="T111" s="76"/>
      <c r="U111" s="86"/>
      <c r="V111" s="17"/>
      <c r="W111" s="1">
        <v>1</v>
      </c>
      <c r="X111" s="78"/>
    </row>
    <row r="112" spans="12:24" x14ac:dyDescent="0.35">
      <c r="L112" s="75"/>
      <c r="P112" s="76">
        <v>110</v>
      </c>
      <c r="Q112" s="85" t="s">
        <v>107</v>
      </c>
      <c r="S112" s="79">
        <v>110</v>
      </c>
      <c r="T112" s="76"/>
      <c r="U112" s="86"/>
      <c r="V112" s="17"/>
      <c r="W112" s="1">
        <v>1</v>
      </c>
      <c r="X112" s="78"/>
    </row>
    <row r="113" spans="12:24" x14ac:dyDescent="0.35">
      <c r="L113" s="75"/>
      <c r="P113" s="76">
        <v>111</v>
      </c>
      <c r="Q113" s="84" t="s">
        <v>108</v>
      </c>
      <c r="S113" s="79">
        <v>111</v>
      </c>
      <c r="T113" s="76"/>
      <c r="U113" s="86"/>
      <c r="V113" s="17"/>
      <c r="W113" s="1">
        <v>1</v>
      </c>
      <c r="X113" s="78"/>
    </row>
    <row r="114" spans="12:24" x14ac:dyDescent="0.35">
      <c r="L114" s="75"/>
      <c r="P114" s="76">
        <v>112</v>
      </c>
      <c r="Q114" s="84" t="s">
        <v>62</v>
      </c>
      <c r="S114" s="79">
        <v>112</v>
      </c>
      <c r="T114" s="76"/>
      <c r="U114" s="78"/>
      <c r="V114" s="17"/>
      <c r="X114" s="78"/>
    </row>
    <row r="115" spans="12:24" x14ac:dyDescent="0.35">
      <c r="L115" s="75"/>
      <c r="P115" s="76">
        <v>113</v>
      </c>
      <c r="Q115" s="83" t="s">
        <v>64</v>
      </c>
      <c r="S115" s="79">
        <v>113</v>
      </c>
      <c r="T115" s="76"/>
      <c r="U115" s="87"/>
      <c r="V115" s="17"/>
      <c r="X115" s="78"/>
    </row>
    <row r="116" spans="12:24" x14ac:dyDescent="0.35">
      <c r="L116" s="75"/>
      <c r="P116" s="76">
        <v>114</v>
      </c>
      <c r="Q116" s="78"/>
      <c r="S116" s="79">
        <v>114</v>
      </c>
      <c r="T116" s="76"/>
      <c r="U116" s="86"/>
      <c r="V116" s="17"/>
      <c r="X116" s="78"/>
    </row>
    <row r="117" spans="12:24" x14ac:dyDescent="0.35">
      <c r="L117" s="75"/>
      <c r="P117" s="76">
        <v>115</v>
      </c>
      <c r="Q117" s="83" t="s">
        <v>425</v>
      </c>
      <c r="S117" s="79">
        <v>115</v>
      </c>
      <c r="T117" s="76"/>
      <c r="U117" s="86"/>
      <c r="V117" s="17"/>
      <c r="X117" s="78"/>
    </row>
    <row r="118" spans="12:24" x14ac:dyDescent="0.35">
      <c r="L118" s="75"/>
      <c r="P118" s="76">
        <v>116</v>
      </c>
      <c r="Q118" s="78"/>
      <c r="S118" s="79">
        <v>116</v>
      </c>
      <c r="T118" s="76"/>
      <c r="U118" s="86"/>
      <c r="V118" s="17"/>
      <c r="X118" s="78"/>
    </row>
    <row r="119" spans="12:24" x14ac:dyDescent="0.35">
      <c r="L119" s="75"/>
      <c r="P119" s="76">
        <v>117</v>
      </c>
      <c r="Q119" s="77" t="s">
        <v>110</v>
      </c>
      <c r="S119" s="79">
        <v>117</v>
      </c>
      <c r="T119" s="76"/>
      <c r="U119" s="78"/>
      <c r="V119" s="17"/>
      <c r="X119" s="78"/>
    </row>
    <row r="120" spans="12:24" x14ac:dyDescent="0.35">
      <c r="L120" s="75"/>
      <c r="P120" s="76">
        <v>118</v>
      </c>
      <c r="Q120" s="78" t="s">
        <v>111</v>
      </c>
      <c r="S120" s="79">
        <v>118</v>
      </c>
      <c r="T120" s="76"/>
      <c r="U120" s="87"/>
      <c r="V120" s="17"/>
      <c r="X120" s="78"/>
    </row>
    <row r="121" spans="12:24" x14ac:dyDescent="0.35">
      <c r="L121" s="75"/>
      <c r="P121" s="76">
        <v>119</v>
      </c>
      <c r="Q121" s="78" t="s">
        <v>112</v>
      </c>
      <c r="S121" s="79">
        <v>119</v>
      </c>
      <c r="T121" s="76"/>
      <c r="U121" s="86"/>
      <c r="V121" s="17"/>
      <c r="W121" s="1">
        <v>1</v>
      </c>
      <c r="X121" s="78"/>
    </row>
    <row r="122" spans="12:24" x14ac:dyDescent="0.35">
      <c r="L122" s="75"/>
      <c r="P122" s="76">
        <v>120</v>
      </c>
      <c r="Q122" s="86" t="s">
        <v>113</v>
      </c>
      <c r="S122" s="79">
        <v>120</v>
      </c>
      <c r="T122" s="76"/>
      <c r="U122" s="86"/>
      <c r="V122" s="17"/>
      <c r="W122" s="1">
        <v>1</v>
      </c>
      <c r="X122" s="78"/>
    </row>
    <row r="123" spans="12:24" x14ac:dyDescent="0.35">
      <c r="L123" s="75"/>
      <c r="P123" s="76">
        <v>121</v>
      </c>
      <c r="Q123" s="86" t="s">
        <v>114</v>
      </c>
      <c r="S123" s="79">
        <v>121</v>
      </c>
      <c r="T123" s="76"/>
      <c r="U123" s="86"/>
      <c r="V123" s="17"/>
      <c r="W123" s="1">
        <v>1</v>
      </c>
      <c r="X123" s="78"/>
    </row>
    <row r="124" spans="12:24" x14ac:dyDescent="0.35">
      <c r="L124" s="75"/>
      <c r="P124" s="76">
        <v>122</v>
      </c>
      <c r="Q124" s="86" t="s">
        <v>115</v>
      </c>
      <c r="S124" s="79">
        <v>122</v>
      </c>
      <c r="T124" s="76"/>
      <c r="U124" s="78"/>
      <c r="V124" s="17"/>
      <c r="X124" s="78"/>
    </row>
    <row r="125" spans="12:24" x14ac:dyDescent="0.35">
      <c r="L125" s="75"/>
      <c r="P125" s="76">
        <v>123</v>
      </c>
      <c r="Q125" s="86" t="s">
        <v>116</v>
      </c>
      <c r="S125" s="79">
        <v>123</v>
      </c>
      <c r="T125" s="76"/>
      <c r="U125" s="77"/>
      <c r="V125" s="17"/>
      <c r="X125" s="78"/>
    </row>
    <row r="126" spans="12:24" x14ac:dyDescent="0.35">
      <c r="L126" s="75"/>
      <c r="P126" s="76">
        <v>124</v>
      </c>
      <c r="Q126" s="86" t="s">
        <v>117</v>
      </c>
      <c r="S126" s="79">
        <v>124</v>
      </c>
      <c r="T126" s="76"/>
      <c r="U126" s="88"/>
      <c r="V126" s="17"/>
      <c r="W126" s="1">
        <v>1</v>
      </c>
      <c r="X126" s="78"/>
    </row>
    <row r="127" spans="12:24" x14ac:dyDescent="0.35">
      <c r="L127" s="75"/>
      <c r="P127" s="76">
        <v>125</v>
      </c>
      <c r="Q127" s="78"/>
      <c r="S127" s="79">
        <v>125</v>
      </c>
      <c r="T127" s="76"/>
      <c r="U127" s="88"/>
      <c r="V127" s="17"/>
      <c r="W127" s="1">
        <v>1</v>
      </c>
      <c r="X127" s="78"/>
    </row>
    <row r="128" spans="12:24" x14ac:dyDescent="0.35">
      <c r="L128" s="75"/>
      <c r="P128" s="76">
        <v>126</v>
      </c>
      <c r="Q128" s="87" t="s">
        <v>406</v>
      </c>
      <c r="S128" s="79">
        <v>126</v>
      </c>
      <c r="T128" s="76"/>
      <c r="U128" s="88"/>
      <c r="V128" s="17"/>
      <c r="W128" s="1">
        <v>1</v>
      </c>
      <c r="X128" s="78"/>
    </row>
    <row r="129" spans="12:24" x14ac:dyDescent="0.35">
      <c r="L129" s="75"/>
      <c r="P129" s="76">
        <v>127</v>
      </c>
      <c r="Q129" s="86" t="s">
        <v>118</v>
      </c>
      <c r="R129" s="130">
        <v>1</v>
      </c>
      <c r="S129" s="79">
        <v>127</v>
      </c>
      <c r="T129" s="76"/>
      <c r="U129" s="88"/>
      <c r="V129" s="17"/>
      <c r="W129" s="1">
        <v>1</v>
      </c>
      <c r="X129" s="78"/>
    </row>
    <row r="130" spans="12:24" x14ac:dyDescent="0.35">
      <c r="L130" s="75"/>
      <c r="P130" s="76">
        <v>128</v>
      </c>
      <c r="Q130" s="86" t="s">
        <v>119</v>
      </c>
      <c r="R130" s="130">
        <v>1</v>
      </c>
      <c r="S130" s="79">
        <v>128</v>
      </c>
      <c r="T130" s="76"/>
      <c r="U130" s="88"/>
      <c r="V130" s="17"/>
      <c r="W130" s="1">
        <v>1</v>
      </c>
      <c r="X130" s="78"/>
    </row>
    <row r="131" spans="12:24" x14ac:dyDescent="0.35">
      <c r="L131" s="75"/>
      <c r="P131" s="76">
        <v>129</v>
      </c>
      <c r="Q131" s="86" t="s">
        <v>120</v>
      </c>
      <c r="R131" s="130">
        <v>1</v>
      </c>
      <c r="S131" s="79">
        <v>129</v>
      </c>
      <c r="T131" s="76"/>
      <c r="U131" s="88"/>
      <c r="V131" s="17"/>
      <c r="W131" s="1">
        <v>1</v>
      </c>
      <c r="X131" s="78"/>
    </row>
    <row r="132" spans="12:24" x14ac:dyDescent="0.35">
      <c r="L132" s="75"/>
      <c r="P132" s="76">
        <v>130</v>
      </c>
      <c r="Q132" s="78"/>
      <c r="S132" s="79">
        <v>130</v>
      </c>
      <c r="T132" s="76"/>
      <c r="U132" s="88"/>
      <c r="V132" s="17"/>
      <c r="W132" s="1">
        <v>1</v>
      </c>
      <c r="X132" s="78"/>
    </row>
    <row r="133" spans="12:24" x14ac:dyDescent="0.35">
      <c r="L133" s="75"/>
      <c r="P133" s="76">
        <v>131</v>
      </c>
      <c r="Q133" s="87" t="s">
        <v>426</v>
      </c>
      <c r="S133" s="79">
        <v>131</v>
      </c>
      <c r="T133" s="76"/>
      <c r="U133" s="88"/>
      <c r="V133" s="17"/>
      <c r="W133" s="1">
        <v>1</v>
      </c>
      <c r="X133" s="78"/>
    </row>
    <row r="134" spans="12:24" x14ac:dyDescent="0.35">
      <c r="L134" s="75"/>
      <c r="P134" s="76">
        <v>132</v>
      </c>
      <c r="Q134" s="86" t="s">
        <v>122</v>
      </c>
      <c r="S134" s="79">
        <v>132</v>
      </c>
      <c r="T134" s="76"/>
      <c r="U134" s="88"/>
      <c r="V134" s="17"/>
      <c r="W134" s="1">
        <v>1</v>
      </c>
      <c r="X134" s="78"/>
    </row>
    <row r="135" spans="12:24" x14ac:dyDescent="0.35">
      <c r="L135" s="75"/>
      <c r="P135" s="76">
        <v>133</v>
      </c>
      <c r="Q135" s="86" t="s">
        <v>123</v>
      </c>
      <c r="S135" s="79">
        <v>133</v>
      </c>
      <c r="T135" s="76"/>
      <c r="U135" s="88"/>
      <c r="V135" s="17"/>
      <c r="W135" s="1">
        <v>1</v>
      </c>
      <c r="X135" s="78"/>
    </row>
    <row r="136" spans="12:24" x14ac:dyDescent="0.35">
      <c r="L136" s="75"/>
      <c r="P136" s="76">
        <v>134</v>
      </c>
      <c r="Q136" s="86" t="s">
        <v>120</v>
      </c>
      <c r="S136" s="79">
        <v>134</v>
      </c>
      <c r="T136" s="76"/>
      <c r="U136" s="78"/>
      <c r="V136" s="17"/>
      <c r="X136" s="78"/>
    </row>
    <row r="137" spans="12:24" x14ac:dyDescent="0.35">
      <c r="L137" s="75"/>
      <c r="P137" s="76">
        <v>135</v>
      </c>
      <c r="Q137" s="78"/>
      <c r="S137" s="79">
        <v>135</v>
      </c>
      <c r="T137" s="76"/>
      <c r="U137" s="89"/>
      <c r="V137" s="17"/>
      <c r="W137" s="1">
        <v>1</v>
      </c>
      <c r="X137" s="78"/>
    </row>
    <row r="138" spans="12:24" x14ac:dyDescent="0.35">
      <c r="L138" s="75"/>
      <c r="P138" s="76">
        <v>136</v>
      </c>
      <c r="Q138" s="77" t="s">
        <v>427</v>
      </c>
      <c r="S138" s="79">
        <v>136</v>
      </c>
      <c r="T138" s="76"/>
      <c r="U138" s="78"/>
      <c r="V138" s="17"/>
      <c r="X138" s="78"/>
    </row>
    <row r="139" spans="12:24" x14ac:dyDescent="0.35">
      <c r="L139" s="75"/>
      <c r="P139" s="76">
        <v>137</v>
      </c>
      <c r="Q139" s="88" t="s">
        <v>125</v>
      </c>
      <c r="S139" s="79">
        <v>137</v>
      </c>
      <c r="T139" s="76"/>
      <c r="U139" s="78"/>
      <c r="V139" s="17"/>
      <c r="X139" s="78"/>
    </row>
    <row r="140" spans="12:24" x14ac:dyDescent="0.35">
      <c r="L140" s="75"/>
      <c r="P140" s="76">
        <v>138</v>
      </c>
      <c r="Q140" s="88" t="s">
        <v>126</v>
      </c>
      <c r="S140" s="79">
        <v>138</v>
      </c>
      <c r="T140" s="76"/>
      <c r="U140" s="86"/>
      <c r="V140" s="17"/>
      <c r="X140" s="78"/>
    </row>
    <row r="141" spans="12:24" x14ac:dyDescent="0.35">
      <c r="L141" s="75"/>
      <c r="P141" s="76">
        <v>139</v>
      </c>
      <c r="Q141" s="88" t="s">
        <v>127</v>
      </c>
      <c r="S141" s="79">
        <v>139</v>
      </c>
      <c r="T141" s="76"/>
      <c r="U141" s="86"/>
      <c r="V141" s="17"/>
      <c r="X141" s="78"/>
    </row>
    <row r="142" spans="12:24" x14ac:dyDescent="0.35">
      <c r="L142" s="75"/>
      <c r="P142" s="76">
        <v>140</v>
      </c>
      <c r="Q142" s="88" t="s">
        <v>128</v>
      </c>
      <c r="S142" s="79">
        <v>140</v>
      </c>
      <c r="T142" s="76"/>
      <c r="U142" s="86"/>
      <c r="V142" s="17"/>
      <c r="X142" s="78"/>
    </row>
    <row r="143" spans="12:24" x14ac:dyDescent="0.35">
      <c r="L143" s="75"/>
      <c r="P143" s="76">
        <v>141</v>
      </c>
      <c r="Q143" s="88" t="s">
        <v>129</v>
      </c>
      <c r="S143" s="79">
        <v>141</v>
      </c>
      <c r="T143" s="76"/>
      <c r="U143" s="78"/>
      <c r="V143" s="17"/>
      <c r="X143" s="78"/>
    </row>
    <row r="144" spans="12:24" x14ac:dyDescent="0.35">
      <c r="L144" s="75"/>
      <c r="P144" s="76">
        <v>142</v>
      </c>
      <c r="Q144" s="88" t="s">
        <v>130</v>
      </c>
      <c r="S144" s="79">
        <v>142</v>
      </c>
      <c r="T144" s="76"/>
      <c r="U144" s="87"/>
      <c r="V144" s="17"/>
      <c r="X144" s="78"/>
    </row>
    <row r="145" spans="12:24" x14ac:dyDescent="0.35">
      <c r="L145" s="75"/>
      <c r="P145" s="76">
        <v>143</v>
      </c>
      <c r="Q145" s="88" t="s">
        <v>131</v>
      </c>
      <c r="S145" s="79">
        <v>143</v>
      </c>
      <c r="T145" s="76"/>
      <c r="U145" s="86"/>
      <c r="V145" s="17"/>
      <c r="X145" s="78"/>
    </row>
    <row r="146" spans="12:24" x14ac:dyDescent="0.35">
      <c r="L146" s="75"/>
      <c r="P146" s="76">
        <v>144</v>
      </c>
      <c r="Q146" s="88" t="s">
        <v>132</v>
      </c>
      <c r="S146" s="79">
        <v>144</v>
      </c>
      <c r="T146" s="76"/>
      <c r="U146" s="86"/>
      <c r="V146" s="17"/>
      <c r="X146" s="78"/>
    </row>
    <row r="147" spans="12:24" x14ac:dyDescent="0.35">
      <c r="L147" s="75"/>
      <c r="P147" s="76">
        <v>145</v>
      </c>
      <c r="Q147" s="88" t="s">
        <v>133</v>
      </c>
      <c r="S147" s="79">
        <v>145</v>
      </c>
      <c r="T147" s="76"/>
      <c r="U147" s="86"/>
      <c r="V147" s="17"/>
      <c r="X147" s="78"/>
    </row>
    <row r="148" spans="12:24" x14ac:dyDescent="0.35">
      <c r="L148" s="75"/>
      <c r="P148" s="76">
        <v>146</v>
      </c>
      <c r="Q148" s="88" t="s">
        <v>134</v>
      </c>
      <c r="S148" s="79">
        <v>146</v>
      </c>
      <c r="T148" s="76"/>
      <c r="U148" s="78"/>
      <c r="V148" s="17"/>
      <c r="X148" s="78"/>
    </row>
    <row r="149" spans="12:24" x14ac:dyDescent="0.35">
      <c r="L149" s="75"/>
      <c r="P149" s="76">
        <v>147</v>
      </c>
      <c r="Q149" s="88" t="s">
        <v>135</v>
      </c>
      <c r="S149" s="79">
        <v>147</v>
      </c>
      <c r="T149" s="76"/>
      <c r="U149" s="87"/>
      <c r="V149" s="17"/>
      <c r="X149" s="78"/>
    </row>
    <row r="150" spans="12:24" x14ac:dyDescent="0.35">
      <c r="L150" s="75"/>
      <c r="P150" s="76">
        <v>148</v>
      </c>
      <c r="Q150" s="88" t="s">
        <v>136</v>
      </c>
      <c r="S150" s="79">
        <v>148</v>
      </c>
      <c r="T150" s="76"/>
      <c r="U150" s="86"/>
      <c r="V150" s="17"/>
      <c r="X150" s="78"/>
    </row>
    <row r="151" spans="12:24" x14ac:dyDescent="0.35">
      <c r="L151" s="75"/>
      <c r="P151" s="76">
        <v>149</v>
      </c>
      <c r="Q151" s="78" t="s">
        <v>354</v>
      </c>
      <c r="S151" s="79">
        <v>149</v>
      </c>
      <c r="T151" s="76"/>
      <c r="U151" s="86"/>
      <c r="V151" s="17"/>
      <c r="X151" s="78"/>
    </row>
    <row r="152" spans="12:24" x14ac:dyDescent="0.35">
      <c r="L152" s="75"/>
      <c r="P152" s="76">
        <v>150</v>
      </c>
      <c r="Q152" s="89" t="s">
        <v>397</v>
      </c>
      <c r="S152" s="79">
        <v>150</v>
      </c>
      <c r="T152" s="76"/>
      <c r="U152" s="86"/>
      <c r="V152" s="17"/>
      <c r="X152" s="78"/>
    </row>
    <row r="153" spans="12:24" x14ac:dyDescent="0.35">
      <c r="L153" s="75"/>
      <c r="P153" s="76">
        <v>151</v>
      </c>
      <c r="Q153" s="78"/>
      <c r="S153" s="79">
        <v>151</v>
      </c>
      <c r="T153" s="76"/>
      <c r="U153" s="78"/>
      <c r="V153" s="17"/>
      <c r="X153" s="78"/>
    </row>
    <row r="154" spans="12:24" x14ac:dyDescent="0.35">
      <c r="L154" s="75"/>
      <c r="P154" s="76">
        <v>152</v>
      </c>
      <c r="Q154" s="77" t="s">
        <v>398</v>
      </c>
      <c r="S154" s="79">
        <v>152</v>
      </c>
      <c r="T154" s="76"/>
      <c r="U154" s="90"/>
      <c r="V154" s="17"/>
      <c r="X154" s="78"/>
    </row>
    <row r="155" spans="12:24" x14ac:dyDescent="0.35">
      <c r="L155" s="75"/>
      <c r="P155" s="76">
        <v>153</v>
      </c>
      <c r="Q155" s="86" t="s">
        <v>122</v>
      </c>
      <c r="R155" s="130">
        <v>1</v>
      </c>
      <c r="S155" s="79">
        <v>153</v>
      </c>
      <c r="T155" s="76"/>
      <c r="U155" s="86"/>
      <c r="V155" s="17"/>
      <c r="W155" s="1">
        <v>1</v>
      </c>
      <c r="X155" s="78"/>
    </row>
    <row r="156" spans="12:24" x14ac:dyDescent="0.35">
      <c r="L156" s="75"/>
      <c r="P156" s="76">
        <v>154</v>
      </c>
      <c r="Q156" s="86" t="s">
        <v>123</v>
      </c>
      <c r="R156" s="130">
        <v>1</v>
      </c>
      <c r="S156" s="79">
        <v>154</v>
      </c>
      <c r="T156" s="76"/>
      <c r="U156" s="86"/>
      <c r="V156" s="17"/>
      <c r="W156" s="1">
        <v>1</v>
      </c>
      <c r="X156" s="78"/>
    </row>
    <row r="157" spans="12:24" x14ac:dyDescent="0.35">
      <c r="L157" s="75"/>
      <c r="P157" s="76">
        <v>155</v>
      </c>
      <c r="Q157" s="86" t="s">
        <v>415</v>
      </c>
      <c r="R157" s="130">
        <v>1</v>
      </c>
      <c r="S157" s="79">
        <v>155</v>
      </c>
      <c r="T157" s="76"/>
      <c r="U157" s="86"/>
      <c r="V157" s="17"/>
      <c r="W157" s="1">
        <v>1</v>
      </c>
      <c r="X157" s="78"/>
    </row>
    <row r="158" spans="12:24" x14ac:dyDescent="0.35">
      <c r="L158" s="75"/>
      <c r="P158" s="76">
        <v>156</v>
      </c>
      <c r="Q158" s="78"/>
      <c r="S158" s="79">
        <v>156</v>
      </c>
      <c r="T158" s="76"/>
      <c r="U158" s="78"/>
      <c r="V158" s="17"/>
      <c r="X158" s="78"/>
    </row>
    <row r="159" spans="12:24" x14ac:dyDescent="0.35">
      <c r="L159" s="75"/>
      <c r="P159" s="76">
        <v>157</v>
      </c>
      <c r="Q159" s="87" t="s">
        <v>428</v>
      </c>
      <c r="S159" s="79">
        <v>157</v>
      </c>
      <c r="T159" s="76"/>
      <c r="U159" s="87"/>
      <c r="V159" s="17"/>
      <c r="W159" s="1">
        <v>1</v>
      </c>
      <c r="X159" s="78"/>
    </row>
    <row r="160" spans="12:24" x14ac:dyDescent="0.35">
      <c r="L160" s="75"/>
      <c r="P160" s="76">
        <v>158</v>
      </c>
      <c r="Q160" s="86" t="s">
        <v>122</v>
      </c>
      <c r="R160" s="130">
        <v>1</v>
      </c>
      <c r="S160" s="79">
        <v>158</v>
      </c>
      <c r="T160" s="76"/>
      <c r="U160" s="78"/>
      <c r="V160" s="17"/>
      <c r="X160" s="78"/>
    </row>
    <row r="161" spans="12:24" x14ac:dyDescent="0.35">
      <c r="L161" s="75"/>
      <c r="P161" s="76">
        <v>159</v>
      </c>
      <c r="Q161" s="86" t="s">
        <v>123</v>
      </c>
      <c r="R161" s="130">
        <v>1</v>
      </c>
      <c r="S161" s="79">
        <v>159</v>
      </c>
      <c r="T161" s="76"/>
      <c r="U161" s="77"/>
      <c r="V161" s="17"/>
      <c r="X161" s="78"/>
    </row>
    <row r="162" spans="12:24" x14ac:dyDescent="0.35">
      <c r="L162" s="75"/>
      <c r="P162" s="76">
        <v>160</v>
      </c>
      <c r="Q162" s="86" t="s">
        <v>120</v>
      </c>
      <c r="R162" s="130">
        <v>1</v>
      </c>
      <c r="S162" s="79">
        <v>160</v>
      </c>
      <c r="T162" s="76"/>
      <c r="U162" s="86"/>
      <c r="V162" s="17"/>
      <c r="X162" s="78"/>
    </row>
    <row r="163" spans="12:24" x14ac:dyDescent="0.35">
      <c r="L163" s="75"/>
      <c r="P163" s="76">
        <v>161</v>
      </c>
      <c r="Q163" s="78"/>
      <c r="S163" s="79">
        <v>161</v>
      </c>
      <c r="T163" s="76"/>
      <c r="U163" s="86"/>
      <c r="V163" s="17"/>
      <c r="X163" s="78"/>
    </row>
    <row r="164" spans="12:24" x14ac:dyDescent="0.35">
      <c r="L164" s="75"/>
      <c r="P164" s="76">
        <v>162</v>
      </c>
      <c r="Q164" s="87" t="s">
        <v>429</v>
      </c>
      <c r="S164" s="79">
        <v>162</v>
      </c>
      <c r="T164" s="76"/>
      <c r="U164" s="86"/>
      <c r="V164" s="17"/>
      <c r="X164" s="78"/>
    </row>
    <row r="165" spans="12:24" x14ac:dyDescent="0.35">
      <c r="L165" s="75"/>
      <c r="P165" s="76">
        <v>163</v>
      </c>
      <c r="Q165" s="86" t="s">
        <v>122</v>
      </c>
      <c r="R165" s="130">
        <v>1</v>
      </c>
      <c r="S165" s="79">
        <v>163</v>
      </c>
      <c r="T165" s="76"/>
      <c r="U165" s="78"/>
      <c r="V165" s="17"/>
      <c r="X165" s="78"/>
    </row>
    <row r="166" spans="12:24" x14ac:dyDescent="0.35">
      <c r="L166" s="75"/>
      <c r="P166" s="76">
        <v>164</v>
      </c>
      <c r="Q166" s="86" t="s">
        <v>123</v>
      </c>
      <c r="R166" s="130">
        <v>1</v>
      </c>
      <c r="S166" s="79">
        <v>164</v>
      </c>
      <c r="T166" s="76"/>
      <c r="U166" s="86"/>
      <c r="V166" s="17"/>
      <c r="W166" s="1">
        <v>1</v>
      </c>
      <c r="X166" s="78"/>
    </row>
    <row r="167" spans="12:24" x14ac:dyDescent="0.35">
      <c r="L167" s="75"/>
      <c r="P167" s="76">
        <v>165</v>
      </c>
      <c r="Q167" s="86" t="s">
        <v>120</v>
      </c>
      <c r="R167" s="130">
        <v>1</v>
      </c>
      <c r="S167" s="79">
        <v>165</v>
      </c>
      <c r="T167" s="76"/>
      <c r="U167" s="78"/>
      <c r="V167" s="17"/>
      <c r="X167" s="78"/>
    </row>
    <row r="168" spans="12:24" x14ac:dyDescent="0.35">
      <c r="L168" s="75"/>
      <c r="P168" s="76">
        <v>166</v>
      </c>
      <c r="Q168" s="78"/>
      <c r="S168" s="79">
        <v>166</v>
      </c>
      <c r="T168" s="76"/>
      <c r="U168" s="77"/>
      <c r="V168" s="17"/>
      <c r="X168" s="78"/>
    </row>
    <row r="169" spans="12:24" x14ac:dyDescent="0.35">
      <c r="L169" s="75"/>
      <c r="P169" s="76">
        <v>167</v>
      </c>
      <c r="Q169" s="90" t="s">
        <v>407</v>
      </c>
      <c r="S169" s="79">
        <v>167</v>
      </c>
      <c r="T169" s="76"/>
      <c r="U169" s="86"/>
      <c r="V169" s="17"/>
      <c r="W169" s="1">
        <v>1</v>
      </c>
      <c r="X169" s="78"/>
    </row>
    <row r="170" spans="12:24" x14ac:dyDescent="0.35">
      <c r="L170" s="75"/>
      <c r="P170" s="76">
        <v>168</v>
      </c>
      <c r="Q170" s="86" t="s">
        <v>140</v>
      </c>
      <c r="S170" s="79">
        <v>168</v>
      </c>
      <c r="T170" s="76"/>
      <c r="U170" s="86"/>
      <c r="V170" s="17"/>
      <c r="W170" s="1">
        <v>1</v>
      </c>
      <c r="X170" s="78"/>
    </row>
    <row r="171" spans="12:24" x14ac:dyDescent="0.35">
      <c r="L171" s="75"/>
      <c r="P171" s="76">
        <v>169</v>
      </c>
      <c r="Q171" s="86" t="s">
        <v>141</v>
      </c>
      <c r="S171" s="79">
        <v>169</v>
      </c>
      <c r="T171" s="76"/>
      <c r="U171" s="86"/>
      <c r="V171" s="17"/>
      <c r="W171" s="1">
        <v>1</v>
      </c>
      <c r="X171" s="78"/>
    </row>
    <row r="172" spans="12:24" x14ac:dyDescent="0.35">
      <c r="L172" s="75"/>
      <c r="P172" s="76">
        <v>170</v>
      </c>
      <c r="Q172" s="86" t="s">
        <v>142</v>
      </c>
      <c r="S172" s="79">
        <v>170</v>
      </c>
      <c r="T172" s="76"/>
      <c r="U172" s="86"/>
      <c r="V172" s="17"/>
      <c r="W172" s="1">
        <v>1</v>
      </c>
      <c r="X172" s="78"/>
    </row>
    <row r="173" spans="12:24" x14ac:dyDescent="0.35">
      <c r="L173" s="75"/>
      <c r="P173" s="76">
        <v>171</v>
      </c>
      <c r="Q173" s="86" t="s">
        <v>143</v>
      </c>
      <c r="S173" s="79">
        <v>171</v>
      </c>
      <c r="T173" s="76"/>
      <c r="U173" s="86"/>
      <c r="V173" s="17"/>
      <c r="W173" s="1">
        <v>1</v>
      </c>
      <c r="X173" s="78"/>
    </row>
    <row r="174" spans="12:24" x14ac:dyDescent="0.35">
      <c r="L174" s="75"/>
      <c r="P174" s="76">
        <v>172</v>
      </c>
      <c r="Q174" s="78"/>
      <c r="S174" s="79">
        <v>172</v>
      </c>
      <c r="T174" s="76"/>
      <c r="U174" s="78"/>
      <c r="V174" s="17"/>
      <c r="X174" s="78"/>
    </row>
    <row r="175" spans="12:24" x14ac:dyDescent="0.35">
      <c r="L175" s="75"/>
      <c r="P175" s="76">
        <v>173</v>
      </c>
      <c r="Q175" s="87" t="s">
        <v>144</v>
      </c>
      <c r="S175" s="79">
        <v>173</v>
      </c>
      <c r="T175" s="76"/>
      <c r="U175" s="77"/>
      <c r="V175" s="17"/>
      <c r="X175" s="78"/>
    </row>
    <row r="176" spans="12:24" x14ac:dyDescent="0.35">
      <c r="L176" s="75"/>
      <c r="P176" s="76">
        <v>174</v>
      </c>
      <c r="Q176" s="78"/>
      <c r="S176" s="79">
        <v>174</v>
      </c>
      <c r="T176" s="76"/>
      <c r="U176" s="86"/>
      <c r="V176" s="17"/>
      <c r="W176" s="1">
        <v>1</v>
      </c>
      <c r="X176" s="78"/>
    </row>
    <row r="177" spans="12:24" x14ac:dyDescent="0.35">
      <c r="L177" s="75"/>
      <c r="P177" s="76">
        <v>175</v>
      </c>
      <c r="Q177" s="77" t="s">
        <v>399</v>
      </c>
      <c r="S177" s="79">
        <v>175</v>
      </c>
      <c r="T177" s="76"/>
      <c r="U177" s="86"/>
      <c r="V177" s="17"/>
      <c r="W177" s="1">
        <v>1</v>
      </c>
      <c r="X177" s="78"/>
    </row>
    <row r="178" spans="12:24" x14ac:dyDescent="0.35">
      <c r="L178" s="75"/>
      <c r="P178" s="76">
        <v>176</v>
      </c>
      <c r="Q178" s="86" t="s">
        <v>122</v>
      </c>
      <c r="R178" s="130">
        <v>1</v>
      </c>
      <c r="S178" s="79">
        <v>176</v>
      </c>
      <c r="T178" s="76"/>
      <c r="U178" s="86"/>
      <c r="V178" s="17"/>
      <c r="W178" s="1">
        <v>1</v>
      </c>
      <c r="X178" s="78"/>
    </row>
    <row r="179" spans="12:24" x14ac:dyDescent="0.35">
      <c r="L179" s="75"/>
      <c r="P179" s="76">
        <v>177</v>
      </c>
      <c r="Q179" s="86" t="s">
        <v>123</v>
      </c>
      <c r="R179" s="130">
        <v>1</v>
      </c>
      <c r="S179" s="79">
        <v>177</v>
      </c>
      <c r="T179" s="76"/>
      <c r="U179" s="86"/>
      <c r="V179" s="17"/>
      <c r="W179" s="1">
        <v>1</v>
      </c>
      <c r="X179" s="78"/>
    </row>
    <row r="180" spans="12:24" x14ac:dyDescent="0.35">
      <c r="L180" s="75"/>
      <c r="P180" s="76">
        <v>178</v>
      </c>
      <c r="Q180" s="86" t="s">
        <v>120</v>
      </c>
      <c r="R180" s="130">
        <v>1</v>
      </c>
      <c r="S180" s="79">
        <v>178</v>
      </c>
      <c r="T180" s="76"/>
      <c r="U180" s="86"/>
      <c r="V180" s="17"/>
      <c r="W180" s="1">
        <v>1</v>
      </c>
      <c r="X180" s="78"/>
    </row>
    <row r="181" spans="12:24" x14ac:dyDescent="0.35">
      <c r="L181" s="75"/>
      <c r="P181" s="76">
        <v>179</v>
      </c>
      <c r="Q181" s="78"/>
      <c r="S181" s="79">
        <v>179</v>
      </c>
      <c r="T181" s="76"/>
      <c r="U181" s="78"/>
      <c r="V181" s="17"/>
      <c r="X181" s="78"/>
    </row>
    <row r="182" spans="12:24" x14ac:dyDescent="0.35">
      <c r="L182" s="75"/>
      <c r="P182" s="76">
        <v>180</v>
      </c>
      <c r="Q182" s="87" t="s">
        <v>400</v>
      </c>
      <c r="R182" s="130">
        <v>1</v>
      </c>
      <c r="S182" s="79">
        <v>180</v>
      </c>
      <c r="T182" s="76"/>
      <c r="U182" s="87"/>
      <c r="V182" s="17"/>
      <c r="W182" s="1">
        <v>1</v>
      </c>
      <c r="X182" s="78"/>
    </row>
    <row r="183" spans="12:24" x14ac:dyDescent="0.35">
      <c r="L183" s="75"/>
      <c r="P183" s="76">
        <v>181</v>
      </c>
      <c r="Q183" s="78"/>
      <c r="S183" s="79">
        <v>181</v>
      </c>
      <c r="X183" s="78"/>
    </row>
    <row r="184" spans="12:24" x14ac:dyDescent="0.35">
      <c r="L184" s="75"/>
      <c r="P184" s="76">
        <v>182</v>
      </c>
      <c r="Q184" s="77" t="s">
        <v>408</v>
      </c>
      <c r="S184" s="79">
        <v>182</v>
      </c>
      <c r="U184" s="131"/>
      <c r="V184" s="17"/>
      <c r="X184" s="78"/>
    </row>
    <row r="185" spans="12:24" x14ac:dyDescent="0.35">
      <c r="L185" s="75"/>
      <c r="P185" s="76">
        <v>183</v>
      </c>
      <c r="Q185" s="86" t="s">
        <v>146</v>
      </c>
      <c r="S185" s="79">
        <v>183</v>
      </c>
      <c r="U185" s="79"/>
      <c r="V185" s="17"/>
      <c r="X185" s="78"/>
    </row>
    <row r="186" spans="12:24" x14ac:dyDescent="0.35">
      <c r="L186" s="75"/>
      <c r="P186" s="76">
        <v>184</v>
      </c>
      <c r="Q186" s="86" t="s">
        <v>147</v>
      </c>
      <c r="S186" s="79">
        <v>184</v>
      </c>
      <c r="U186" s="79"/>
      <c r="V186" s="17"/>
      <c r="X186" s="78"/>
    </row>
    <row r="187" spans="12:24" x14ac:dyDescent="0.35">
      <c r="L187" s="75"/>
      <c r="P187" s="76">
        <v>185</v>
      </c>
      <c r="Q187" s="86" t="s">
        <v>148</v>
      </c>
      <c r="S187" s="79">
        <v>185</v>
      </c>
      <c r="U187" s="79"/>
      <c r="V187" s="17"/>
      <c r="X187" s="78"/>
    </row>
    <row r="188" spans="12:24" x14ac:dyDescent="0.35">
      <c r="L188" s="75"/>
      <c r="P188" s="76">
        <v>186</v>
      </c>
      <c r="Q188" s="86" t="s">
        <v>143</v>
      </c>
      <c r="S188" s="79">
        <v>186</v>
      </c>
      <c r="U188" s="79"/>
      <c r="V188" s="17"/>
      <c r="X188" s="78"/>
    </row>
    <row r="189" spans="12:24" x14ac:dyDescent="0.35">
      <c r="L189" s="75"/>
      <c r="P189" s="76">
        <v>187</v>
      </c>
      <c r="Q189" s="86" t="s">
        <v>62</v>
      </c>
      <c r="S189" s="79">
        <v>187</v>
      </c>
      <c r="U189" s="79"/>
      <c r="V189" s="17"/>
      <c r="X189" s="78"/>
    </row>
    <row r="190" spans="12:24" x14ac:dyDescent="0.35">
      <c r="L190" s="75"/>
      <c r="P190" s="76">
        <v>188</v>
      </c>
      <c r="Q190" s="86" t="s">
        <v>149</v>
      </c>
      <c r="S190" s="79">
        <v>188</v>
      </c>
      <c r="U190" s="79"/>
      <c r="V190" s="17"/>
      <c r="X190" s="78"/>
    </row>
    <row r="191" spans="12:24" x14ac:dyDescent="0.35">
      <c r="L191" s="75"/>
      <c r="P191" s="76">
        <v>189</v>
      </c>
      <c r="Q191" s="78"/>
      <c r="S191" s="79">
        <v>189</v>
      </c>
      <c r="U191" s="131"/>
      <c r="V191" s="17"/>
      <c r="X191" s="78"/>
    </row>
    <row r="192" spans="12:24" x14ac:dyDescent="0.35">
      <c r="L192" s="75"/>
      <c r="P192" s="76">
        <v>190</v>
      </c>
      <c r="Q192" s="77" t="s">
        <v>409</v>
      </c>
      <c r="S192" s="79">
        <v>190</v>
      </c>
      <c r="U192" s="79"/>
      <c r="V192" s="17"/>
      <c r="X192" s="78"/>
    </row>
    <row r="193" spans="1:24" x14ac:dyDescent="0.35">
      <c r="A193" s="75"/>
      <c r="B193" s="75"/>
      <c r="C193" s="75"/>
      <c r="D193" s="75"/>
      <c r="E193" s="75"/>
      <c r="F193" s="79"/>
      <c r="G193" s="75"/>
      <c r="H193" s="75"/>
      <c r="I193" s="75"/>
      <c r="J193" s="75"/>
      <c r="K193" s="75"/>
      <c r="L193" s="75"/>
      <c r="P193" s="76">
        <v>191</v>
      </c>
      <c r="Q193" s="86" t="s">
        <v>151</v>
      </c>
      <c r="S193" s="79">
        <v>191</v>
      </c>
      <c r="U193" s="79"/>
      <c r="V193" s="17"/>
      <c r="X193" s="78"/>
    </row>
    <row r="194" spans="1:24" x14ac:dyDescent="0.35">
      <c r="A194" s="75"/>
      <c r="B194" s="75"/>
      <c r="C194" s="75"/>
      <c r="D194" s="75"/>
      <c r="E194" s="75"/>
      <c r="F194" s="79"/>
      <c r="G194" s="75"/>
      <c r="H194" s="75"/>
      <c r="I194" s="75"/>
      <c r="J194" s="75"/>
      <c r="K194" s="75"/>
      <c r="L194" s="75"/>
      <c r="P194" s="76">
        <v>192</v>
      </c>
      <c r="Q194" s="86" t="s">
        <v>152</v>
      </c>
      <c r="S194" s="79">
        <v>192</v>
      </c>
      <c r="U194" s="79"/>
      <c r="V194" s="17"/>
      <c r="X194" s="78"/>
    </row>
    <row r="195" spans="1:24" x14ac:dyDescent="0.35">
      <c r="A195" s="75"/>
      <c r="B195" s="75"/>
      <c r="C195" s="75"/>
      <c r="D195" s="75"/>
      <c r="E195" s="75"/>
      <c r="F195" s="79"/>
      <c r="G195" s="75"/>
      <c r="H195" s="75"/>
      <c r="I195" s="75"/>
      <c r="J195" s="75"/>
      <c r="K195" s="75"/>
      <c r="L195" s="75"/>
      <c r="P195" s="76">
        <v>193</v>
      </c>
      <c r="Q195" s="86" t="s">
        <v>153</v>
      </c>
      <c r="S195" s="79">
        <v>193</v>
      </c>
      <c r="U195" s="79"/>
      <c r="V195" s="17"/>
      <c r="X195" s="78"/>
    </row>
    <row r="196" spans="1:24" x14ac:dyDescent="0.35">
      <c r="A196" s="75"/>
      <c r="B196" s="75"/>
      <c r="C196" s="75"/>
      <c r="D196" s="75"/>
      <c r="E196" s="75"/>
      <c r="F196" s="79"/>
      <c r="G196" s="75"/>
      <c r="H196" s="75"/>
      <c r="I196" s="75"/>
      <c r="J196" s="75"/>
      <c r="K196" s="75"/>
      <c r="L196" s="75"/>
      <c r="P196" s="76">
        <v>194</v>
      </c>
      <c r="Q196" s="86" t="s">
        <v>143</v>
      </c>
      <c r="S196" s="79">
        <v>194</v>
      </c>
      <c r="U196" s="79"/>
      <c r="V196" s="17"/>
      <c r="X196" s="78"/>
    </row>
    <row r="197" spans="1:24" x14ac:dyDescent="0.35">
      <c r="A197" s="75"/>
      <c r="B197" s="75"/>
      <c r="C197" s="75"/>
      <c r="D197" s="75"/>
      <c r="E197" s="75"/>
      <c r="F197" s="79"/>
      <c r="G197" s="75"/>
      <c r="H197" s="75"/>
      <c r="I197" s="75"/>
      <c r="J197" s="75"/>
      <c r="K197" s="75"/>
      <c r="L197" s="75"/>
      <c r="P197" s="76">
        <v>195</v>
      </c>
      <c r="Q197" s="86" t="s">
        <v>62</v>
      </c>
      <c r="S197" s="79">
        <v>195</v>
      </c>
      <c r="U197" s="79"/>
      <c r="V197" s="17"/>
    </row>
    <row r="198" spans="1:24" x14ac:dyDescent="0.35">
      <c r="A198" s="75"/>
      <c r="B198" s="75"/>
      <c r="C198" s="75"/>
      <c r="D198" s="75"/>
      <c r="E198" s="75"/>
      <c r="F198" s="79"/>
      <c r="G198" s="75"/>
      <c r="H198" s="75"/>
      <c r="I198" s="75"/>
      <c r="J198" s="75"/>
      <c r="K198" s="75"/>
      <c r="L198" s="75"/>
      <c r="P198" s="76">
        <v>196</v>
      </c>
      <c r="Q198" s="86" t="s">
        <v>154</v>
      </c>
      <c r="S198" s="79">
        <v>196</v>
      </c>
      <c r="U198" s="79"/>
      <c r="V198" s="17"/>
    </row>
    <row r="199" spans="1:24" x14ac:dyDescent="0.35">
      <c r="A199" s="75"/>
      <c r="B199" s="75"/>
      <c r="C199" s="75"/>
      <c r="D199" s="75"/>
      <c r="E199" s="75"/>
      <c r="F199" s="79"/>
      <c r="G199" s="75"/>
      <c r="H199" s="75"/>
      <c r="I199" s="75"/>
      <c r="J199" s="75"/>
      <c r="K199" s="75"/>
      <c r="L199" s="75"/>
      <c r="P199" s="76">
        <v>197</v>
      </c>
      <c r="Q199" s="78"/>
      <c r="S199" s="79">
        <v>197</v>
      </c>
      <c r="U199" s="79"/>
      <c r="V199" s="17"/>
    </row>
    <row r="200" spans="1:24" x14ac:dyDescent="0.35">
      <c r="A200" s="75"/>
      <c r="B200" s="75"/>
      <c r="C200" s="75"/>
      <c r="D200" s="75"/>
      <c r="E200" s="75"/>
      <c r="F200" s="79"/>
      <c r="G200" s="75"/>
      <c r="H200" s="75"/>
      <c r="I200" s="75"/>
      <c r="J200" s="75"/>
      <c r="K200" s="75"/>
      <c r="L200" s="75"/>
      <c r="P200" s="76">
        <v>198</v>
      </c>
      <c r="Q200" s="87" t="s">
        <v>401</v>
      </c>
      <c r="S200" s="79">
        <v>198</v>
      </c>
      <c r="U200" s="79"/>
      <c r="V200" s="17"/>
    </row>
    <row r="201" spans="1:24" x14ac:dyDescent="0.35">
      <c r="P201" s="76">
        <v>199</v>
      </c>
      <c r="S201" s="79">
        <v>199</v>
      </c>
      <c r="U201" s="79"/>
      <c r="V201" s="17"/>
    </row>
    <row r="202" spans="1:24" x14ac:dyDescent="0.35">
      <c r="P202" s="76">
        <v>200</v>
      </c>
      <c r="S202" s="79">
        <v>200</v>
      </c>
      <c r="U202" s="131"/>
      <c r="V202" s="17"/>
    </row>
    <row r="203" spans="1:24" x14ac:dyDescent="0.35">
      <c r="P203" s="79">
        <v>201</v>
      </c>
      <c r="Q203" s="131" t="s">
        <v>410</v>
      </c>
      <c r="S203" s="79">
        <v>201</v>
      </c>
      <c r="U203" s="79"/>
      <c r="V203" s="17"/>
    </row>
    <row r="204" spans="1:24" x14ac:dyDescent="0.35">
      <c r="P204" s="79">
        <v>202</v>
      </c>
      <c r="Q204" s="79" t="s">
        <v>361</v>
      </c>
      <c r="R204" s="130">
        <v>1</v>
      </c>
      <c r="S204" s="79">
        <v>202</v>
      </c>
      <c r="U204" s="79"/>
      <c r="V204" s="17"/>
    </row>
    <row r="205" spans="1:24" x14ac:dyDescent="0.35">
      <c r="P205" s="79">
        <v>203</v>
      </c>
      <c r="Q205" s="79" t="s">
        <v>395</v>
      </c>
      <c r="R205" s="130">
        <v>1</v>
      </c>
      <c r="S205" s="79">
        <v>203</v>
      </c>
      <c r="U205" s="79"/>
      <c r="V205" s="17"/>
    </row>
    <row r="206" spans="1:24" x14ac:dyDescent="0.35">
      <c r="P206" s="79">
        <v>204</v>
      </c>
      <c r="Q206" s="79" t="s">
        <v>363</v>
      </c>
      <c r="R206" s="130">
        <v>1</v>
      </c>
      <c r="S206" s="79">
        <v>204</v>
      </c>
      <c r="U206" s="79"/>
      <c r="V206" s="17"/>
    </row>
    <row r="207" spans="1:24" x14ac:dyDescent="0.35">
      <c r="P207" s="79">
        <v>205</v>
      </c>
      <c r="Q207" s="79" t="s">
        <v>364</v>
      </c>
      <c r="R207" s="130">
        <v>1</v>
      </c>
      <c r="S207" s="79">
        <v>205</v>
      </c>
      <c r="U207" s="79"/>
      <c r="V207" s="17"/>
    </row>
    <row r="208" spans="1:24" x14ac:dyDescent="0.35">
      <c r="P208" s="79">
        <v>206</v>
      </c>
      <c r="Q208" s="79" t="s">
        <v>411</v>
      </c>
      <c r="R208" s="130">
        <v>1</v>
      </c>
      <c r="S208" s="79">
        <v>206</v>
      </c>
      <c r="U208" s="79"/>
      <c r="V208" s="17"/>
    </row>
    <row r="209" spans="16:22" x14ac:dyDescent="0.35">
      <c r="P209" s="79">
        <v>207</v>
      </c>
      <c r="Q209" s="79"/>
      <c r="S209" s="79">
        <v>207</v>
      </c>
      <c r="U209" s="79"/>
      <c r="V209" s="17"/>
    </row>
    <row r="210" spans="16:22" x14ac:dyDescent="0.35">
      <c r="P210" s="79">
        <v>208</v>
      </c>
      <c r="Q210" s="131" t="s">
        <v>412</v>
      </c>
      <c r="S210" s="79">
        <v>208</v>
      </c>
      <c r="U210" s="79"/>
      <c r="V210" s="17"/>
    </row>
    <row r="211" spans="16:22" x14ac:dyDescent="0.35">
      <c r="P211" s="79">
        <v>209</v>
      </c>
      <c r="Q211" s="79" t="s">
        <v>367</v>
      </c>
      <c r="S211" s="79">
        <v>209</v>
      </c>
      <c r="U211" s="79"/>
      <c r="V211" s="17"/>
    </row>
    <row r="212" spans="16:22" x14ac:dyDescent="0.35">
      <c r="P212" s="79">
        <v>210</v>
      </c>
      <c r="Q212" s="79" t="s">
        <v>368</v>
      </c>
      <c r="S212" s="79">
        <v>210</v>
      </c>
      <c r="U212" s="79"/>
      <c r="V212" s="17"/>
    </row>
    <row r="213" spans="16:22" x14ac:dyDescent="0.35">
      <c r="P213" s="79">
        <v>211</v>
      </c>
      <c r="Q213" s="79" t="s">
        <v>369</v>
      </c>
      <c r="S213" s="79">
        <v>211</v>
      </c>
      <c r="U213" s="79"/>
      <c r="V213" s="17"/>
    </row>
    <row r="214" spans="16:22" x14ac:dyDescent="0.35">
      <c r="P214" s="79">
        <v>212</v>
      </c>
      <c r="Q214" s="79" t="s">
        <v>370</v>
      </c>
      <c r="S214" s="79">
        <v>212</v>
      </c>
      <c r="U214" s="79"/>
      <c r="V214" s="17"/>
    </row>
    <row r="215" spans="16:22" x14ac:dyDescent="0.35">
      <c r="P215" s="79">
        <v>213</v>
      </c>
      <c r="Q215" s="79" t="s">
        <v>371</v>
      </c>
      <c r="S215" s="79">
        <v>213</v>
      </c>
      <c r="U215" s="79"/>
      <c r="V215" s="17"/>
    </row>
    <row r="216" spans="16:22" x14ac:dyDescent="0.35">
      <c r="P216" s="79">
        <v>214</v>
      </c>
      <c r="Q216" s="79" t="s">
        <v>372</v>
      </c>
      <c r="S216" s="79">
        <v>214</v>
      </c>
      <c r="U216" s="79"/>
      <c r="V216" s="17"/>
    </row>
    <row r="217" spans="16:22" x14ac:dyDescent="0.35">
      <c r="P217" s="79">
        <v>215</v>
      </c>
      <c r="Q217" s="79" t="s">
        <v>373</v>
      </c>
      <c r="S217" s="79">
        <v>215</v>
      </c>
      <c r="U217" s="79"/>
      <c r="V217" s="17"/>
    </row>
    <row r="218" spans="16:22" x14ac:dyDescent="0.35">
      <c r="P218" s="79">
        <v>216</v>
      </c>
      <c r="Q218" s="79" t="s">
        <v>374</v>
      </c>
      <c r="S218" s="79">
        <v>216</v>
      </c>
      <c r="U218" s="79"/>
      <c r="V218" s="17"/>
    </row>
    <row r="219" spans="16:22" x14ac:dyDescent="0.35">
      <c r="P219" s="79">
        <v>217</v>
      </c>
      <c r="Q219" s="79" t="s">
        <v>64</v>
      </c>
      <c r="S219" s="79">
        <v>217</v>
      </c>
      <c r="U219" s="79"/>
      <c r="V219" s="17"/>
    </row>
    <row r="220" spans="16:22" x14ac:dyDescent="0.35">
      <c r="P220" s="79">
        <v>218</v>
      </c>
      <c r="Q220" s="79"/>
      <c r="S220" s="79">
        <v>218</v>
      </c>
      <c r="U220" s="79"/>
      <c r="V220" s="17"/>
    </row>
    <row r="221" spans="16:22" x14ac:dyDescent="0.35">
      <c r="P221" s="79">
        <v>219</v>
      </c>
      <c r="Q221" s="131" t="s">
        <v>413</v>
      </c>
      <c r="S221" s="79">
        <v>219</v>
      </c>
      <c r="U221" s="79"/>
      <c r="V221" s="17"/>
    </row>
    <row r="222" spans="16:22" x14ac:dyDescent="0.35">
      <c r="P222" s="79">
        <v>220</v>
      </c>
      <c r="Q222" s="79" t="s">
        <v>376</v>
      </c>
      <c r="S222" s="79">
        <v>220</v>
      </c>
      <c r="U222" s="79"/>
      <c r="V222" s="17"/>
    </row>
    <row r="223" spans="16:22" x14ac:dyDescent="0.35">
      <c r="P223" s="79">
        <v>221</v>
      </c>
      <c r="Q223" s="79" t="s">
        <v>377</v>
      </c>
    </row>
    <row r="224" spans="16:22" x14ac:dyDescent="0.35">
      <c r="P224" s="79">
        <v>222</v>
      </c>
      <c r="Q224" s="79" t="s">
        <v>378</v>
      </c>
    </row>
    <row r="225" spans="16:17" x14ac:dyDescent="0.35">
      <c r="P225" s="79">
        <v>223</v>
      </c>
      <c r="Q225" s="79" t="s">
        <v>379</v>
      </c>
    </row>
    <row r="226" spans="16:17" x14ac:dyDescent="0.35">
      <c r="P226" s="79">
        <v>224</v>
      </c>
      <c r="Q226" s="79" t="s">
        <v>380</v>
      </c>
    </row>
    <row r="227" spans="16:17" x14ac:dyDescent="0.35">
      <c r="P227" s="79">
        <v>225</v>
      </c>
      <c r="Q227" s="79" t="s">
        <v>381</v>
      </c>
    </row>
    <row r="228" spans="16:17" x14ac:dyDescent="0.35">
      <c r="P228" s="79">
        <v>226</v>
      </c>
      <c r="Q228" s="79" t="s">
        <v>382</v>
      </c>
    </row>
    <row r="229" spans="16:17" x14ac:dyDescent="0.35">
      <c r="P229" s="79">
        <v>227</v>
      </c>
      <c r="Q229" s="79" t="s">
        <v>383</v>
      </c>
    </row>
    <row r="230" spans="16:17" x14ac:dyDescent="0.35">
      <c r="P230" s="79">
        <v>228</v>
      </c>
      <c r="Q230" s="79" t="s">
        <v>384</v>
      </c>
    </row>
    <row r="231" spans="16:17" x14ac:dyDescent="0.35">
      <c r="P231" s="79">
        <v>229</v>
      </c>
      <c r="Q231" s="79" t="s">
        <v>385</v>
      </c>
    </row>
    <row r="232" spans="16:17" x14ac:dyDescent="0.35">
      <c r="P232" s="79">
        <v>230</v>
      </c>
      <c r="Q232" s="79" t="s">
        <v>386</v>
      </c>
    </row>
    <row r="233" spans="16:17" x14ac:dyDescent="0.35">
      <c r="P233" s="79">
        <v>231</v>
      </c>
      <c r="Q233" s="79" t="s">
        <v>387</v>
      </c>
    </row>
    <row r="234" spans="16:17" x14ac:dyDescent="0.35">
      <c r="P234" s="79">
        <v>232</v>
      </c>
      <c r="Q234" s="79" t="s">
        <v>388</v>
      </c>
    </row>
    <row r="235" spans="16:17" x14ac:dyDescent="0.35">
      <c r="P235" s="79">
        <v>233</v>
      </c>
      <c r="Q235" s="79" t="s">
        <v>389</v>
      </c>
    </row>
    <row r="236" spans="16:17" x14ac:dyDescent="0.35">
      <c r="P236" s="79">
        <v>234</v>
      </c>
      <c r="Q236" s="79" t="s">
        <v>390</v>
      </c>
    </row>
    <row r="237" spans="16:17" x14ac:dyDescent="0.35">
      <c r="P237" s="79">
        <v>235</v>
      </c>
      <c r="Q237" s="79" t="s">
        <v>391</v>
      </c>
    </row>
    <row r="238" spans="16:17" x14ac:dyDescent="0.35">
      <c r="P238" s="79">
        <v>236</v>
      </c>
      <c r="Q238" s="79" t="s">
        <v>392</v>
      </c>
    </row>
    <row r="239" spans="16:17" x14ac:dyDescent="0.35">
      <c r="P239" s="79">
        <v>237</v>
      </c>
      <c r="Q239" s="79" t="s">
        <v>393</v>
      </c>
    </row>
    <row r="240" spans="16:17" x14ac:dyDescent="0.35">
      <c r="P240" s="79">
        <v>238</v>
      </c>
      <c r="Q240" s="79" t="s">
        <v>394</v>
      </c>
    </row>
    <row r="241" spans="16:17" x14ac:dyDescent="0.35">
      <c r="P241" s="79">
        <v>239</v>
      </c>
      <c r="Q241" s="79" t="s">
        <v>64</v>
      </c>
    </row>
    <row r="242" spans="16:17" x14ac:dyDescent="0.35">
      <c r="P242" s="79"/>
      <c r="Q242" s="79"/>
    </row>
  </sheetData>
  <sheetProtection sheet="1" objects="1" scenarios="1"/>
  <mergeCells count="1">
    <mergeCell ref="B1:L1"/>
  </mergeCells>
  <pageMargins left="1.1811023622047245" right="0.70866141732283472" top="0.39370078740157483" bottom="0.39370078740157483" header="0.31496062992125984" footer="0.31496062992125984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Drop Down 1">
              <controlPr defaultSize="0" autoLine="0" autoPict="0">
                <anchor moveWithCells="1">
                  <from>
                    <xdr:col>2</xdr:col>
                    <xdr:colOff>12700</xdr:colOff>
                    <xdr:row>1</xdr:row>
                    <xdr:rowOff>171450</xdr:rowOff>
                  </from>
                  <to>
                    <xdr:col>7</xdr:col>
                    <xdr:colOff>615950</xdr:colOff>
                    <xdr:row>3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A11075445</value>
    </field>
    <field name="Objective-Title">
      <value order="0">2024 Summaries all Municipalities</value>
    </field>
    <field name="Objective-Description">
      <value order="0"/>
    </field>
    <field name="Objective-CreationStamp">
      <value order="0">2024-06-24T08:11:20Z</value>
    </field>
    <field name="Objective-IsApproved">
      <value order="0">false</value>
    </field>
    <field name="Objective-IsPublished">
      <value order="0">true</value>
    </field>
    <field name="Objective-DatePublished">
      <value order="0">2024-07-01T04:26:25Z</value>
    </field>
    <field name="Objective-ModificationStamp">
      <value order="0">2024-07-23T23:18:30Z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vA14012239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Municipal Detail</vt:lpstr>
      <vt:lpstr>Data</vt:lpstr>
      <vt:lpstr>Mid</vt:lpstr>
      <vt:lpstr>Mid2</vt:lpstr>
      <vt:lpstr>Comparison</vt:lpstr>
      <vt:lpstr>Comparison!Print_Area</vt:lpstr>
      <vt:lpstr>'Municipal Detail'!Print_Area</vt:lpstr>
      <vt:lpstr>'Municipal Detail'!Print_Titles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 Brown</cp:lastModifiedBy>
  <cp:lastPrinted>2022-07-02T10:29:34Z</cp:lastPrinted>
  <dcterms:created xsi:type="dcterms:W3CDTF">2022-07-01T03:19:22Z</dcterms:created>
  <dcterms:modified xsi:type="dcterms:W3CDTF">2024-06-24T08:09:17Z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A11075445</vt:lpwstr>
  </op:property>
  <op:property fmtid="{D5CDD505-2E9C-101B-9397-08002B2CF9AE}" pid="4" name="Objective-Title">
    <vt:lpwstr xmlns:vt="http://schemas.openxmlformats.org/officeDocument/2006/docPropsVTypes">2024 Summaries all Municipalities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2024-06-24T08:11:20Z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2024-07-01T04:26:25Z</vt:filetime>
  </op:property>
  <op:property fmtid="{D5CDD505-2E9C-101B-9397-08002B2CF9AE}" pid="10" name="Objective-ModificationStamp">
    <vt:filetime xmlns:vt="http://schemas.openxmlformats.org/officeDocument/2006/docPropsVTypes">2024-07-23T23:18:30Z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vA14012239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