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0cee3b430294c6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ADB11C-11CA-444E-8079-667A6787B8A9}" xr6:coauthVersionLast="47" xr6:coauthVersionMax="47" xr10:uidLastSave="{00000000-0000-0000-0000-000000000000}"/>
  <bookViews>
    <workbookView xWindow="-110" yWindow="-110" windowWidth="19420" windowHeight="10420" xr2:uid="{23782866-ED8E-4653-97A6-8BC4AC97CFB0}"/>
  </bookViews>
  <sheets>
    <sheet name="Municipal Detail" sheetId="4" r:id="rId1"/>
    <sheet name="Data" sheetId="1" state="hidden" r:id="rId2"/>
    <sheet name="Mid" sheetId="2" state="hidden" r:id="rId3"/>
    <sheet name="Mid2" sheetId="3" state="hidden" r:id="rId4"/>
    <sheet name="Comparison" sheetId="5" r:id="rId5"/>
  </sheets>
  <definedNames>
    <definedName name="_xlnm.Print_Area" localSheetId="4">Comparison!$B$1:$L$85</definedName>
    <definedName name="_xlnm.Print_Area" localSheetId="0">'Municipal Detail'!$C$1:$N$203</definedName>
    <definedName name="_xlnm.Print_Titles" localSheetId="0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7" i="5"/>
  <c r="D8" i="5"/>
  <c r="D9" i="5"/>
  <c r="D10" i="5"/>
  <c r="D11" i="5"/>
  <c r="D12" i="5"/>
  <c r="D13" i="5"/>
  <c r="D14" i="5"/>
  <c r="D15" i="5"/>
  <c r="D6" i="5"/>
  <c r="H207" i="4" l="1"/>
  <c r="H208" i="4"/>
  <c r="H209" i="4"/>
  <c r="H210" i="4"/>
  <c r="H206" i="4"/>
  <c r="E206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24" i="4"/>
  <c r="F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24" i="4"/>
  <c r="E224" i="4"/>
  <c r="I214" i="4"/>
  <c r="I215" i="4"/>
  <c r="I216" i="4"/>
  <c r="I217" i="4"/>
  <c r="I218" i="4"/>
  <c r="I219" i="4"/>
  <c r="I220" i="4"/>
  <c r="I213" i="4"/>
  <c r="F213" i="4"/>
  <c r="H214" i="4"/>
  <c r="H215" i="4"/>
  <c r="H216" i="4"/>
  <c r="H217" i="4"/>
  <c r="H218" i="4"/>
  <c r="H219" i="4"/>
  <c r="H220" i="4"/>
  <c r="H221" i="4"/>
  <c r="H213" i="4"/>
  <c r="E213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F214" i="4"/>
  <c r="F215" i="4"/>
  <c r="F216" i="4"/>
  <c r="F217" i="4"/>
  <c r="F218" i="4"/>
  <c r="F219" i="4"/>
  <c r="F220" i="4"/>
  <c r="E214" i="4"/>
  <c r="E215" i="4"/>
  <c r="E216" i="4"/>
  <c r="E217" i="4"/>
  <c r="E218" i="4"/>
  <c r="E219" i="4"/>
  <c r="E220" i="4"/>
  <c r="E221" i="4"/>
  <c r="E207" i="4"/>
  <c r="E208" i="4"/>
  <c r="E209" i="4"/>
  <c r="E210" i="4"/>
  <c r="E202" i="4"/>
  <c r="FI73" i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C73" i="1"/>
  <c r="BE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E176" i="1" l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8" i="4"/>
  <c r="F9" i="4"/>
  <c r="F10" i="4"/>
  <c r="F11" i="4"/>
  <c r="F12" i="4"/>
  <c r="F14" i="4"/>
  <c r="F67" i="4"/>
  <c r="F68" i="4"/>
  <c r="F72" i="4"/>
  <c r="F115" i="4"/>
  <c r="F119" i="4"/>
  <c r="F122" i="4"/>
  <c r="F123" i="4"/>
  <c r="F124" i="4"/>
  <c r="F125" i="4"/>
  <c r="F126" i="4"/>
  <c r="F127" i="4"/>
  <c r="F128" i="4"/>
  <c r="F136" i="4"/>
  <c r="F137" i="4"/>
  <c r="F138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4" i="4"/>
  <c r="F172" i="4"/>
  <c r="F173" i="4"/>
  <c r="F174" i="4"/>
  <c r="F175" i="4"/>
  <c r="E177" i="4"/>
  <c r="E184" i="4"/>
  <c r="F187" i="4"/>
  <c r="F188" i="4"/>
  <c r="F189" i="4"/>
  <c r="F190" i="4"/>
  <c r="F191" i="4"/>
  <c r="F192" i="4"/>
  <c r="F195" i="4"/>
  <c r="F196" i="4"/>
  <c r="F197" i="4"/>
  <c r="F198" i="4"/>
  <c r="F199" i="4"/>
  <c r="F200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E136" i="4"/>
  <c r="E137" i="4"/>
  <c r="E138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E6" i="5" l="1"/>
  <c r="J75" i="4"/>
  <c r="J16" i="4"/>
  <c r="J121" i="4"/>
  <c r="J5" i="4"/>
  <c r="E82" i="5"/>
  <c r="E7" i="5"/>
  <c r="E23" i="5"/>
  <c r="E31" i="5"/>
  <c r="E39" i="5"/>
  <c r="E47" i="5"/>
  <c r="E55" i="5"/>
  <c r="E63" i="5"/>
  <c r="E71" i="5"/>
  <c r="E79" i="5"/>
  <c r="E9" i="5"/>
  <c r="E54" i="5"/>
  <c r="E78" i="5"/>
  <c r="E8" i="5"/>
  <c r="E16" i="5"/>
  <c r="E24" i="5"/>
  <c r="E32" i="5"/>
  <c r="E40" i="5"/>
  <c r="E48" i="5"/>
  <c r="E56" i="5"/>
  <c r="E64" i="5"/>
  <c r="E72" i="5"/>
  <c r="E80" i="5"/>
  <c r="E10" i="5"/>
  <c r="E62" i="5"/>
  <c r="E17" i="5"/>
  <c r="E25" i="5"/>
  <c r="E33" i="5"/>
  <c r="E41" i="5"/>
  <c r="E49" i="5"/>
  <c r="E57" i="5"/>
  <c r="E65" i="5"/>
  <c r="E73" i="5"/>
  <c r="E81" i="5"/>
  <c r="E11" i="5"/>
  <c r="E46" i="5"/>
  <c r="E18" i="5"/>
  <c r="E26" i="5"/>
  <c r="E34" i="5"/>
  <c r="E42" i="5"/>
  <c r="E50" i="5"/>
  <c r="E58" i="5"/>
  <c r="E66" i="5"/>
  <c r="E74" i="5"/>
  <c r="E12" i="5"/>
  <c r="E38" i="5"/>
  <c r="E19" i="5"/>
  <c r="E27" i="5"/>
  <c r="E35" i="5"/>
  <c r="E43" i="5"/>
  <c r="E51" i="5"/>
  <c r="E59" i="5"/>
  <c r="E67" i="5"/>
  <c r="E75" i="5"/>
  <c r="E83" i="5"/>
  <c r="E13" i="5"/>
  <c r="E30" i="5"/>
  <c r="E20" i="5"/>
  <c r="E28" i="5"/>
  <c r="E36" i="5"/>
  <c r="E44" i="5"/>
  <c r="E52" i="5"/>
  <c r="E60" i="5"/>
  <c r="E68" i="5"/>
  <c r="E76" i="5"/>
  <c r="E84" i="5"/>
  <c r="E14" i="5"/>
  <c r="E70" i="5"/>
  <c r="E21" i="5"/>
  <c r="E29" i="5"/>
  <c r="E37" i="5"/>
  <c r="E45" i="5"/>
  <c r="E53" i="5"/>
  <c r="E61" i="5"/>
  <c r="E69" i="5"/>
  <c r="E77" i="5"/>
  <c r="E15" i="5"/>
  <c r="E22" i="5"/>
  <c r="F38" i="3"/>
  <c r="H38" i="3" s="1"/>
  <c r="E5" i="3"/>
  <c r="G5" i="3" s="1"/>
  <c r="F5" i="2"/>
  <c r="H5" i="2" s="1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37" i="5" l="1"/>
  <c r="F60" i="5"/>
  <c r="F83" i="5"/>
  <c r="F19" i="5"/>
  <c r="F21" i="5"/>
  <c r="F63" i="5"/>
  <c r="F22" i="5"/>
  <c r="F29" i="5"/>
  <c r="F52" i="5"/>
  <c r="F75" i="5"/>
  <c r="F38" i="5"/>
  <c r="F34" i="5"/>
  <c r="F57" i="5"/>
  <c r="F80" i="5"/>
  <c r="F16" i="5"/>
  <c r="F55" i="5"/>
  <c r="F44" i="5"/>
  <c r="F67" i="5"/>
  <c r="F12" i="5"/>
  <c r="F26" i="5"/>
  <c r="F49" i="5"/>
  <c r="F72" i="5"/>
  <c r="F8" i="5"/>
  <c r="F47" i="5"/>
  <c r="F15" i="5"/>
  <c r="F77" i="5"/>
  <c r="F70" i="5"/>
  <c r="F36" i="5"/>
  <c r="F59" i="5"/>
  <c r="F82" i="5"/>
  <c r="F18" i="5"/>
  <c r="F41" i="5"/>
  <c r="F64" i="5"/>
  <c r="F78" i="5"/>
  <c r="F39" i="5"/>
  <c r="F24" i="5"/>
  <c r="F69" i="5"/>
  <c r="F14" i="5"/>
  <c r="F28" i="5"/>
  <c r="F51" i="5"/>
  <c r="F74" i="5"/>
  <c r="F46" i="5"/>
  <c r="F33" i="5"/>
  <c r="F56" i="5"/>
  <c r="F54" i="5"/>
  <c r="F31" i="5"/>
  <c r="F65" i="5"/>
  <c r="F61" i="5"/>
  <c r="F84" i="5"/>
  <c r="F20" i="5"/>
  <c r="F43" i="5"/>
  <c r="F66" i="5"/>
  <c r="F11" i="5"/>
  <c r="F25" i="5"/>
  <c r="F48" i="5"/>
  <c r="F9" i="5"/>
  <c r="F23" i="5"/>
  <c r="F42" i="5"/>
  <c r="F53" i="5"/>
  <c r="F76" i="5"/>
  <c r="F30" i="5"/>
  <c r="F35" i="5"/>
  <c r="F58" i="5"/>
  <c r="F81" i="5"/>
  <c r="F17" i="5"/>
  <c r="F40" i="5"/>
  <c r="F79" i="5"/>
  <c r="F7" i="5"/>
  <c r="F10" i="5"/>
  <c r="F45" i="5"/>
  <c r="F68" i="5"/>
  <c r="F13" i="5"/>
  <c r="F27" i="5"/>
  <c r="F50" i="5"/>
  <c r="F73" i="5"/>
  <c r="F62" i="5"/>
  <c r="F32" i="5"/>
  <c r="F71" i="5"/>
  <c r="F6" i="5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H30" i="5"/>
  <c r="H50" i="5"/>
  <c r="H74" i="5"/>
  <c r="H7" i="5"/>
  <c r="H11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22" i="5"/>
  <c r="H38" i="5"/>
  <c r="H58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H34" i="5"/>
  <c r="H46" i="5"/>
  <c r="H70" i="5"/>
  <c r="H8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18" i="5"/>
  <c r="H42" i="5"/>
  <c r="H66" i="5"/>
  <c r="H82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H6" i="5"/>
  <c r="H26" i="5"/>
  <c r="H9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G6" i="5"/>
  <c r="H14" i="5"/>
  <c r="H54" i="5"/>
  <c r="H78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H10" i="5"/>
  <c r="H62" i="5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N43" i="2"/>
  <c r="F55" i="4" s="1"/>
  <c r="M20" i="2"/>
  <c r="E32" i="4" s="1"/>
  <c r="M44" i="2"/>
  <c r="E56" i="4" s="1"/>
  <c r="L30" i="2"/>
  <c r="D42" i="4" s="1"/>
  <c r="N9" i="2"/>
  <c r="F21" i="4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L16" i="2"/>
  <c r="D28" i="4" s="1"/>
  <c r="L24" i="2"/>
  <c r="D36" i="4" s="1"/>
  <c r="L32" i="2"/>
  <c r="D44" i="4" s="1"/>
  <c r="L40" i="2"/>
  <c r="D52" i="4" s="1"/>
  <c r="L48" i="2"/>
  <c r="D60" i="4" s="1"/>
  <c r="F69" i="4" l="1"/>
  <c r="Q5" i="2"/>
  <c r="H17" i="4" s="1"/>
  <c r="D17" i="4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K18" i="3"/>
  <c r="D89" i="4" s="1"/>
  <c r="K26" i="3"/>
  <c r="D97" i="4" s="1"/>
  <c r="K34" i="3"/>
  <c r="D105" i="4" s="1"/>
  <c r="K42" i="3"/>
  <c r="D113" i="4" s="1"/>
  <c r="M9" i="3"/>
  <c r="F80" i="4" s="1"/>
  <c r="M21" i="3"/>
  <c r="F92" i="4" s="1"/>
  <c r="M33" i="3"/>
  <c r="F104" i="4" s="1"/>
  <c r="K5" i="3"/>
  <c r="D76" i="4" s="1"/>
  <c r="K21" i="3"/>
  <c r="D92" i="4" s="1"/>
  <c r="M23" i="3"/>
  <c r="F94" i="4" s="1"/>
  <c r="M35" i="3"/>
  <c r="F106" i="4" s="1"/>
  <c r="K25" i="3"/>
  <c r="D96" i="4" s="1"/>
  <c r="M8" i="3"/>
  <c r="F79" i="4" s="1"/>
  <c r="M12" i="3"/>
  <c r="F83" i="4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K12" i="3"/>
  <c r="D83" i="4" s="1"/>
  <c r="K20" i="3"/>
  <c r="D91" i="4" s="1"/>
  <c r="K28" i="3"/>
  <c r="D99" i="4" s="1"/>
  <c r="K36" i="3"/>
  <c r="D107" i="4" s="1"/>
  <c r="M5" i="3"/>
  <c r="F76" i="4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M10" i="3"/>
  <c r="F81" i="4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K24" i="3"/>
  <c r="D95" i="4" s="1"/>
  <c r="K40" i="3"/>
  <c r="D111" i="4" s="1"/>
  <c r="M11" i="3"/>
  <c r="F82" i="4" s="1"/>
  <c r="K9" i="3"/>
  <c r="D80" i="4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I69" i="4" l="1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<sst xmlns="http://schemas.openxmlformats.org/spreadsheetml/2006/main" count="1484" uniqueCount="431">
  <si>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</si>
  <si>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</si>
  <si>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</si>
  <si>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</si>
  <si>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</si>
  <si>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</si>
  <si>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</si>
  <si>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</si>
  <si>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</si>
  <si>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</si>
  <si>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</si>
  <si>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</si>
  <si>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</si>
  <si>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</si>
  <si>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</si>
  <si>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</si>
  <si>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</si>
  <si>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</si>
  <si>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</si>
  <si>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</si>
  <si>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</si>
  <si>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</si>
  <si>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</si>
  <si>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</si>
  <si>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</si>
  <si>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</si>
  <si>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</si>
  <si>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</si>
  <si>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</si>
  <si>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</si>
  <si>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</si>
  <si>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</si>
  <si>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</si>
  <si>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</si>
  <si>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</si>
  <si>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</si>
  <si>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</si>
  <si>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</si>
  <si>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</si>
  <si>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</si>
  <si>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</si>
  <si>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</si>
  <si>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</si>
  <si>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</si>
  <si>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</si>
  <si>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</si>
  <si>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</si>
  <si>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</si>
  <si>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</si>
  <si>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</si>
  <si>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</si>
  <si>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</si>
  <si>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</si>
  <si>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</si>
  <si>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</si>
  <si>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</si>
  <si>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</si>
  <si>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</si>
  <si>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</si>
  <si>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</si>
  <si>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</si>
  <si>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</si>
  <si>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</si>
  <si>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</si>
  <si>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</si>
  <si>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</si>
  <si>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</si>
  <si>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</si>
  <si>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</si>
  <si>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</si>
  <si>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</si>
  <si>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</si>
  <si>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</si>
  <si>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</si>
  <si>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</si>
  <si>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</si>
  <si>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</si>
  <si>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</si>
  <si>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</si>
  <si>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</si>
  <si>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</si>
  <si>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</si>
  <si>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</si>
  <si>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</si>
  <si>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</si>
  <si>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</si>
  <si>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</si>
  <si>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</si>
  <si>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</si>
  <si>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</si>
  <si>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</si>
  <si>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</si>
  <si>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</si>
  <si>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</si>
  <si>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</si>
  <si>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</si>
  <si>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</si>
  <si>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</si>
  <si>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</si>
  <si>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</si>
  <si>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</si>
  <si>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</si>
  <si>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</si>
  <si>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</si>
  <si>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</si>
  <si>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</si>
  <si>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</si>
  <si>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</si>
  <si>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</si>
  <si>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</si>
  <si>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</si>
  <si>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</si>
  <si>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</si>
  <si>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</si>
  <si>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</si>
  <si>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</si>
  <si>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</si>
  <si>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</si>
  <si>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</si>
  <si>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</si>
  <si>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</si>
  <si>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</si>
  <si>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</si>
  <si>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</si>
  <si>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</si>
  <si>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</si>
  <si>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</si>
  <si>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</si>
  <si>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</si>
  <si>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</si>
  <si>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</si>
  <si>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</si>
  <si>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</si>
  <si>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</si>
  <si>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</si>
  <si>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</si>
  <si>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</si>
  <si>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</si>
  <si>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</si>
  <si>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</si>
  <si>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</si>
  <si>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</si>
  <si>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</si>
  <si>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</si>
  <si>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</si>
  <si>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</si>
  <si>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</si>
  <si>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</si>
  <si>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</si>
  <si>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</si>
  <si>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</si>
  <si>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</si>
  <si>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</si>
  <si>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</si>
  <si>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</si>
  <si>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</si>
  <si>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</si>
  <si>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</si>
  <si>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</si>
  <si>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</si>
  <si>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</si>
  <si>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</si>
  <si>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</si>
  <si>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</si>
  <si>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</si>
  <si>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</si>
  <si>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</si>
  <si>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</si>
  <si>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</si>
  <si>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</si>
  <si>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</si>
  <si>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</si>
  <si>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</si>
  <si>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</si>
  <si>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</si>
  <si>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</si>
  <si>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</si>
  <si>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</si>
  <si>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</si>
  <si>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</si>
  <si>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</si>
  <si>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</si>
  <si>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</si>
  <si>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</si>
  <si>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</si>
  <si>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</si>
  <si>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</si>
  <si>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</si>
  <si>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</si>
  <si>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</si>
  <si>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</si>
  <si>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</si>
  <si>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</si>
  <si>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</si>
  <si>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</si>
  <si>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</si>
  <si>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</si>
  <si>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</si>
  <si>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</si>
  <si>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</si>
  <si>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</si>
  <si>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</si>
  <si>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</si>
  <si>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</si>
  <si>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</si>
  <si>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</si>
  <si>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</si>
  <si>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</si>
  <si>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</si>
  <si>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</si>
  <si>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</si>
  <si>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</si>
  <si>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</si>
  <si>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</si>
  <si>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</si>
  <si>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</si>
  <si>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</si>
  <si>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</si>
  <si>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</si>
  <si>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</si>
  <si>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</si>
  <si>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</si>
  <si>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</si>
  <si>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</si>
  <si>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</si>
  <si>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</si>
  <si>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</si>
  <si>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</si>
  <si>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</si>
  <si>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</si>
  <si>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</si>
  <si>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</si>
  <si>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</si>
  <si>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</si>
  <si>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</si>
  <si>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</si>
  <si>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</si>
  <si>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</si>
  <si>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</si>
  <si>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</si>
  <si>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</si>
  <si>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</si>
  <si>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</si>
  <si>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</si>
  <si>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</si>
  <si>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</si>
  <si>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</si>
  <si>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</si>
  <si>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</si>
  <si>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</si>
  <si>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</si>
  <si>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</si>
  <si>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</si>
  <si>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</si>
  <si>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</si>
  <si>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</si>
  <si>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</si>
  <si>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</si>
  <si>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</si>
  <si>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</si>
  <si>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</si>
  <si>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</si>
  <si>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</si>
  <si>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</si>
  <si>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</si>
  <si>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</si>
  <si>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</si>
  <si>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</si>
  <si>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</si>
  <si>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</si>
  <si>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</si>
  <si>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</si>
  <si>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</si>
  <si>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</si>
  <si>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</si>
  <si>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</si>
  <si>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</si>
  <si>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</si>
  <si>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</si>
  <si>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</si>
  <si>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</si>
  <si>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</si>
  <si>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</si>
  <si>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</si>
  <si>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</si>
  <si>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</si>
  <si>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</si>
  <si>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</si>
  <si>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</si>
  <si>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</si>
  <si>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</si>
  <si>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</si>
  <si>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</si>
  <si>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</si>
  <si>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</si>
  <si>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</si>
  <si>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</si>
  <si>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</si>
  <si>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</si>
  <si>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</si>
  <si>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</si>
  <si>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</si>
  <si>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</si>
  <si>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</si>
  <si>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</si>
  <si>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</si>
  <si>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</si>
  <si>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</si>
  <si>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</si>
  <si>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</si>
  <si>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</si>
  <si>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</si>
  <si>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</si>
  <si>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</si>
  <si>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</si>
  <si>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</si>
  <si>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</si>
  <si>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</si>
  <si>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</si>
  <si>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</si>
  <si>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</si>
  <si>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</si>
  <si>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</si>
  <si>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</si>
  <si>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</si>
  <si>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</si>
  <si>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</si>
  <si>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</si>
  <si>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Ranges </t>
  </si>
  <si>
    <t xml:space="preserve">Yarriambiack 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</si>
  <si>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</si>
  <si>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</si>
  <si>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</si>
  <si>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</si>
  <si>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</si>
  <si>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</si>
  <si>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</si>
  <si>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</si>
  <si>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</si>
  <si>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</si>
  <si>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</si>
  <si>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t>Pull up no</t>
  </si>
  <si>
    <t>Variable row no</t>
  </si>
  <si>
    <t>1st or 2nd col</t>
  </si>
  <si>
    <t>Comparison across Municipalities</t>
  </si>
  <si>
    <r>
      <t xml:space="preserve">Select variable below </t>
    </r>
    <r>
      <rPr>
        <sz val="11"/>
        <color theme="1"/>
        <rFont val="Wingdings"/>
        <charset val="2"/>
      </rPr>
      <t>H</t>
    </r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</si>
  <si>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</si>
  <si>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</si>
  <si>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</si>
  <si>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</si>
  <si>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</si>
  <si>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</si>
  <si>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</si>
  <si>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</si>
  <si>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</si>
  <si>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</si>
  <si>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EMPLOYMENT</t>
  </si>
  <si>
    <t>Bayside (Vic.)</t>
  </si>
  <si>
    <t>Gannawarra</t>
  </si>
  <si>
    <t>Kingston (Vic.)</t>
  </si>
  <si>
    <t>Latrobe (Vic.)</t>
  </si>
  <si>
    <t>Employed -</t>
  </si>
  <si>
    <t>Unemployed -</t>
  </si>
  <si>
    <t>Unemployment rate</t>
  </si>
  <si>
    <t>Youth Disengagement rate</t>
  </si>
  <si>
    <t>Couples with children with no parent in paid employment</t>
  </si>
  <si>
    <t>OCCUPATION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</si>
  <si>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</si>
  <si>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</si>
  <si>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</si>
  <si>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</si>
  <si>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</si>
  <si>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</si>
  <si>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</si>
  <si>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</si>
  <si>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INDUSTRY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</si>
  <si>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</si>
  <si>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</si>
  <si>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</si>
  <si>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</si>
  <si>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</si>
  <si>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</si>
  <si>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</si>
  <si>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</si>
  <si>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</si>
  <si>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</si>
  <si>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</si>
  <si>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</si>
  <si>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</si>
  <si>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</si>
  <si>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</si>
  <si>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</si>
  <si>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</si>
  <si>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</si>
  <si>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</si>
  <si>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Unemployed</t>
  </si>
  <si>
    <t>% of employed persons</t>
  </si>
  <si>
    <t>Volunteering (in past 12 months)</t>
  </si>
  <si>
    <t>Unpaid Domestic Work (average weekly hours)</t>
  </si>
  <si>
    <t>Personal Income (median weekly)</t>
  </si>
  <si>
    <t>Household Income (median weekly)</t>
  </si>
  <si>
    <t>Car ownership (ave. per household)</t>
  </si>
  <si>
    <t>Unpaid Assistance to a Person with Caring Needs</t>
  </si>
  <si>
    <t>POPULATION</t>
  </si>
  <si>
    <t>AGE</t>
  </si>
  <si>
    <t xml:space="preserve">Australia </t>
  </si>
  <si>
    <t>Education: % 20-24 year olds who had not completed yr 11</t>
  </si>
  <si>
    <t>Family Type (% of families)</t>
  </si>
  <si>
    <t>Housing Structure (% of dwellings)</t>
  </si>
  <si>
    <t>Housing Tenure (% of dwellings)</t>
  </si>
  <si>
    <t xml:space="preserve">EMPLOYMENT </t>
  </si>
  <si>
    <t>% Couples with children with no parent in paid employment</t>
  </si>
  <si>
    <t>OCCUPATION (% of employed persons)</t>
  </si>
  <si>
    <t>INDUSTRY (% of employed persons)</t>
  </si>
  <si>
    <t>Female/male</t>
  </si>
  <si>
    <t>Female / Male (ratio)</t>
  </si>
  <si>
    <t>0-4 (% of persons)</t>
  </si>
  <si>
    <t>0-14 (% of persons)</t>
  </si>
  <si>
    <t>15-24 (% of persons)</t>
  </si>
  <si>
    <t>24-64 (% of persons)</t>
  </si>
  <si>
    <t>65+ (% of persons)</t>
  </si>
  <si>
    <t>INDIGENOUS PERSONS (% of persons)</t>
  </si>
  <si>
    <t>BIRTHPLACES (% of persons)</t>
  </si>
  <si>
    <t>Since 2019 (% of persons)</t>
  </si>
  <si>
    <t>SPOKEN LANGUAGES (% of persons)</t>
  </si>
  <si>
    <t>LIMITED ENGLISH FLUENCY (% of persons)</t>
  </si>
  <si>
    <t>Disability (% of persons)</t>
  </si>
  <si>
    <t>Health Conditions (% of persons)</t>
  </si>
  <si>
    <t>Unpaid Assistance to a Person with a Disability or other Caring Needs (% of persons)</t>
  </si>
  <si>
    <t>Unpaid Assistance with Childcare (% of persons)</t>
  </si>
  <si>
    <t>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</si>
</sst>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Wingdings"/>
      <charset val="2"/>
    </font>
    <font>
      <sz val="18"/>
      <color theme="0"/>
      <name val="Garamond"/>
      <family val="1"/>
    </font>
    <font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</cellStyleXfs>
  <cellXfs count="141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2" fillId="0" borderId="0" xfId="0" applyFont="1"/>
    <xf numFmtId="0" fontId="28" fillId="0" borderId="0" xfId="1" applyFont="1" applyAlignment="1">
      <alignment horizontal="left" wrapText="1"/>
    </xf>
    <xf numFmtId="0" fontId="28" fillId="0" borderId="0" xfId="3" applyFont="1"/>
    <xf numFmtId="0" fontId="28" fillId="0" borderId="0" xfId="4" applyFont="1"/>
    <xf numFmtId="0" fontId="29" fillId="0" borderId="0" xfId="2" applyFont="1"/>
    <xf numFmtId="0" fontId="28" fillId="0" borderId="0" xfId="2" applyFont="1"/>
    <xf numFmtId="0" fontId="28" fillId="0" borderId="0" xfId="5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29" fillId="0" borderId="0" xfId="0" applyFont="1" applyAlignment="1">
      <alignment horizontal="left"/>
    </xf>
    <xf numFmtId="0" fontId="25" fillId="0" borderId="0" xfId="0" applyFont="1"/>
    <xf numFmtId="1" fontId="22" fillId="0" borderId="0" xfId="0" applyNumberFormat="1" applyFont="1"/>
    <xf numFmtId="165" fontId="2" fillId="0" borderId="0" xfId="0" applyNumberFormat="1" applyFont="1"/>
    <xf numFmtId="164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" fontId="2" fillId="6" borderId="1" xfId="0" applyNumberFormat="1" applyFont="1" applyFill="1" applyBorder="1" applyProtection="1"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164" fontId="2" fillId="7" borderId="1" xfId="0" applyNumberFormat="1" applyFont="1" applyFill="1" applyBorder="1" applyProtection="1">
      <protection hidden="1"/>
    </xf>
    <xf numFmtId="1" fontId="2" fillId="7" borderId="1" xfId="0" applyNumberFormat="1" applyFont="1" applyFill="1" applyBorder="1" applyProtection="1">
      <protection hidden="1"/>
    </xf>
    <xf numFmtId="164" fontId="2" fillId="7" borderId="1" xfId="0" applyNumberFormat="1" applyFont="1" applyFill="1" applyBorder="1" applyAlignment="1" applyProtection="1">
      <alignment horizontal="right"/>
      <protection hidden="1"/>
    </xf>
    <xf numFmtId="165" fontId="2" fillId="7" borderId="1" xfId="0" applyNumberFormat="1" applyFont="1" applyFill="1" applyBorder="1" applyProtection="1">
      <protection hidden="1"/>
    </xf>
    <xf numFmtId="164" fontId="2" fillId="7" borderId="2" xfId="0" applyNumberFormat="1" applyFont="1" applyFill="1" applyBorder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8" borderId="1" xfId="0" applyNumberFormat="1" applyFont="1" applyFill="1" applyBorder="1" applyProtection="1">
      <protection hidden="1"/>
    </xf>
    <xf numFmtId="3" fontId="36" fillId="0" borderId="0" xfId="0" applyNumberFormat="1" applyFont="1" applyProtection="1">
      <protection hidden="1"/>
    </xf>
    <xf numFmtId="164" fontId="36" fillId="0" borderId="0" xfId="0" applyNumberFormat="1" applyFont="1" applyProtection="1">
      <protection hidden="1"/>
    </xf>
    <xf numFmtId="0" fontId="37" fillId="0" borderId="0" xfId="0" applyFont="1" applyProtection="1">
      <protection hidden="1"/>
    </xf>
    <xf numFmtId="0" fontId="11" fillId="9" borderId="0" xfId="0" applyFont="1" applyFill="1" applyAlignment="1">
      <alignment horizontal="center"/>
    </xf>
    <xf numFmtId="0" fontId="2" fillId="9" borderId="0" xfId="0" applyFont="1" applyFill="1" applyAlignment="1">
      <alignment horizontal="left"/>
    </xf>
    <xf numFmtId="3" fontId="2" fillId="9" borderId="0" xfId="0" applyNumberFormat="1" applyFont="1" applyFill="1"/>
    <xf numFmtId="0" fontId="0" fillId="9" borderId="0" xfId="0" applyFill="1"/>
    <xf numFmtId="0" fontId="38" fillId="0" borderId="0" xfId="0" applyFont="1" applyAlignment="1" applyProtection="1">
      <alignment wrapText="1"/>
      <protection hidden="1"/>
    </xf>
    <xf numFmtId="0" fontId="39" fillId="4" borderId="0" xfId="0" applyFont="1" applyFill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165" fontId="2" fillId="0" borderId="1" xfId="0" applyNumberFormat="1" applyFont="1" applyBorder="1" applyProtection="1">
      <protection hidden="1"/>
    </xf>
    <xf numFmtId="0" fontId="3" fillId="0" borderId="1" xfId="0" applyFont="1" applyBorder="1" applyAlignment="1" applyProtection="1">
      <alignment horizontal="left"/>
      <protection hidden="1"/>
    </xf>
    <xf numFmtId="3" fontId="3" fillId="0" borderId="1" xfId="0" applyNumberFormat="1" applyFont="1" applyBorder="1" applyProtection="1">
      <protection hidden="1"/>
    </xf>
    <xf numFmtId="1" fontId="3" fillId="6" borderId="1" xfId="0" applyNumberFormat="1" applyFont="1" applyFill="1" applyBorder="1" applyProtection="1">
      <protection hidden="1"/>
    </xf>
    <xf numFmtId="1" fontId="3" fillId="7" borderId="1" xfId="0" applyNumberFormat="1" applyFont="1" applyFill="1" applyBorder="1" applyProtection="1">
      <protection hidden="1"/>
    </xf>
    <xf numFmtId="164" fontId="19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2" fillId="0" borderId="0" xfId="0" applyFont="1" applyAlignment="1">
      <alignment vertical="center"/>
    </xf>
    <xf numFmtId="0" fontId="40" fillId="0" borderId="0" xfId="0" applyFont="1"/>
    <xf numFmtId="165" fontId="22" fillId="0" borderId="0" xfId="0" applyNumberFormat="1" applyFont="1"/>
    <xf numFmtId="0" fontId="24" fillId="0" borderId="0" xfId="0" applyFont="1"/>
    <xf numFmtId="3" fontId="0" fillId="0" borderId="0" xfId="0" applyNumberFormat="1" applyProtection="1">
      <protection hidden="1"/>
    </xf>
    <xf numFmtId="17" fontId="2" fillId="0" borderId="1" xfId="0" quotePrefix="1" applyNumberFormat="1" applyFont="1" applyBorder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0" fillId="0" borderId="0" xfId="0" applyAlignment="1">
      <alignment horizontal="center"/>
    </xf>
    <xf numFmtId="0" fontId="24" fillId="5" borderId="0" xfId="0" applyFont="1" applyFill="1" applyAlignment="1">
      <alignment horizontal="center"/>
    </xf>
  </cellXfs>
  <cellStyles count="7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FFDDDD"/>
      <color rgb="FFFFCC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0380511fe91043b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5-14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6.0806411852825732</c:v>
                </c:pt>
                <c:pt idx="1">
                  <c:v>11.243497443223118</c:v>
                </c:pt>
                <c:pt idx="2">
                  <c:v>12.63344858318532</c:v>
                </c:pt>
                <c:pt idx="3">
                  <c:v>54.322501532801958</c:v>
                </c:pt>
                <c:pt idx="4">
                  <c:v>15.719911255507027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Detail'!$D$18:$D$66</c:f>
              <c:strCache>
                <c:ptCount val="49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Iran</c:v>
                </c:pt>
                <c:pt idx="21">
                  <c:v>Croatia</c:v>
                </c:pt>
                <c:pt idx="22">
                  <c:v>Lebanon</c:v>
                </c:pt>
                <c:pt idx="23">
                  <c:v>Poland</c:v>
                </c:pt>
                <c:pt idx="24">
                  <c:v>Fiji</c:v>
                </c:pt>
                <c:pt idx="25">
                  <c:v>Korea, South</c:v>
                </c:pt>
                <c:pt idx="26">
                  <c:v>Chile</c:v>
                </c:pt>
                <c:pt idx="27">
                  <c:v>Bangladesh</c:v>
                </c:pt>
                <c:pt idx="28">
                  <c:v>Hong Kong</c:v>
                </c:pt>
                <c:pt idx="29">
                  <c:v>South Africa</c:v>
                </c:pt>
                <c:pt idx="30">
                  <c:v>Germany</c:v>
                </c:pt>
                <c:pt idx="31">
                  <c:v>Egypt</c:v>
                </c:pt>
                <c:pt idx="32">
                  <c:v>Singapore</c:v>
                </c:pt>
                <c:pt idx="33">
                  <c:v>Iraq</c:v>
                </c:pt>
                <c:pt idx="34">
                  <c:v>Netherlands</c:v>
                </c:pt>
                <c:pt idx="35">
                  <c:v>Samoa</c:v>
                </c:pt>
                <c:pt idx="36">
                  <c:v>Scotland</c:v>
                </c:pt>
                <c:pt idx="37">
                  <c:v>Nepal</c:v>
                </c:pt>
                <c:pt idx="38">
                  <c:v>Malta</c:v>
                </c:pt>
                <c:pt idx="39">
                  <c:v>Taiwan</c:v>
                </c:pt>
                <c:pt idx="40">
                  <c:v>USA</c:v>
                </c:pt>
                <c:pt idx="41">
                  <c:v>Ireland</c:v>
                </c:pt>
                <c:pt idx="42">
                  <c:v>Japan</c:v>
                </c:pt>
                <c:pt idx="43">
                  <c:v>Zimbabwe</c:v>
                </c:pt>
                <c:pt idx="44">
                  <c:v>France</c:v>
                </c:pt>
                <c:pt idx="45">
                  <c:v>Canada</c:v>
                </c:pt>
                <c:pt idx="46">
                  <c:v>Brazil</c:v>
                </c:pt>
                <c:pt idx="47">
                  <c:v>Wales</c:v>
                </c:pt>
                <c:pt idx="48">
                  <c:v>Papua New Guinea</c:v>
                </c:pt>
              </c:strCache>
            </c:strRef>
          </c:cat>
          <c:val>
            <c:numRef>
              <c:f>'Municipal Detail'!$F$18:$F$66</c:f>
              <c:numCache>
                <c:formatCode>0.0</c:formatCode>
                <c:ptCount val="49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  <c:pt idx="8">
                  <c:v>1.5922972288160457</c:v>
                </c:pt>
                <c:pt idx="9">
                  <c:v>1.3255807750780146</c:v>
                </c:pt>
                <c:pt idx="10">
                  <c:v>1.1868882191342385</c:v>
                </c:pt>
                <c:pt idx="11">
                  <c:v>0.99485237244285596</c:v>
                </c:pt>
                <c:pt idx="12">
                  <c:v>0.98551729656202491</c:v>
                </c:pt>
                <c:pt idx="13">
                  <c:v>0.98285013202464455</c:v>
                </c:pt>
                <c:pt idx="14">
                  <c:v>0.92683967673965806</c:v>
                </c:pt>
                <c:pt idx="15">
                  <c:v>0.81815272184141041</c:v>
                </c:pt>
                <c:pt idx="16">
                  <c:v>0.79681540554236796</c:v>
                </c:pt>
                <c:pt idx="17">
                  <c:v>0.6821273304350145</c:v>
                </c:pt>
                <c:pt idx="18">
                  <c:v>0.62811724855306317</c:v>
                </c:pt>
                <c:pt idx="19">
                  <c:v>0.54210119222254827</c:v>
                </c:pt>
                <c:pt idx="20">
                  <c:v>0.48208999013149123</c:v>
                </c:pt>
                <c:pt idx="21">
                  <c:v>0.48075640786280105</c:v>
                </c:pt>
                <c:pt idx="22">
                  <c:v>0.39674072493532125</c:v>
                </c:pt>
                <c:pt idx="23">
                  <c:v>0.39474035153228604</c:v>
                </c:pt>
                <c:pt idx="24">
                  <c:v>0.39140639586056059</c:v>
                </c:pt>
                <c:pt idx="25">
                  <c:v>0.3694022884271731</c:v>
                </c:pt>
                <c:pt idx="26">
                  <c:v>0.36073400368068709</c:v>
                </c:pt>
                <c:pt idx="27">
                  <c:v>0.36073400368068709</c:v>
                </c:pt>
                <c:pt idx="28">
                  <c:v>0.31139145973915133</c:v>
                </c:pt>
                <c:pt idx="29">
                  <c:v>0.28471981436534821</c:v>
                </c:pt>
                <c:pt idx="30">
                  <c:v>0.28338623209665803</c:v>
                </c:pt>
                <c:pt idx="31">
                  <c:v>0.23204331475208706</c:v>
                </c:pt>
                <c:pt idx="32">
                  <c:v>0.22604219454298138</c:v>
                </c:pt>
                <c:pt idx="33">
                  <c:v>0.21003920731869952</c:v>
                </c:pt>
                <c:pt idx="34">
                  <c:v>0.20737204278131918</c:v>
                </c:pt>
                <c:pt idx="35">
                  <c:v>0.20137092257221348</c:v>
                </c:pt>
                <c:pt idx="36">
                  <c:v>0.19937054916917823</c:v>
                </c:pt>
                <c:pt idx="37">
                  <c:v>0.18803509988531192</c:v>
                </c:pt>
                <c:pt idx="38">
                  <c:v>0.17003173925799481</c:v>
                </c:pt>
                <c:pt idx="39">
                  <c:v>0.14869442295895235</c:v>
                </c:pt>
                <c:pt idx="40">
                  <c:v>0.1286906889286</c:v>
                </c:pt>
                <c:pt idx="41">
                  <c:v>0.12602352439121969</c:v>
                </c:pt>
                <c:pt idx="42">
                  <c:v>9.2683967673965806E-2</c:v>
                </c:pt>
                <c:pt idx="43">
                  <c:v>6.3345157762782392E-2</c:v>
                </c:pt>
                <c:pt idx="44">
                  <c:v>5.8010828688021765E-2</c:v>
                </c:pt>
                <c:pt idx="45">
                  <c:v>5.4676873016296375E-2</c:v>
                </c:pt>
                <c:pt idx="46">
                  <c:v>3.0672392179873578E-2</c:v>
                </c:pt>
                <c:pt idx="47">
                  <c:v>2.5338063105112954E-2</c:v>
                </c:pt>
                <c:pt idx="48">
                  <c:v>1.8670151761662177E-2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723669556142268"/>
          <c:y val="3.0000679619882179E-2"/>
          <c:w val="0.59495907225246691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Detail'!$D$76:$D$114</c:f>
              <c:strCache>
                <c:ptCount val="39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  <c:pt idx="8">
                  <c:v>Arabic</c:v>
                </c:pt>
                <c:pt idx="9">
                  <c:v>Hindi</c:v>
                </c:pt>
                <c:pt idx="10">
                  <c:v>Austronesian - Other</c:v>
                </c:pt>
                <c:pt idx="11">
                  <c:v>Serbian</c:v>
                </c:pt>
                <c:pt idx="12">
                  <c:v>Italian</c:v>
                </c:pt>
                <c:pt idx="13">
                  <c:v>Urdu</c:v>
                </c:pt>
                <c:pt idx="14">
                  <c:v>Turkish</c:v>
                </c:pt>
                <c:pt idx="15">
                  <c:v>Chinese Ls other</c:v>
                </c:pt>
                <c:pt idx="16">
                  <c:v>Spanish</c:v>
                </c:pt>
                <c:pt idx="17">
                  <c:v>Tagalog</c:v>
                </c:pt>
                <c:pt idx="18">
                  <c:v>Malayalam</c:v>
                </c:pt>
                <c:pt idx="19">
                  <c:v>Filipino</c:v>
                </c:pt>
                <c:pt idx="20">
                  <c:v>Indonesian</c:v>
                </c:pt>
                <c:pt idx="21">
                  <c:v>Persian</c:v>
                </c:pt>
                <c:pt idx="22">
                  <c:v>Gujarati</c:v>
                </c:pt>
                <c:pt idx="23">
                  <c:v>French</c:v>
                </c:pt>
                <c:pt idx="24">
                  <c:v>Bengali</c:v>
                </c:pt>
                <c:pt idx="25">
                  <c:v>Croatian</c:v>
                </c:pt>
                <c:pt idx="26">
                  <c:v>Thai</c:v>
                </c:pt>
                <c:pt idx="27">
                  <c:v>Polish</c:v>
                </c:pt>
                <c:pt idx="28">
                  <c:v>Korean</c:v>
                </c:pt>
                <c:pt idx="29">
                  <c:v>Samoan</c:v>
                </c:pt>
                <c:pt idx="30">
                  <c:v>Russian</c:v>
                </c:pt>
                <c:pt idx="31">
                  <c:v>Indo-Aryan - other</c:v>
                </c:pt>
                <c:pt idx="32">
                  <c:v>Nepali</c:v>
                </c:pt>
                <c:pt idx="33">
                  <c:v>Macedonian</c:v>
                </c:pt>
                <c:pt idx="34">
                  <c:v>German</c:v>
                </c:pt>
                <c:pt idx="35">
                  <c:v>Japanese</c:v>
                </c:pt>
                <c:pt idx="36">
                  <c:v>Portuguese</c:v>
                </c:pt>
                <c:pt idx="37">
                  <c:v>Afrikaans</c:v>
                </c:pt>
                <c:pt idx="38">
                  <c:v>Australian Indigenous Languages</c:v>
                </c:pt>
              </c:strCache>
            </c:strRef>
          </c:cat>
          <c:val>
            <c:numRef>
              <c:f>'Municipal Detail'!$F$76:$F$114</c:f>
              <c:numCache>
                <c:formatCode>0.0</c:formatCode>
                <c:ptCount val="39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  <c:pt idx="8">
                  <c:v>1.701719938192884</c:v>
                </c:pt>
                <c:pt idx="9">
                  <c:v>1.522236391975871</c:v>
                </c:pt>
                <c:pt idx="10">
                  <c:v>1.3879611073999851</c:v>
                </c:pt>
                <c:pt idx="11">
                  <c:v>1.36771860218754</c:v>
                </c:pt>
                <c:pt idx="12">
                  <c:v>1.2665060761253146</c:v>
                </c:pt>
                <c:pt idx="13">
                  <c:v>1.157196547978111</c:v>
                </c:pt>
                <c:pt idx="14">
                  <c:v>1.0242707637497217</c:v>
                </c:pt>
                <c:pt idx="15">
                  <c:v>0.96759174915487545</c:v>
                </c:pt>
                <c:pt idx="16">
                  <c:v>0.918334986471259</c:v>
                </c:pt>
                <c:pt idx="17">
                  <c:v>0.77731220015789149</c:v>
                </c:pt>
                <c:pt idx="18">
                  <c:v>0.71253618347806724</c:v>
                </c:pt>
                <c:pt idx="19">
                  <c:v>0.63426516332327953</c:v>
                </c:pt>
                <c:pt idx="20">
                  <c:v>0.54722239090976565</c:v>
                </c:pt>
                <c:pt idx="21">
                  <c:v>0.5458728905622694</c:v>
                </c:pt>
                <c:pt idx="22">
                  <c:v>0.53035363656606138</c:v>
                </c:pt>
                <c:pt idx="23">
                  <c:v>0.48312112440368948</c:v>
                </c:pt>
                <c:pt idx="24">
                  <c:v>0.46355336936499264</c:v>
                </c:pt>
                <c:pt idx="25">
                  <c:v>0.45950486832250353</c:v>
                </c:pt>
                <c:pt idx="26">
                  <c:v>0.4433108641525475</c:v>
                </c:pt>
                <c:pt idx="27">
                  <c:v>0.42576735963509516</c:v>
                </c:pt>
                <c:pt idx="28">
                  <c:v>0.42509260946134692</c:v>
                </c:pt>
                <c:pt idx="29">
                  <c:v>0.34209833809032208</c:v>
                </c:pt>
                <c:pt idx="30">
                  <c:v>0.31983158235663245</c:v>
                </c:pt>
                <c:pt idx="31">
                  <c:v>0.25168181480806734</c:v>
                </c:pt>
                <c:pt idx="32">
                  <c:v>0.20984730403568078</c:v>
                </c:pt>
                <c:pt idx="33">
                  <c:v>0.20444930264569544</c:v>
                </c:pt>
                <c:pt idx="34">
                  <c:v>0.13090153370714494</c:v>
                </c:pt>
                <c:pt idx="35">
                  <c:v>0.12550353231715958</c:v>
                </c:pt>
                <c:pt idx="36">
                  <c:v>0.12415403196966324</c:v>
                </c:pt>
                <c:pt idx="37">
                  <c:v>5.3305263726105404E-2</c:v>
                </c:pt>
                <c:pt idx="38">
                  <c:v>6.7475017374816967E-3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05883920535979"/>
          <c:y val="1.6954038914640583E-2"/>
          <c:w val="0.79895561623129863"/>
          <c:h val="0.972076565389451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Casey </c:v>
                </c:pt>
                <c:pt idx="1">
                  <c:v>Greater Dandenong </c:v>
                </c:pt>
                <c:pt idx="2">
                  <c:v>Greater Shepparton </c:v>
                </c:pt>
                <c:pt idx="3">
                  <c:v>Mildura </c:v>
                </c:pt>
                <c:pt idx="4">
                  <c:v>Swan Hill </c:v>
                </c:pt>
                <c:pt idx="5">
                  <c:v>Brimbank </c:v>
                </c:pt>
                <c:pt idx="6">
                  <c:v>Cardinia </c:v>
                </c:pt>
                <c:pt idx="7">
                  <c:v>Greater Geelong </c:v>
                </c:pt>
                <c:pt idx="8">
                  <c:v>Melton </c:v>
                </c:pt>
                <c:pt idx="9">
                  <c:v>Hume </c:v>
                </c:pt>
                <c:pt idx="10">
                  <c:v>Knox </c:v>
                </c:pt>
                <c:pt idx="11">
                  <c:v>Monash </c:v>
                </c:pt>
                <c:pt idx="12">
                  <c:v>Whittlesea </c:v>
                </c:pt>
                <c:pt idx="13">
                  <c:v>Wyndham </c:v>
                </c:pt>
                <c:pt idx="14">
                  <c:v>Colac-Otway </c:v>
                </c:pt>
                <c:pt idx="15">
                  <c:v>Frankston </c:v>
                </c:pt>
                <c:pt idx="16">
                  <c:v>Maribyrnong </c:v>
                </c:pt>
                <c:pt idx="17">
                  <c:v>Ararat </c:v>
                </c:pt>
                <c:pt idx="18">
                  <c:v>Melbourne </c:v>
                </c:pt>
                <c:pt idx="19">
                  <c:v>Greater Bendigo </c:v>
                </c:pt>
                <c:pt idx="20">
                  <c:v>Moreland </c:v>
                </c:pt>
                <c:pt idx="21">
                  <c:v>Yarra</c:v>
                </c:pt>
                <c:pt idx="22">
                  <c:v>Darebin </c:v>
                </c:pt>
                <c:pt idx="23">
                  <c:v>Kingston </c:v>
                </c:pt>
                <c:pt idx="24">
                  <c:v>Stonnington </c:v>
                </c:pt>
                <c:pt idx="25">
                  <c:v>Whitehorse </c:v>
                </c:pt>
                <c:pt idx="26">
                  <c:v>Warrnambool </c:v>
                </c:pt>
                <c:pt idx="27">
                  <c:v>Maroondah </c:v>
                </c:pt>
                <c:pt idx="28">
                  <c:v>Port Phillip </c:v>
                </c:pt>
                <c:pt idx="29">
                  <c:v>Bayside </c:v>
                </c:pt>
                <c:pt idx="30">
                  <c:v>Manningham </c:v>
                </c:pt>
                <c:pt idx="31">
                  <c:v>Glen Eira </c:v>
                </c:pt>
                <c:pt idx="32">
                  <c:v>Moonee Valley </c:v>
                </c:pt>
                <c:pt idx="33">
                  <c:v>Hobsons Bay </c:v>
                </c:pt>
                <c:pt idx="34">
                  <c:v>Benalla </c:v>
                </c:pt>
                <c:pt idx="35">
                  <c:v>Murrindindi </c:v>
                </c:pt>
                <c:pt idx="36">
                  <c:v>Ballarat </c:v>
                </c:pt>
                <c:pt idx="37">
                  <c:v>Mount Alexander </c:v>
                </c:pt>
                <c:pt idx="38">
                  <c:v>Wodonga </c:v>
                </c:pt>
                <c:pt idx="39">
                  <c:v>Boroondara </c:v>
                </c:pt>
                <c:pt idx="40">
                  <c:v>Mitchell </c:v>
                </c:pt>
                <c:pt idx="41">
                  <c:v>Mornington Peninsula </c:v>
                </c:pt>
                <c:pt idx="42">
                  <c:v>Moira </c:v>
                </c:pt>
                <c:pt idx="43">
                  <c:v>Yarra Ranges </c:v>
                </c:pt>
                <c:pt idx="44">
                  <c:v>Baw Baw </c:v>
                </c:pt>
                <c:pt idx="45">
                  <c:v>Bass Coast </c:v>
                </c:pt>
                <c:pt idx="46">
                  <c:v>Nillumbik </c:v>
                </c:pt>
                <c:pt idx="47">
                  <c:v>Latrobe </c:v>
                </c:pt>
                <c:pt idx="48">
                  <c:v>Yarriambiack </c:v>
                </c:pt>
                <c:pt idx="49">
                  <c:v>West Wimmera </c:v>
                </c:pt>
                <c:pt idx="50">
                  <c:v>Wellington </c:v>
                </c:pt>
                <c:pt idx="51">
                  <c:v>Wangaratta </c:v>
                </c:pt>
                <c:pt idx="52">
                  <c:v>Towong </c:v>
                </c:pt>
                <c:pt idx="53">
                  <c:v>Surf Coast </c:v>
                </c:pt>
                <c:pt idx="54">
                  <c:v>Strathbogie </c:v>
                </c:pt>
                <c:pt idx="55">
                  <c:v>Southern Grampians </c:v>
                </c:pt>
                <c:pt idx="56">
                  <c:v>South Gippsland </c:v>
                </c:pt>
                <c:pt idx="57">
                  <c:v>Queenscliffe </c:v>
                </c:pt>
                <c:pt idx="58">
                  <c:v>Pyrenees </c:v>
                </c:pt>
                <c:pt idx="59">
                  <c:v>Northern Grampians </c:v>
                </c:pt>
                <c:pt idx="60">
                  <c:v>Moyne </c:v>
                </c:pt>
                <c:pt idx="61">
                  <c:v>Moorabool </c:v>
                </c:pt>
                <c:pt idx="62">
                  <c:v>Mansfield </c:v>
                </c:pt>
                <c:pt idx="63">
                  <c:v>Macedon Ranges </c:v>
                </c:pt>
                <c:pt idx="64">
                  <c:v>Loddon </c:v>
                </c:pt>
                <c:pt idx="65">
                  <c:v>Indigo </c:v>
                </c:pt>
                <c:pt idx="66">
                  <c:v>Horsham </c:v>
                </c:pt>
                <c:pt idx="67">
                  <c:v>Hindmarsh </c:v>
                </c:pt>
                <c:pt idx="68">
                  <c:v>Hepburn </c:v>
                </c:pt>
                <c:pt idx="69">
                  <c:v>Golden Plains </c:v>
                </c:pt>
                <c:pt idx="70">
                  <c:v>Glenelg </c:v>
                </c:pt>
                <c:pt idx="71">
                  <c:v>Gannawarra </c:v>
                </c:pt>
                <c:pt idx="72">
                  <c:v>East Gippsland </c:v>
                </c:pt>
                <c:pt idx="73">
                  <c:v>Corangamite </c:v>
                </c:pt>
                <c:pt idx="74">
                  <c:v>Central Goldfields </c:v>
                </c:pt>
                <c:pt idx="75">
                  <c:v>Campaspe </c:v>
                </c:pt>
                <c:pt idx="76">
                  <c:v>Buloke </c:v>
                </c:pt>
                <c:pt idx="77">
                  <c:v>Banyule </c:v>
                </c:pt>
                <c:pt idx="78">
                  <c:v>Alpine </c:v>
                </c:pt>
              </c:strCache>
            </c:strRef>
          </c:cat>
          <c:val>
            <c:numRef>
              <c:f>Comparison!$H$6:$H$84</c:f>
              <c:numCache>
                <c:formatCode>0</c:formatCode>
                <c:ptCount val="79"/>
                <c:pt idx="0">
                  <c:v>4.2031027196041713</c:v>
                </c:pt>
                <c:pt idx="1">
                  <c:v>3.2139332675432746</c:v>
                </c:pt>
                <c:pt idx="2">
                  <c:v>1.1791146352658151</c:v>
                </c:pt>
                <c:pt idx="3">
                  <c:v>0.52657781862745101</c:v>
                </c:pt>
                <c:pt idx="4">
                  <c:v>0.43123363622362548</c:v>
                </c:pt>
                <c:pt idx="5">
                  <c:v>0.33769384610340647</c:v>
                </c:pt>
                <c:pt idx="6">
                  <c:v>0.32227336259314321</c:v>
                </c:pt>
                <c:pt idx="7">
                  <c:v>0.23653932514672407</c:v>
                </c:pt>
                <c:pt idx="8">
                  <c:v>0.19312271804083164</c:v>
                </c:pt>
                <c:pt idx="9">
                  <c:v>0.1878684488976225</c:v>
                </c:pt>
                <c:pt idx="10">
                  <c:v>0.16059471850595106</c:v>
                </c:pt>
                <c:pt idx="11">
                  <c:v>0.15684002863560104</c:v>
                </c:pt>
                <c:pt idx="12">
                  <c:v>0.14787649355258489</c:v>
                </c:pt>
                <c:pt idx="13">
                  <c:v>0.13033432016752111</c:v>
                </c:pt>
                <c:pt idx="14">
                  <c:v>0.12023855328972682</c:v>
                </c:pt>
                <c:pt idx="15">
                  <c:v>0.1102494204354097</c:v>
                </c:pt>
                <c:pt idx="16">
                  <c:v>9.1359152582130648E-2</c:v>
                </c:pt>
                <c:pt idx="17">
                  <c:v>9.0236419418877459E-2</c:v>
                </c:pt>
                <c:pt idx="18">
                  <c:v>8.8641621204805385E-2</c:v>
                </c:pt>
                <c:pt idx="19">
                  <c:v>7.5940085890855769E-2</c:v>
                </c:pt>
                <c:pt idx="20">
                  <c:v>6.1523842011646887E-2</c:v>
                </c:pt>
                <c:pt idx="21">
                  <c:v>6.083009686023115E-2</c:v>
                </c:pt>
                <c:pt idx="22">
                  <c:v>4.9883721747194923E-2</c:v>
                </c:pt>
                <c:pt idx="23">
                  <c:v>4.8341368452684254E-2</c:v>
                </c:pt>
                <c:pt idx="24">
                  <c:v>4.7049872865237152E-2</c:v>
                </c:pt>
                <c:pt idx="25">
                  <c:v>4.6425538933312159E-2</c:v>
                </c:pt>
                <c:pt idx="26">
                  <c:v>3.2911468150674687E-2</c:v>
                </c:pt>
                <c:pt idx="27">
                  <c:v>3.1330564308221141E-2</c:v>
                </c:pt>
                <c:pt idx="28">
                  <c:v>2.9292686243945307E-2</c:v>
                </c:pt>
                <c:pt idx="29">
                  <c:v>2.9587006203068884E-2</c:v>
                </c:pt>
                <c:pt idx="30">
                  <c:v>2.4786423649553017E-2</c:v>
                </c:pt>
                <c:pt idx="31">
                  <c:v>2.4264272591770945E-2</c:v>
                </c:pt>
                <c:pt idx="32">
                  <c:v>2.3871842309430232E-2</c:v>
                </c:pt>
                <c:pt idx="33">
                  <c:v>2.2913969501506593E-2</c:v>
                </c:pt>
                <c:pt idx="34">
                  <c:v>2.2672309552599759E-2</c:v>
                </c:pt>
                <c:pt idx="35">
                  <c:v>2.1864295605276585E-2</c:v>
                </c:pt>
                <c:pt idx="36">
                  <c:v>1.665725840034795E-2</c:v>
                </c:pt>
                <c:pt idx="37">
                  <c:v>1.5937948254794665E-2</c:v>
                </c:pt>
                <c:pt idx="38">
                  <c:v>1.4610271020527432E-2</c:v>
                </c:pt>
                <c:pt idx="39">
                  <c:v>1.4111468328956734E-2</c:v>
                </c:pt>
                <c:pt idx="40">
                  <c:v>1.2932706815536491E-2</c:v>
                </c:pt>
                <c:pt idx="41">
                  <c:v>1.0680136203148755E-2</c:v>
                </c:pt>
                <c:pt idx="42">
                  <c:v>1.0706256022269012E-2</c:v>
                </c:pt>
                <c:pt idx="43">
                  <c:v>9.3157576039871442E-3</c:v>
                </c:pt>
                <c:pt idx="44">
                  <c:v>9.2361688371663427E-3</c:v>
                </c:pt>
                <c:pt idx="45">
                  <c:v>7.9590374870665646E-3</c:v>
                </c:pt>
                <c:pt idx="46">
                  <c:v>6.5330654776487489E-3</c:v>
                </c:pt>
                <c:pt idx="47">
                  <c:v>5.6144290827426493E-3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4-43FE-A8CF-13F1068A3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107560784"/>
        <c:axId val="1107561112"/>
      </c:barChart>
      <c:catAx>
        <c:axId val="110756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1112"/>
        <c:crosses val="autoZero"/>
        <c:auto val="1"/>
        <c:lblAlgn val="ctr"/>
        <c:lblOffset val="100"/>
        <c:noMultiLvlLbl val="0"/>
      </c:catAx>
      <c:valAx>
        <c:axId val="1107561112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0" val="36"/>
</file>

<file path=xl/ctrlProps/ctrlProp3.xml><?xml version="1.0" encoding="utf-8"?>
<formControlPr xmlns="http://schemas.microsoft.com/office/spreadsheetml/2009/9/main" objectType="Drop" dropLines="45" dropStyle="combo" dx="39" fmlaLink="$F$3" fmlaRange="$Q$3:$Q$241" sel="1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5" Type="http://schemas.openxmlformats.org/officeDocument/2006/relationships/image" Target="../media/image21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24" Type="http://schemas.openxmlformats.org/officeDocument/2006/relationships/image" Target="../media/image20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1</xdr:row>
          <xdr:rowOff>158750</xdr:rowOff>
        </xdr:from>
        <xdr:to>
          <xdr:col>5</xdr:col>
          <xdr:colOff>698500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</xdr:row>
          <xdr:rowOff>152400</xdr:rowOff>
        </xdr:from>
        <xdr:to>
          <xdr:col>8</xdr:col>
          <xdr:colOff>704850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709612</xdr:colOff>
      <xdr:row>16</xdr:row>
      <xdr:rowOff>0</xdr:rowOff>
    </xdr:from>
    <xdr:to>
      <xdr:col>13</xdr:col>
      <xdr:colOff>619124</xdr:colOff>
      <xdr:row>65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112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533400</xdr:colOff>
      <xdr:row>140</xdr:row>
      <xdr:rowOff>174625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66700" y="25507950"/>
          <a:ext cx="533400" cy="3556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283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31750</xdr:colOff>
      <xdr:row>200</xdr:row>
      <xdr:rowOff>349251</xdr:rowOff>
    </xdr:from>
    <xdr:to>
      <xdr:col>3</xdr:col>
      <xdr:colOff>1270</xdr:colOff>
      <xdr:row>202</xdr:row>
      <xdr:rowOff>149225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667" y="36967584"/>
          <a:ext cx="525145" cy="34501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681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4410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222</xdr:row>
      <xdr:rowOff>0</xdr:rowOff>
    </xdr:from>
    <xdr:to>
      <xdr:col>2</xdr:col>
      <xdr:colOff>537075</xdr:colOff>
      <xdr:row>223</xdr:row>
      <xdr:rowOff>172883</xdr:rowOff>
    </xdr:to>
    <xdr:pic>
      <xdr:nvPicPr>
        <xdr:cNvPr id="3" name="Picture 2" descr="1205416_industr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917" y="40888709"/>
          <a:ext cx="537075" cy="3528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211</xdr:row>
      <xdr:rowOff>0</xdr:rowOff>
    </xdr:from>
    <xdr:to>
      <xdr:col>3</xdr:col>
      <xdr:colOff>1347</xdr:colOff>
      <xdr:row>212</xdr:row>
      <xdr:rowOff>172884</xdr:rowOff>
    </xdr:to>
    <xdr:pic>
      <xdr:nvPicPr>
        <xdr:cNvPr id="21" name="Picture 20" descr="1287061_businessman_in_the_office_1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917" y="38909626"/>
          <a:ext cx="544625" cy="352800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</xdr:row>
          <xdr:rowOff>171450</xdr:rowOff>
        </xdr:from>
        <xdr:to>
          <xdr:col>7</xdr:col>
          <xdr:colOff>615950</xdr:colOff>
          <xdr:row>3</xdr:row>
          <xdr:rowOff>12700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272255</xdr:colOff>
      <xdr:row>4</xdr:row>
      <xdr:rowOff>7409</xdr:rowOff>
    </xdr:from>
    <xdr:to>
      <xdr:col>11</xdr:col>
      <xdr:colOff>622829</xdr:colOff>
      <xdr:row>84</xdr:row>
      <xdr:rowOff>102659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62"/>
  <sheetViews>
    <sheetView showGridLines="0" showRowColHeaders="0" tabSelected="1"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4" sqref="R4"/>
    </sheetView>
  </sheetViews>
  <sheetFormatPr defaultColWidth="9.08984375" defaultRowHeight="14.5" x14ac:dyDescent="0.35"/>
  <cols>
    <col min="1" max="1" width="2.7265625" style="32" customWidth="1"/>
    <col min="2" max="2" width="3.36328125" style="33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33"/>
    <col min="19" max="16384" width="9.08984375" style="32"/>
  </cols>
  <sheetData>
    <row r="1" spans="2:18" ht="24" customHeight="1" x14ac:dyDescent="0.5">
      <c r="C1" s="137" t="s">
        <v>339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2:18" x14ac:dyDescent="0.35">
      <c r="D2" s="138" t="s">
        <v>350</v>
      </c>
      <c r="E2" s="138"/>
      <c r="F2" s="138"/>
      <c r="G2" s="138"/>
      <c r="H2" s="138"/>
      <c r="I2" s="138"/>
      <c r="J2" s="138"/>
      <c r="K2" s="138"/>
      <c r="L2" s="138"/>
      <c r="M2" s="138"/>
    </row>
    <row r="3" spans="2:18" x14ac:dyDescent="0.35">
      <c r="E3" s="34">
        <v>26</v>
      </c>
      <c r="H3" s="34">
        <v>80</v>
      </c>
    </row>
    <row r="4" spans="2:18" x14ac:dyDescent="0.35">
      <c r="E4" s="136" t="str" cm="1">
        <f t="array" ref="E4">INDEX(R5:R85,E3)</f>
        <v xml:space="preserve">Greater Dandenong </v>
      </c>
      <c r="F4" s="136"/>
      <c r="H4" s="104" t="str" cm="1">
        <f t="array" ref="H4">INDEX(R5:R85,H3)</f>
        <v>Metro. Melbourne</v>
      </c>
    </row>
    <row r="5" spans="2:18" x14ac:dyDescent="0.35">
      <c r="B5" s="35">
        <v>1</v>
      </c>
      <c r="C5" s="35">
        <v>1</v>
      </c>
      <c r="D5" s="36" t="s">
        <v>2</v>
      </c>
      <c r="E5" s="37">
        <f>VLOOKUP(B5,Data!$B$6:$FI$203,3+'Municipal Detail'!$E$3*2-2)</f>
        <v>158207</v>
      </c>
      <c r="F5" s="38"/>
      <c r="H5" s="37">
        <f>VLOOKUP(B5,Data!$B$6:$FI$203,3+'Municipal Detail'!$H$3*2-2)</f>
        <v>4833452</v>
      </c>
      <c r="I5" s="38"/>
      <c r="J5" s="106" t="str">
        <f>CONCATENATE($E$4,": Age")</f>
        <v>Greater Dandenong : Age</v>
      </c>
      <c r="R5" s="39" t="s">
        <v>252</v>
      </c>
    </row>
    <row r="6" spans="2:18" x14ac:dyDescent="0.35">
      <c r="B6" s="35">
        <v>2</v>
      </c>
      <c r="C6" s="35">
        <v>2</v>
      </c>
      <c r="D6" s="40"/>
      <c r="E6" s="112" t="s">
        <v>353</v>
      </c>
      <c r="F6" s="113"/>
      <c r="G6" s="114"/>
      <c r="H6" s="112"/>
      <c r="I6" s="113"/>
      <c r="R6" s="39" t="s">
        <v>253</v>
      </c>
    </row>
    <row r="7" spans="2:18" x14ac:dyDescent="0.35">
      <c r="B7" s="35">
        <v>3</v>
      </c>
      <c r="C7" s="35">
        <v>3</v>
      </c>
      <c r="D7" s="36" t="s">
        <v>3</v>
      </c>
      <c r="E7" s="41" t="s">
        <v>332</v>
      </c>
      <c r="F7" s="42" t="s">
        <v>333</v>
      </c>
      <c r="G7" s="43"/>
      <c r="H7" s="41" t="s">
        <v>332</v>
      </c>
      <c r="I7" s="42" t="s">
        <v>333</v>
      </c>
      <c r="O7" s="59"/>
      <c r="P7" s="59"/>
      <c r="Q7" s="59"/>
      <c r="R7" s="39" t="s">
        <v>254</v>
      </c>
    </row>
    <row r="8" spans="2:18" x14ac:dyDescent="0.35">
      <c r="B8" s="35">
        <v>4</v>
      </c>
      <c r="C8" s="35">
        <v>4</v>
      </c>
      <c r="D8" s="44" t="s">
        <v>4</v>
      </c>
      <c r="E8" s="45">
        <f>VLOOKUP(B8,Data!$B$6:$FI$203,3+'Municipal Detail'!$E$3*2-2)</f>
        <v>9620</v>
      </c>
      <c r="F8" s="94">
        <f>VLOOKUP(B8,Data!$B$6:$FI$203,3+'Municipal Detail'!$E$3*2-1)</f>
        <v>6.0806411852825732</v>
      </c>
      <c r="H8" s="45">
        <f>VLOOKUP(B8,Data!$B$6:$FI$203,3+'Municipal Detail'!$H$3*2-2)</f>
        <v>284732</v>
      </c>
      <c r="I8" s="99">
        <f>VLOOKUP(B8,Data!$B$6:$FI$203,3+'Municipal Detail'!$H$3*2-1)</f>
        <v>5.890862265726442</v>
      </c>
      <c r="R8" s="39" t="s">
        <v>255</v>
      </c>
    </row>
    <row r="9" spans="2:18" x14ac:dyDescent="0.35">
      <c r="B9" s="35">
        <v>5</v>
      </c>
      <c r="C9" s="35">
        <v>5</v>
      </c>
      <c r="D9" s="135" t="s">
        <v>430</v>
      </c>
      <c r="E9" s="45">
        <f>VLOOKUP(B9,Data!$B$6:$FI$203,3+'Municipal Detail'!$E$3*2-2)</f>
        <v>17788</v>
      </c>
      <c r="F9" s="94">
        <f>VLOOKUP(B9,Data!$B$6:$FI$203,3+'Municipal Detail'!$E$3*2-1)</f>
        <v>11.243497443223118</v>
      </c>
      <c r="H9" s="45">
        <f>VLOOKUP(B9,Data!$B$6:$FI$203,3+'Municipal Detail'!$H$3*2-2)</f>
        <v>588509</v>
      </c>
      <c r="I9" s="99">
        <f>VLOOKUP(B9,Data!$B$6:$FI$203,3+'Municipal Detail'!$H$3*2-1)</f>
        <v>12.175749340223096</v>
      </c>
      <c r="R9" s="39" t="s">
        <v>256</v>
      </c>
    </row>
    <row r="10" spans="2:18" x14ac:dyDescent="0.35">
      <c r="B10" s="35">
        <v>6</v>
      </c>
      <c r="C10" s="35">
        <v>6</v>
      </c>
      <c r="D10" s="44" t="s">
        <v>6</v>
      </c>
      <c r="E10" s="45">
        <f>VLOOKUP(B10,Data!$B$6:$FI$203,3+'Municipal Detail'!$E$3*2-2)</f>
        <v>19987</v>
      </c>
      <c r="F10" s="94">
        <f>VLOOKUP(B10,Data!$B$6:$FI$203,3+'Municipal Detail'!$E$3*2-1)</f>
        <v>12.63344858318532</v>
      </c>
      <c r="H10" s="45">
        <f>VLOOKUP(B10,Data!$B$6:$FI$203,3+'Municipal Detail'!$H$3*2-2)</f>
        <v>593749</v>
      </c>
      <c r="I10" s="99">
        <f>VLOOKUP(B10,Data!$B$6:$FI$203,3+'Municipal Detail'!$H$3*2-1)</f>
        <v>12.28416047164635</v>
      </c>
      <c r="O10" s="134"/>
      <c r="R10" s="39" t="s">
        <v>257</v>
      </c>
    </row>
    <row r="11" spans="2:18" x14ac:dyDescent="0.35">
      <c r="B11" s="35">
        <v>7</v>
      </c>
      <c r="C11" s="35">
        <v>7</v>
      </c>
      <c r="D11" s="44" t="s">
        <v>7</v>
      </c>
      <c r="E11" s="45">
        <f>VLOOKUP(B11,Data!$B$6:$FI$203,3+'Municipal Detail'!$E$3*2-2)</f>
        <v>85942</v>
      </c>
      <c r="F11" s="94">
        <f>VLOOKUP(B11,Data!$B$6:$FI$203,3+'Municipal Detail'!$E$3*2-1)</f>
        <v>54.322501532801958</v>
      </c>
      <c r="H11" s="45">
        <f>VLOOKUP(B11,Data!$B$6:$FI$203,3+'Municipal Detail'!$H$3*2-2)</f>
        <v>2638669</v>
      </c>
      <c r="I11" s="99">
        <f>VLOOKUP(B11,Data!$B$6:$FI$203,3+'Municipal Detail'!$H$3*2-1)</f>
        <v>54.591811401044218</v>
      </c>
      <c r="R11" s="39" t="s">
        <v>258</v>
      </c>
    </row>
    <row r="12" spans="2:18" x14ac:dyDescent="0.35">
      <c r="B12" s="35">
        <v>8</v>
      </c>
      <c r="C12" s="35">
        <v>8</v>
      </c>
      <c r="D12" s="44" t="s">
        <v>8</v>
      </c>
      <c r="E12" s="45">
        <f>VLOOKUP(B12,Data!$B$6:$FI$203,3+'Municipal Detail'!$E$3*2-2)</f>
        <v>24870</v>
      </c>
      <c r="F12" s="94">
        <f>VLOOKUP(B12,Data!$B$6:$FI$203,3+'Municipal Detail'!$E$3*2-1)</f>
        <v>15.719911255507027</v>
      </c>
      <c r="H12" s="45">
        <f>VLOOKUP(B12,Data!$B$6:$FI$203,3+'Municipal Detail'!$H$3*2-2)</f>
        <v>727793</v>
      </c>
      <c r="I12" s="99">
        <f>VLOOKUP(B12,Data!$B$6:$FI$203,3+'Municipal Detail'!$H$3*2-1)</f>
        <v>15.05741652135989</v>
      </c>
      <c r="R12" s="39" t="s">
        <v>259</v>
      </c>
    </row>
    <row r="13" spans="2:18" ht="17.649999999999999" customHeight="1" x14ac:dyDescent="0.35">
      <c r="B13" s="35">
        <v>9</v>
      </c>
      <c r="C13" s="35">
        <v>9</v>
      </c>
      <c r="D13" s="40"/>
      <c r="E13" s="41" t="s">
        <v>332</v>
      </c>
      <c r="F13" s="42" t="s">
        <v>333</v>
      </c>
      <c r="G13" s="43"/>
      <c r="H13" s="41" t="s">
        <v>332</v>
      </c>
      <c r="I13" s="42" t="s">
        <v>333</v>
      </c>
      <c r="P13" s="134"/>
      <c r="R13" s="39" t="s">
        <v>260</v>
      </c>
    </row>
    <row r="14" spans="2:18" x14ac:dyDescent="0.35">
      <c r="B14" s="35">
        <v>10</v>
      </c>
      <c r="C14" s="35">
        <v>10</v>
      </c>
      <c r="D14" s="36" t="s">
        <v>9</v>
      </c>
      <c r="E14" s="45">
        <f>VLOOKUP(B14,Data!$B$6:$FI$203,3+'Municipal Detail'!$E$3*2-2)</f>
        <v>615</v>
      </c>
      <c r="F14" s="46">
        <f>VLOOKUP(B14,Data!$B$6:$FI$203,3+'Municipal Detail'!$E$3*2-1)</f>
        <v>0.40759248704319817</v>
      </c>
      <c r="H14" s="45">
        <f>VLOOKUP(B14,Data!$B$6:$FI$203,3+'Municipal Detail'!$H$3*2-2)</f>
        <v>32952</v>
      </c>
      <c r="I14" s="46">
        <f>VLOOKUP(B14,Data!$B$6:$FI$203,3+'Municipal Detail'!$H$3*2-1)</f>
        <v>0.69803990851254072</v>
      </c>
      <c r="R14" s="39" t="s">
        <v>261</v>
      </c>
    </row>
    <row r="15" spans="2:18" x14ac:dyDescent="0.35">
      <c r="B15" s="35">
        <v>11</v>
      </c>
      <c r="C15" s="35">
        <v>11</v>
      </c>
      <c r="D15" s="40"/>
      <c r="E15" s="37"/>
      <c r="F15" s="38"/>
      <c r="H15" s="37"/>
      <c r="I15" s="38"/>
      <c r="R15" s="39" t="s">
        <v>262</v>
      </c>
    </row>
    <row r="16" spans="2:18" x14ac:dyDescent="0.35">
      <c r="B16" s="35">
        <v>12</v>
      </c>
      <c r="C16" s="35">
        <v>12</v>
      </c>
      <c r="D16" s="36" t="s">
        <v>10</v>
      </c>
      <c r="E16" s="41" t="s">
        <v>332</v>
      </c>
      <c r="F16" s="42" t="s">
        <v>333</v>
      </c>
      <c r="G16" s="43"/>
      <c r="H16" s="41" t="s">
        <v>332</v>
      </c>
      <c r="I16" s="42" t="s">
        <v>333</v>
      </c>
      <c r="J16" s="106" t="str">
        <f>CONCATENATE($E$4,": Overseas Birthplaces")</f>
        <v>Greater Dandenong : Overseas Birthplaces</v>
      </c>
      <c r="R16" s="39" t="s">
        <v>263</v>
      </c>
    </row>
    <row r="17" spans="2:18" x14ac:dyDescent="0.35">
      <c r="B17" s="35">
        <v>13</v>
      </c>
      <c r="C17" s="35">
        <v>13</v>
      </c>
      <c r="D17" s="47" t="str">
        <f>Mid!L5</f>
        <v>Australia</v>
      </c>
      <c r="E17" s="48">
        <f>Mid!M5</f>
        <v>57952</v>
      </c>
      <c r="F17" s="94">
        <f>Mid!N5</f>
        <v>38.641879817565943</v>
      </c>
      <c r="H17" s="45">
        <f>Mid!Q5</f>
        <v>2947151</v>
      </c>
      <c r="I17" s="99">
        <f>Mid!R5</f>
        <v>62.668286134645065</v>
      </c>
      <c r="R17" s="39" t="s">
        <v>264</v>
      </c>
    </row>
    <row r="18" spans="2:18" x14ac:dyDescent="0.35">
      <c r="B18" s="35">
        <v>14</v>
      </c>
      <c r="C18" s="35">
        <v>14</v>
      </c>
      <c r="D18" s="49" t="str">
        <f>Mid!L6</f>
        <v>Vietnam</v>
      </c>
      <c r="E18" s="48">
        <f>Mid!M6</f>
        <v>14693</v>
      </c>
      <c r="F18" s="94">
        <f>Mid!N6</f>
        <v>9.7971621369322275</v>
      </c>
      <c r="H18" s="45">
        <f>Mid!Q6</f>
        <v>90552</v>
      </c>
      <c r="I18" s="99">
        <f>Mid!R6</f>
        <v>1.9254997949084998</v>
      </c>
      <c r="R18" s="39" t="s">
        <v>265</v>
      </c>
    </row>
    <row r="19" spans="2:18" x14ac:dyDescent="0.35">
      <c r="B19" s="35">
        <v>15</v>
      </c>
      <c r="C19" s="35">
        <v>15</v>
      </c>
      <c r="D19" s="49" t="str">
        <f>Mid!L7</f>
        <v>India</v>
      </c>
      <c r="E19" s="48">
        <f>Mid!M7</f>
        <v>11898</v>
      </c>
      <c r="F19" s="94">
        <f>Mid!N7</f>
        <v>7.9334809164377349</v>
      </c>
      <c r="H19" s="45">
        <f>Mid!Q7</f>
        <v>242635</v>
      </c>
      <c r="I19" s="99">
        <f>Mid!R7</f>
        <v>5.1593961783022335</v>
      </c>
      <c r="R19" s="39" t="s">
        <v>266</v>
      </c>
    </row>
    <row r="20" spans="2:18" x14ac:dyDescent="0.35">
      <c r="B20" s="35">
        <v>16</v>
      </c>
      <c r="C20" s="35">
        <v>16</v>
      </c>
      <c r="D20" s="49" t="str">
        <f>Mid!L8</f>
        <v>Cambodia</v>
      </c>
      <c r="E20" s="48">
        <f>Mid!M8</f>
        <v>8671</v>
      </c>
      <c r="F20" s="94">
        <f>Mid!N8</f>
        <v>5.7817459259061694</v>
      </c>
      <c r="H20" s="45">
        <f>Mid!Q8</f>
        <v>16277</v>
      </c>
      <c r="I20" s="99">
        <f>Mid!R8</f>
        <v>0.34611449953314838</v>
      </c>
      <c r="R20" s="39" t="s">
        <v>267</v>
      </c>
    </row>
    <row r="21" spans="2:18" x14ac:dyDescent="0.35">
      <c r="B21" s="35">
        <v>17</v>
      </c>
      <c r="C21" s="35">
        <v>17</v>
      </c>
      <c r="D21" s="49" t="str">
        <f>Mid!L9</f>
        <v>Sri Lanka</v>
      </c>
      <c r="E21" s="48">
        <f>Mid!M9</f>
        <v>6287</v>
      </c>
      <c r="F21" s="94">
        <f>Mid!N9</f>
        <v>4.1921158616275038</v>
      </c>
      <c r="H21" s="45">
        <f>Mid!Q9</f>
        <v>65152</v>
      </c>
      <c r="I21" s="99">
        <f>Mid!R9</f>
        <v>1.3853936151369222</v>
      </c>
      <c r="R21" s="39" t="s">
        <v>268</v>
      </c>
    </row>
    <row r="22" spans="2:18" x14ac:dyDescent="0.35">
      <c r="B22" s="35">
        <v>18</v>
      </c>
      <c r="C22" s="35">
        <v>18</v>
      </c>
      <c r="D22" s="49" t="str">
        <f>Mid!L10</f>
        <v>China</v>
      </c>
      <c r="E22" s="48">
        <f>Mid!M10</f>
        <v>4887</v>
      </c>
      <c r="F22" s="94">
        <f>Mid!N10</f>
        <v>3.2586082735443953</v>
      </c>
      <c r="H22" s="45">
        <f>Mid!Q10</f>
        <v>166023</v>
      </c>
      <c r="I22" s="99">
        <f>Mid!R10</f>
        <v>3.5303168615833318</v>
      </c>
      <c r="R22" s="39" t="s">
        <v>269</v>
      </c>
    </row>
    <row r="23" spans="2:18" x14ac:dyDescent="0.35">
      <c r="B23" s="35">
        <v>19</v>
      </c>
      <c r="C23" s="35">
        <v>19</v>
      </c>
      <c r="D23" s="49" t="str">
        <f>Mid!L11</f>
        <v>Afghanistan</v>
      </c>
      <c r="E23" s="48">
        <f>Mid!M11</f>
        <v>4820</v>
      </c>
      <c r="F23" s="94">
        <f>Mid!N11</f>
        <v>3.2139332675432746</v>
      </c>
      <c r="H23" s="45">
        <f>Mid!Q11</f>
        <v>23525</v>
      </c>
      <c r="I23" s="99">
        <f>Mid!R11</f>
        <v>0.50023613697347891</v>
      </c>
      <c r="R23" s="39" t="s">
        <v>270</v>
      </c>
    </row>
    <row r="24" spans="2:18" x14ac:dyDescent="0.35">
      <c r="B24" s="35">
        <v>20</v>
      </c>
      <c r="C24" s="35">
        <v>20</v>
      </c>
      <c r="D24" s="49" t="str">
        <f>Mid!L12</f>
        <v>Malaysia</v>
      </c>
      <c r="E24" s="48">
        <f>Mid!M12</f>
        <v>3407</v>
      </c>
      <c r="F24" s="94">
        <f>Mid!N12</f>
        <v>2.2717573947136795</v>
      </c>
      <c r="H24" s="45">
        <f>Mid!Q12</f>
        <v>57345</v>
      </c>
      <c r="I24" s="99">
        <f>Mid!R12</f>
        <v>1.2193853889370518</v>
      </c>
      <c r="R24" s="39" t="s">
        <v>271</v>
      </c>
    </row>
    <row r="25" spans="2:18" x14ac:dyDescent="0.35">
      <c r="B25" s="35">
        <v>21</v>
      </c>
      <c r="C25" s="35">
        <v>21</v>
      </c>
      <c r="D25" s="49" t="str">
        <f>Mid!L13</f>
        <v>Philippines</v>
      </c>
      <c r="E25" s="48">
        <f>Mid!M13</f>
        <v>2662</v>
      </c>
      <c r="F25" s="94">
        <f>Mid!N13</f>
        <v>1.7749979996265968</v>
      </c>
      <c r="H25" s="45">
        <f>Mid!Q13</f>
        <v>58935</v>
      </c>
      <c r="I25" s="99">
        <f>Mid!R13</f>
        <v>1.2531951852298395</v>
      </c>
      <c r="R25" s="39" t="s">
        <v>272</v>
      </c>
    </row>
    <row r="26" spans="2:18" x14ac:dyDescent="0.35">
      <c r="B26" s="35">
        <v>22</v>
      </c>
      <c r="C26" s="35">
        <v>22</v>
      </c>
      <c r="D26" s="49" t="str">
        <f>Mid!L14</f>
        <v>Pakistan</v>
      </c>
      <c r="E26" s="48">
        <f>Mid!M14</f>
        <v>2388</v>
      </c>
      <c r="F26" s="94">
        <f>Mid!N14</f>
        <v>1.5922972288160457</v>
      </c>
      <c r="H26" s="45">
        <f>Mid!Q14</f>
        <v>29067</v>
      </c>
      <c r="I26" s="99">
        <f>Mid!R14</f>
        <v>0.61808135147324594</v>
      </c>
      <c r="R26" s="39" t="s">
        <v>273</v>
      </c>
    </row>
    <row r="27" spans="2:18" x14ac:dyDescent="0.35">
      <c r="B27" s="35">
        <v>23</v>
      </c>
      <c r="C27" s="35">
        <v>23</v>
      </c>
      <c r="D27" s="49" t="str">
        <f>Mid!L15</f>
        <v>New Zealand</v>
      </c>
      <c r="E27" s="48">
        <f>Mid!M15</f>
        <v>1988</v>
      </c>
      <c r="F27" s="94">
        <f>Mid!N15</f>
        <v>1.3255807750780146</v>
      </c>
      <c r="H27" s="45">
        <f>Mid!Q15</f>
        <v>82939</v>
      </c>
      <c r="I27" s="99">
        <f>Mid!R15</f>
        <v>1.763616789136806</v>
      </c>
      <c r="R27" s="39" t="s">
        <v>274</v>
      </c>
    </row>
    <row r="28" spans="2:18" x14ac:dyDescent="0.35">
      <c r="B28" s="35">
        <v>24</v>
      </c>
      <c r="C28" s="35">
        <v>24</v>
      </c>
      <c r="D28" s="49" t="str">
        <f>Mid!L16</f>
        <v>Greece</v>
      </c>
      <c r="E28" s="48">
        <f>Mid!M16</f>
        <v>1780</v>
      </c>
      <c r="F28" s="94">
        <f>Mid!N16</f>
        <v>1.1868882191342385</v>
      </c>
      <c r="H28" s="45">
        <f>Mid!Q16</f>
        <v>44956</v>
      </c>
      <c r="I28" s="99">
        <f>Mid!R16</f>
        <v>0.95594541015004109</v>
      </c>
      <c r="R28" s="39" t="s">
        <v>275</v>
      </c>
    </row>
    <row r="29" spans="2:18" x14ac:dyDescent="0.35">
      <c r="B29" s="35">
        <v>25</v>
      </c>
      <c r="C29" s="35">
        <v>25</v>
      </c>
      <c r="D29" s="49" t="str">
        <f>Mid!L17</f>
        <v>England</v>
      </c>
      <c r="E29" s="48">
        <f>Mid!M17</f>
        <v>1492</v>
      </c>
      <c r="F29" s="94">
        <f>Mid!N17</f>
        <v>0.99485237244285596</v>
      </c>
      <c r="H29" s="45">
        <f>Mid!Q17</f>
        <v>132912</v>
      </c>
      <c r="I29" s="99">
        <f>Mid!R17</f>
        <v>2.8262438018031464</v>
      </c>
      <c r="R29" s="39" t="s">
        <v>276</v>
      </c>
    </row>
    <row r="30" spans="2:18" x14ac:dyDescent="0.35">
      <c r="B30" s="35">
        <v>26</v>
      </c>
      <c r="C30" s="35">
        <v>26</v>
      </c>
      <c r="D30" s="49" t="str">
        <f>Mid!L18</f>
        <v>Italy</v>
      </c>
      <c r="E30" s="48">
        <f>Mid!M18</f>
        <v>1478</v>
      </c>
      <c r="F30" s="94">
        <f>Mid!N18</f>
        <v>0.98551729656202491</v>
      </c>
      <c r="H30" s="45">
        <f>Mid!Q18</f>
        <v>58081</v>
      </c>
      <c r="I30" s="99">
        <f>Mid!R18</f>
        <v>1.2350357097367322</v>
      </c>
      <c r="R30" s="39" t="s">
        <v>277</v>
      </c>
    </row>
    <row r="31" spans="2:18" x14ac:dyDescent="0.35">
      <c r="B31" s="35">
        <v>27</v>
      </c>
      <c r="C31" s="35">
        <v>27</v>
      </c>
      <c r="D31" s="49" t="str">
        <f>Mid!L19</f>
        <v>Bosnia</v>
      </c>
      <c r="E31" s="48">
        <f>Mid!M19</f>
        <v>1474</v>
      </c>
      <c r="F31" s="94">
        <f>Mid!N19</f>
        <v>0.98285013202464455</v>
      </c>
      <c r="H31" s="45">
        <f>Mid!Q19</f>
        <v>8502</v>
      </c>
      <c r="I31" s="99">
        <f>Mid!R19</f>
        <v>0.18078672206369892</v>
      </c>
      <c r="R31" s="39" t="s">
        <v>278</v>
      </c>
    </row>
    <row r="32" spans="2:18" x14ac:dyDescent="0.35">
      <c r="B32" s="35">
        <v>28</v>
      </c>
      <c r="C32" s="35">
        <v>28</v>
      </c>
      <c r="D32" s="49" t="str">
        <f>Mid!L20</f>
        <v>Thailand</v>
      </c>
      <c r="E32" s="48">
        <f>Mid!M20</f>
        <v>1390</v>
      </c>
      <c r="F32" s="94">
        <f>Mid!N20</f>
        <v>0.92683967673965806</v>
      </c>
      <c r="H32" s="45">
        <f>Mid!Q20</f>
        <v>17360</v>
      </c>
      <c r="I32" s="99">
        <f>Mid!R20</f>
        <v>0.36914343625333018</v>
      </c>
      <c r="R32" s="39" t="s">
        <v>279</v>
      </c>
    </row>
    <row r="33" spans="2:18" x14ac:dyDescent="0.35">
      <c r="B33" s="35">
        <v>29</v>
      </c>
      <c r="C33" s="35">
        <v>29</v>
      </c>
      <c r="D33" s="49" t="str">
        <f>Mid!L21</f>
        <v>Myanmar</v>
      </c>
      <c r="E33" s="48">
        <f>Mid!M21</f>
        <v>1227</v>
      </c>
      <c r="F33" s="94">
        <f>Mid!N21</f>
        <v>0.81815272184141041</v>
      </c>
      <c r="H33" s="45">
        <f>Mid!Q21</f>
        <v>12392</v>
      </c>
      <c r="I33" s="99">
        <f>Mid!R21</f>
        <v>0.26350377085548776</v>
      </c>
      <c r="R33" s="39" t="s">
        <v>280</v>
      </c>
    </row>
    <row r="34" spans="2:18" x14ac:dyDescent="0.35">
      <c r="B34" s="35">
        <v>30</v>
      </c>
      <c r="C34" s="35">
        <v>30</v>
      </c>
      <c r="D34" s="49" t="str">
        <f>Mid!L22</f>
        <v>Mauritius</v>
      </c>
      <c r="E34" s="48">
        <f>Mid!M22</f>
        <v>1195</v>
      </c>
      <c r="F34" s="94">
        <f>Mid!N22</f>
        <v>0.79681540554236796</v>
      </c>
      <c r="H34" s="45">
        <f>Mid!Q22</f>
        <v>11700</v>
      </c>
      <c r="I34" s="99">
        <f>Mid!R22</f>
        <v>0.24878906706013612</v>
      </c>
      <c r="R34" s="39" t="s">
        <v>281</v>
      </c>
    </row>
    <row r="35" spans="2:18" x14ac:dyDescent="0.35">
      <c r="B35" s="35">
        <v>31</v>
      </c>
      <c r="C35" s="35">
        <v>31</v>
      </c>
      <c r="D35" s="49" t="str">
        <f>Mid!L23</f>
        <v>North Macedonia</v>
      </c>
      <c r="E35" s="48">
        <f>Mid!M23</f>
        <v>1023</v>
      </c>
      <c r="F35" s="94">
        <f>Mid!N23</f>
        <v>0.6821273304350145</v>
      </c>
      <c r="H35" s="45">
        <f>Mid!Q23</f>
        <v>18028</v>
      </c>
      <c r="I35" s="99">
        <f>Mid!R23</f>
        <v>0.38334780350086617</v>
      </c>
      <c r="R35" s="39" t="s">
        <v>282</v>
      </c>
    </row>
    <row r="36" spans="2:18" x14ac:dyDescent="0.35">
      <c r="B36" s="35">
        <v>32</v>
      </c>
      <c r="C36" s="35">
        <v>32</v>
      </c>
      <c r="D36" s="49" t="str">
        <f>Mid!L24</f>
        <v>Indonesia</v>
      </c>
      <c r="E36" s="48">
        <f>Mid!M24</f>
        <v>942</v>
      </c>
      <c r="F36" s="94">
        <f>Mid!N24</f>
        <v>0.62811724855306317</v>
      </c>
      <c r="H36" s="45">
        <f>Mid!Q24</f>
        <v>19294</v>
      </c>
      <c r="I36" s="99">
        <f>Mid!R24</f>
        <v>0.41026805639814251</v>
      </c>
      <c r="R36" s="39" t="s">
        <v>283</v>
      </c>
    </row>
    <row r="37" spans="2:18" x14ac:dyDescent="0.35">
      <c r="B37" s="35">
        <v>33</v>
      </c>
      <c r="C37" s="35">
        <v>33</v>
      </c>
      <c r="D37" s="49" t="str">
        <f>Mid!L25</f>
        <v>Turkey</v>
      </c>
      <c r="E37" s="48">
        <f>Mid!M25</f>
        <v>813</v>
      </c>
      <c r="F37" s="94">
        <f>Mid!N25</f>
        <v>0.54210119222254827</v>
      </c>
      <c r="H37" s="45">
        <f>Mid!Q25</f>
        <v>17716</v>
      </c>
      <c r="I37" s="99">
        <f>Mid!R25</f>
        <v>0.37671342837926258</v>
      </c>
      <c r="R37" s="39" t="s">
        <v>284</v>
      </c>
    </row>
    <row r="38" spans="2:18" x14ac:dyDescent="0.35">
      <c r="B38" s="35">
        <v>34</v>
      </c>
      <c r="C38" s="35">
        <v>34</v>
      </c>
      <c r="D38" s="49" t="str">
        <f>Mid!L26</f>
        <v>Iran</v>
      </c>
      <c r="E38" s="48">
        <f>Mid!M26</f>
        <v>723</v>
      </c>
      <c r="F38" s="94">
        <f>Mid!N26</f>
        <v>0.48208999013149123</v>
      </c>
      <c r="H38" s="45">
        <f>Mid!Q26</f>
        <v>20922</v>
      </c>
      <c r="I38" s="99">
        <f>Mid!R26</f>
        <v>0.44488588555830499</v>
      </c>
      <c r="R38" s="39" t="s">
        <v>285</v>
      </c>
    </row>
    <row r="39" spans="2:18" x14ac:dyDescent="0.35">
      <c r="B39" s="35">
        <v>35</v>
      </c>
      <c r="C39" s="35">
        <v>35</v>
      </c>
      <c r="D39" s="49" t="str">
        <f>Mid!L27</f>
        <v>Croatia</v>
      </c>
      <c r="E39" s="48">
        <f>Mid!M27</f>
        <v>721</v>
      </c>
      <c r="F39" s="94">
        <f>Mid!N27</f>
        <v>0.48075640786280105</v>
      </c>
      <c r="H39" s="45">
        <f>Mid!Q27</f>
        <v>12902</v>
      </c>
      <c r="I39" s="99">
        <f>Mid!R27</f>
        <v>0.2743484224965706</v>
      </c>
      <c r="R39" s="39" t="s">
        <v>286</v>
      </c>
    </row>
    <row r="40" spans="2:18" x14ac:dyDescent="0.35">
      <c r="B40" s="35">
        <v>36</v>
      </c>
      <c r="C40" s="35">
        <v>36</v>
      </c>
      <c r="D40" s="49" t="str">
        <f>Mid!L28</f>
        <v>Lebanon</v>
      </c>
      <c r="E40" s="48">
        <f>Mid!M28</f>
        <v>595</v>
      </c>
      <c r="F40" s="94">
        <f>Mid!N28</f>
        <v>0.39674072493532125</v>
      </c>
      <c r="H40" s="45">
        <f>Mid!Q28</f>
        <v>18333</v>
      </c>
      <c r="I40" s="99">
        <f>Mid!R28</f>
        <v>0.38983333046269025</v>
      </c>
      <c r="R40" s="39" t="s">
        <v>287</v>
      </c>
    </row>
    <row r="41" spans="2:18" x14ac:dyDescent="0.35">
      <c r="B41" s="35">
        <v>37</v>
      </c>
      <c r="C41" s="35">
        <v>37</v>
      </c>
      <c r="D41" s="49" t="str">
        <f>Mid!L29</f>
        <v>Poland</v>
      </c>
      <c r="E41" s="48">
        <f>Mid!M29</f>
        <v>592</v>
      </c>
      <c r="F41" s="94">
        <f>Mid!N29</f>
        <v>0.39474035153228604</v>
      </c>
      <c r="H41" s="45">
        <f>Mid!Q29</f>
        <v>13052</v>
      </c>
      <c r="I41" s="99">
        <f>Mid!R29</f>
        <v>0.27753802592041854</v>
      </c>
      <c r="R41" s="39" t="s">
        <v>288</v>
      </c>
    </row>
    <row r="42" spans="2:18" x14ac:dyDescent="0.35">
      <c r="B42" s="35">
        <v>38</v>
      </c>
      <c r="C42" s="35">
        <v>38</v>
      </c>
      <c r="D42" s="49" t="str">
        <f>Mid!L30</f>
        <v>Fiji</v>
      </c>
      <c r="E42" s="48">
        <f>Mid!M30</f>
        <v>587</v>
      </c>
      <c r="F42" s="94">
        <f>Mid!N30</f>
        <v>0.39140639586056059</v>
      </c>
      <c r="H42" s="45">
        <f>Mid!Q30</f>
        <v>11450</v>
      </c>
      <c r="I42" s="99">
        <f>Mid!R30</f>
        <v>0.24347306135372296</v>
      </c>
      <c r="R42" s="39" t="s">
        <v>289</v>
      </c>
    </row>
    <row r="43" spans="2:18" x14ac:dyDescent="0.35">
      <c r="B43" s="35">
        <v>39</v>
      </c>
      <c r="C43" s="35">
        <v>39</v>
      </c>
      <c r="D43" s="49" t="str">
        <f>Mid!L31</f>
        <v>Korea, South</v>
      </c>
      <c r="E43" s="48">
        <f>Mid!M31</f>
        <v>554</v>
      </c>
      <c r="F43" s="94">
        <f>Mid!N31</f>
        <v>0.3694022884271731</v>
      </c>
      <c r="H43" s="45">
        <f>Mid!Q31</f>
        <v>14730</v>
      </c>
      <c r="I43" s="99">
        <f>Mid!R31</f>
        <v>0.31321905622186369</v>
      </c>
      <c r="R43" s="39" t="s">
        <v>290</v>
      </c>
    </row>
    <row r="44" spans="2:18" x14ac:dyDescent="0.35">
      <c r="B44" s="35">
        <v>40</v>
      </c>
      <c r="C44" s="35">
        <v>40</v>
      </c>
      <c r="D44" s="49" t="str">
        <f>Mid!L32</f>
        <v>Chile</v>
      </c>
      <c r="E44" s="48">
        <f>Mid!M32</f>
        <v>541</v>
      </c>
      <c r="F44" s="94">
        <f>Mid!N32</f>
        <v>0.36073400368068709</v>
      </c>
      <c r="H44" s="45">
        <f>Mid!Q32</f>
        <v>7870</v>
      </c>
      <c r="I44" s="99">
        <f>Mid!R32</f>
        <v>0.16734785963788645</v>
      </c>
      <c r="R44" s="39" t="s">
        <v>291</v>
      </c>
    </row>
    <row r="45" spans="2:18" x14ac:dyDescent="0.35">
      <c r="B45" s="35">
        <v>41</v>
      </c>
      <c r="C45" s="35">
        <v>41</v>
      </c>
      <c r="D45" s="49" t="str">
        <f>Mid!L33</f>
        <v>Bangladesh</v>
      </c>
      <c r="E45" s="48">
        <f>Mid!M33</f>
        <v>541</v>
      </c>
      <c r="F45" s="94">
        <f>Mid!N33</f>
        <v>0.36073400368068709</v>
      </c>
      <c r="H45" s="45">
        <f>Mid!Q33</f>
        <v>9693</v>
      </c>
      <c r="I45" s="99">
        <f>Mid!R33</f>
        <v>0.20611217324905126</v>
      </c>
      <c r="R45" s="39" t="s">
        <v>292</v>
      </c>
    </row>
    <row r="46" spans="2:18" x14ac:dyDescent="0.35">
      <c r="B46" s="35">
        <v>42</v>
      </c>
      <c r="C46" s="35">
        <v>42</v>
      </c>
      <c r="D46" s="49" t="str">
        <f>Mid!L34</f>
        <v>Hong Kong</v>
      </c>
      <c r="E46" s="48">
        <f>Mid!M34</f>
        <v>467</v>
      </c>
      <c r="F46" s="94">
        <f>Mid!N34</f>
        <v>0.31139145973915133</v>
      </c>
      <c r="H46" s="45">
        <f>Mid!Q34</f>
        <v>24428</v>
      </c>
      <c r="I46" s="99">
        <f>Mid!R34</f>
        <v>0.51943754958504318</v>
      </c>
      <c r="R46" s="39" t="s">
        <v>293</v>
      </c>
    </row>
    <row r="47" spans="2:18" x14ac:dyDescent="0.35">
      <c r="B47" s="35">
        <v>43</v>
      </c>
      <c r="C47" s="35">
        <v>43</v>
      </c>
      <c r="D47" s="49" t="str">
        <f>Mid!L35</f>
        <v>South Africa</v>
      </c>
      <c r="E47" s="48">
        <f>Mid!M35</f>
        <v>427</v>
      </c>
      <c r="F47" s="94">
        <f>Mid!N35</f>
        <v>0.28471981436534821</v>
      </c>
      <c r="H47" s="45">
        <f>Mid!Q35</f>
        <v>27056</v>
      </c>
      <c r="I47" s="99">
        <f>Mid!R35</f>
        <v>0.57531940157085848</v>
      </c>
      <c r="R47" s="39" t="s">
        <v>294</v>
      </c>
    </row>
    <row r="48" spans="2:18" x14ac:dyDescent="0.35">
      <c r="B48" s="35">
        <v>44</v>
      </c>
      <c r="C48" s="35">
        <v>44</v>
      </c>
      <c r="D48" s="49" t="str">
        <f>Mid!L36</f>
        <v>Germany</v>
      </c>
      <c r="E48" s="48">
        <f>Mid!M36</f>
        <v>425</v>
      </c>
      <c r="F48" s="94">
        <f>Mid!N36</f>
        <v>0.28338623209665803</v>
      </c>
      <c r="H48" s="45">
        <f>Mid!Q36</f>
        <v>19125</v>
      </c>
      <c r="I48" s="99">
        <f>Mid!R36</f>
        <v>0.40667443654060714</v>
      </c>
      <c r="R48" s="39" t="s">
        <v>295</v>
      </c>
    </row>
    <row r="49" spans="2:18" x14ac:dyDescent="0.35">
      <c r="B49" s="35">
        <v>45</v>
      </c>
      <c r="C49" s="35">
        <v>45</v>
      </c>
      <c r="D49" s="49" t="str">
        <f>Mid!L37</f>
        <v>Egypt</v>
      </c>
      <c r="E49" s="48">
        <f>Mid!M37</f>
        <v>348</v>
      </c>
      <c r="F49" s="94">
        <f>Mid!N37</f>
        <v>0.23204331475208706</v>
      </c>
      <c r="H49" s="45">
        <f>Mid!Q37</f>
        <v>13312</v>
      </c>
      <c r="I49" s="99">
        <f>Mid!R37</f>
        <v>0.28306667185508821</v>
      </c>
      <c r="R49" s="39" t="s">
        <v>296</v>
      </c>
    </row>
    <row r="50" spans="2:18" x14ac:dyDescent="0.35">
      <c r="B50" s="35">
        <v>46</v>
      </c>
      <c r="C50" s="35">
        <v>46</v>
      </c>
      <c r="D50" s="49" t="str">
        <f>Mid!L38</f>
        <v>Singapore</v>
      </c>
      <c r="E50" s="48">
        <f>Mid!M38</f>
        <v>339</v>
      </c>
      <c r="F50" s="94">
        <f>Mid!N38</f>
        <v>0.22604219454298138</v>
      </c>
      <c r="H50" s="45">
        <f>Mid!Q38</f>
        <v>17087</v>
      </c>
      <c r="I50" s="99">
        <f>Mid!R38</f>
        <v>0.36333835802192704</v>
      </c>
      <c r="R50" s="39" t="s">
        <v>297</v>
      </c>
    </row>
    <row r="51" spans="2:18" x14ac:dyDescent="0.35">
      <c r="B51" s="35">
        <v>47</v>
      </c>
      <c r="C51" s="35">
        <v>47</v>
      </c>
      <c r="D51" s="49" t="str">
        <f>Mid!L39</f>
        <v>Iraq</v>
      </c>
      <c r="E51" s="48">
        <f>Mid!M39</f>
        <v>315</v>
      </c>
      <c r="F51" s="94">
        <f>Mid!N39</f>
        <v>0.21003920731869952</v>
      </c>
      <c r="H51" s="45">
        <f>Mid!Q39</f>
        <v>25041</v>
      </c>
      <c r="I51" s="99">
        <f>Mid!R39</f>
        <v>0.5324723955771683</v>
      </c>
      <c r="R51" s="39" t="s">
        <v>298</v>
      </c>
    </row>
    <row r="52" spans="2:18" x14ac:dyDescent="0.35">
      <c r="B52" s="35">
        <v>48</v>
      </c>
      <c r="C52" s="35">
        <v>48</v>
      </c>
      <c r="D52" s="49" t="str">
        <f>Mid!L40</f>
        <v>Netherlands</v>
      </c>
      <c r="E52" s="48">
        <f>Mid!M40</f>
        <v>311</v>
      </c>
      <c r="F52" s="94">
        <f>Mid!N40</f>
        <v>0.20737204278131918</v>
      </c>
      <c r="H52" s="45">
        <f>Mid!Q40</f>
        <v>11558</v>
      </c>
      <c r="I52" s="99">
        <f>Mid!R40</f>
        <v>0.24576957581889347</v>
      </c>
      <c r="R52" s="39" t="s">
        <v>299</v>
      </c>
    </row>
    <row r="53" spans="2:18" x14ac:dyDescent="0.35">
      <c r="B53" s="35">
        <v>49</v>
      </c>
      <c r="C53" s="35">
        <v>49</v>
      </c>
      <c r="D53" s="49" t="str">
        <f>Mid!L41</f>
        <v>Samoa</v>
      </c>
      <c r="E53" s="48">
        <f>Mid!M41</f>
        <v>302</v>
      </c>
      <c r="F53" s="94">
        <f>Mid!N41</f>
        <v>0.20137092257221348</v>
      </c>
      <c r="H53" s="45">
        <f>Mid!Q41</f>
        <v>7200</v>
      </c>
      <c r="I53" s="99">
        <f>Mid!R41</f>
        <v>0.15310096434469916</v>
      </c>
      <c r="R53" s="39" t="s">
        <v>300</v>
      </c>
    </row>
    <row r="54" spans="2:18" x14ac:dyDescent="0.35">
      <c r="B54" s="35">
        <v>50</v>
      </c>
      <c r="C54" s="35">
        <v>50</v>
      </c>
      <c r="D54" s="49" t="str">
        <f>Mid!L42</f>
        <v>Scotland</v>
      </c>
      <c r="E54" s="48">
        <f>Mid!M42</f>
        <v>299</v>
      </c>
      <c r="F54" s="94">
        <f>Mid!N42</f>
        <v>0.19937054916917823</v>
      </c>
      <c r="H54" s="45">
        <f>Mid!Q42</f>
        <v>19539</v>
      </c>
      <c r="I54" s="99">
        <f>Mid!R42</f>
        <v>0.41547774199042736</v>
      </c>
      <c r="R54" s="39" t="s">
        <v>301</v>
      </c>
    </row>
    <row r="55" spans="2:18" x14ac:dyDescent="0.35">
      <c r="B55" s="35">
        <v>51</v>
      </c>
      <c r="C55" s="35">
        <v>51</v>
      </c>
      <c r="D55" s="49" t="str">
        <f>Mid!L43</f>
        <v>Nepal</v>
      </c>
      <c r="E55" s="48">
        <f>Mid!M43</f>
        <v>282</v>
      </c>
      <c r="F55" s="94">
        <f>Mid!N43</f>
        <v>0.18803509988531192</v>
      </c>
      <c r="H55" s="45">
        <f>Mid!Q43</f>
        <v>18510</v>
      </c>
      <c r="I55" s="99">
        <f>Mid!R43</f>
        <v>0.39359706250283072</v>
      </c>
      <c r="R55" s="39" t="s">
        <v>302</v>
      </c>
    </row>
    <row r="56" spans="2:18" x14ac:dyDescent="0.35">
      <c r="B56" s="35">
        <v>52</v>
      </c>
      <c r="C56" s="35">
        <v>52</v>
      </c>
      <c r="D56" s="49" t="str">
        <f>Mid!L44</f>
        <v>Malta</v>
      </c>
      <c r="E56" s="48">
        <f>Mid!M44</f>
        <v>255</v>
      </c>
      <c r="F56" s="94">
        <f>Mid!N44</f>
        <v>0.17003173925799481</v>
      </c>
      <c r="H56" s="45">
        <f>Mid!Q44</f>
        <v>15128</v>
      </c>
      <c r="I56" s="99">
        <f>Mid!R44</f>
        <v>0.32168213730647349</v>
      </c>
      <c r="R56" s="39" t="s">
        <v>303</v>
      </c>
    </row>
    <row r="57" spans="2:18" x14ac:dyDescent="0.35">
      <c r="B57" s="35">
        <v>53</v>
      </c>
      <c r="C57" s="35">
        <v>53</v>
      </c>
      <c r="D57" s="49" t="str">
        <f>Mid!L45</f>
        <v>Taiwan</v>
      </c>
      <c r="E57" s="48">
        <f>Mid!M45</f>
        <v>223</v>
      </c>
      <c r="F57" s="94">
        <f>Mid!N45</f>
        <v>0.14869442295895235</v>
      </c>
      <c r="H57" s="45">
        <f>Mid!Q45</f>
        <v>9362</v>
      </c>
      <c r="I57" s="99">
        <f>Mid!R45</f>
        <v>0.19907378169376019</v>
      </c>
      <c r="R57" s="39" t="s">
        <v>304</v>
      </c>
    </row>
    <row r="58" spans="2:18" x14ac:dyDescent="0.35">
      <c r="B58" s="35">
        <v>54</v>
      </c>
      <c r="C58" s="35">
        <v>54</v>
      </c>
      <c r="D58" s="49" t="str">
        <f>Mid!L46</f>
        <v>USA</v>
      </c>
      <c r="E58" s="48">
        <f>Mid!M46</f>
        <v>193</v>
      </c>
      <c r="F58" s="94">
        <f>Mid!N46</f>
        <v>0.1286906889286</v>
      </c>
      <c r="H58" s="45">
        <f>Mid!Q46</f>
        <v>20231</v>
      </c>
      <c r="I58" s="99">
        <f>Mid!R46</f>
        <v>0.43019244578577903</v>
      </c>
      <c r="R58" s="39" t="s">
        <v>305</v>
      </c>
    </row>
    <row r="59" spans="2:18" x14ac:dyDescent="0.35">
      <c r="B59" s="35">
        <v>55</v>
      </c>
      <c r="C59" s="35">
        <v>55</v>
      </c>
      <c r="D59" s="49" t="str">
        <f>Mid!L47</f>
        <v>Ireland</v>
      </c>
      <c r="E59" s="48">
        <f>Mid!M47</f>
        <v>189</v>
      </c>
      <c r="F59" s="94">
        <f>Mid!N47</f>
        <v>0.12602352439121969</v>
      </c>
      <c r="H59" s="45">
        <f>Mid!Q47</f>
        <v>14742</v>
      </c>
      <c r="I59" s="99">
        <f>Mid!R47</f>
        <v>0.31347422449577156</v>
      </c>
      <c r="R59" s="39" t="s">
        <v>306</v>
      </c>
    </row>
    <row r="60" spans="2:18" x14ac:dyDescent="0.35">
      <c r="B60" s="35">
        <v>56</v>
      </c>
      <c r="C60" s="35">
        <v>56</v>
      </c>
      <c r="D60" s="49" t="str">
        <f>Mid!L48</f>
        <v>Japan</v>
      </c>
      <c r="E60" s="48">
        <f>Mid!M48</f>
        <v>139</v>
      </c>
      <c r="F60" s="94">
        <f>Mid!N48</f>
        <v>9.2683967673965806E-2</v>
      </c>
      <c r="H60" s="45">
        <f>Mid!Q48</f>
        <v>8476</v>
      </c>
      <c r="I60" s="99">
        <f>Mid!R48</f>
        <v>0.18023385747023196</v>
      </c>
      <c r="R60" s="39" t="s">
        <v>307</v>
      </c>
    </row>
    <row r="61" spans="2:18" x14ac:dyDescent="0.35">
      <c r="B61" s="35">
        <v>57</v>
      </c>
      <c r="C61" s="35">
        <v>57</v>
      </c>
      <c r="D61" s="49" t="str">
        <f>Mid!L49</f>
        <v>Zimbabwe</v>
      </c>
      <c r="E61" s="48">
        <f>Mid!M49</f>
        <v>95</v>
      </c>
      <c r="F61" s="94">
        <f>Mid!N49</f>
        <v>6.3345157762782392E-2</v>
      </c>
      <c r="H61" s="45">
        <f>Mid!Q49</f>
        <v>5075</v>
      </c>
      <c r="I61" s="99">
        <f>Mid!R49</f>
        <v>0.10791491584018725</v>
      </c>
      <c r="R61" s="39" t="s">
        <v>308</v>
      </c>
    </row>
    <row r="62" spans="2:18" x14ac:dyDescent="0.35">
      <c r="B62" s="35">
        <v>58</v>
      </c>
      <c r="C62" s="35">
        <v>58</v>
      </c>
      <c r="D62" s="49" t="str">
        <f>Mid!L50</f>
        <v>France</v>
      </c>
      <c r="E62" s="48">
        <f>Mid!M50</f>
        <v>87</v>
      </c>
      <c r="F62" s="94">
        <f>Mid!N50</f>
        <v>5.8010828688021765E-2</v>
      </c>
      <c r="H62" s="45">
        <f>Mid!Q50</f>
        <v>7063</v>
      </c>
      <c r="I62" s="99">
        <f>Mid!R50</f>
        <v>0.15018779321758477</v>
      </c>
      <c r="R62" s="39" t="s">
        <v>309</v>
      </c>
    </row>
    <row r="63" spans="2:18" x14ac:dyDescent="0.35">
      <c r="B63" s="35">
        <v>59</v>
      </c>
      <c r="C63" s="35">
        <v>59</v>
      </c>
      <c r="D63" s="49" t="str">
        <f>Mid!L51</f>
        <v>Canada</v>
      </c>
      <c r="E63" s="48">
        <f>Mid!M51</f>
        <v>82</v>
      </c>
      <c r="F63" s="94">
        <f>Mid!N51</f>
        <v>5.4676873016296375E-2</v>
      </c>
      <c r="H63" s="45">
        <f>Mid!Q51</f>
        <v>8449</v>
      </c>
      <c r="I63" s="99">
        <f>Mid!R51</f>
        <v>0.17965972885393933</v>
      </c>
      <c r="R63" s="39" t="s">
        <v>310</v>
      </c>
    </row>
    <row r="64" spans="2:18" x14ac:dyDescent="0.35">
      <c r="B64" s="35">
        <v>60</v>
      </c>
      <c r="C64" s="35">
        <v>60</v>
      </c>
      <c r="D64" s="49" t="str">
        <f>Mid!L52</f>
        <v>Brazil</v>
      </c>
      <c r="E64" s="48">
        <f>Mid!M52</f>
        <v>46</v>
      </c>
      <c r="F64" s="94">
        <f>Mid!N52</f>
        <v>3.0672392179873578E-2</v>
      </c>
      <c r="H64" s="45">
        <f>Mid!Q52</f>
        <v>5427</v>
      </c>
      <c r="I64" s="99">
        <f>Mid!R52</f>
        <v>0.11539985187481699</v>
      </c>
      <c r="R64" s="39" t="s">
        <v>311</v>
      </c>
    </row>
    <row r="65" spans="2:18" x14ac:dyDescent="0.35">
      <c r="B65" s="35">
        <v>61</v>
      </c>
      <c r="C65" s="35">
        <v>61</v>
      </c>
      <c r="D65" s="49" t="str">
        <f>Mid!L53</f>
        <v>Wales</v>
      </c>
      <c r="E65" s="48">
        <f>Mid!M53</f>
        <v>38</v>
      </c>
      <c r="F65" s="94">
        <f>Mid!N53</f>
        <v>2.5338063105112954E-2</v>
      </c>
      <c r="H65" s="45">
        <f>Mid!Q53</f>
        <v>3623</v>
      </c>
      <c r="I65" s="99">
        <f>Mid!R53</f>
        <v>7.7039554697339599E-2</v>
      </c>
      <c r="R65" s="39" t="s">
        <v>312</v>
      </c>
    </row>
    <row r="66" spans="2:18" x14ac:dyDescent="0.35">
      <c r="B66" s="35">
        <v>62</v>
      </c>
      <c r="C66" s="35">
        <v>62</v>
      </c>
      <c r="D66" s="49" t="str">
        <f>Mid!L54</f>
        <v>Papua New Guinea</v>
      </c>
      <c r="E66" s="48">
        <f>Mid!M54</f>
        <v>28</v>
      </c>
      <c r="F66" s="94">
        <f>Mid!N54</f>
        <v>1.8670151761662177E-2</v>
      </c>
      <c r="H66" s="45">
        <f>Mid!Q54</f>
        <v>2023</v>
      </c>
      <c r="I66" s="99">
        <f>Mid!R54</f>
        <v>4.3017118176295333E-2</v>
      </c>
      <c r="R66" s="39" t="s">
        <v>313</v>
      </c>
    </row>
    <row r="67" spans="2:18" x14ac:dyDescent="0.35">
      <c r="B67" s="35">
        <v>63</v>
      </c>
      <c r="C67" s="35">
        <v>63</v>
      </c>
      <c r="D67" s="49" t="s">
        <v>61</v>
      </c>
      <c r="E67" s="50">
        <f>VLOOKUP(B67,Data!$B$6:$FI$203,3+'Municipal Detail'!$E$3*2-2)</f>
        <v>7761</v>
      </c>
      <c r="F67" s="94">
        <f>VLOOKUP(B67,Data!$B$6:$FI$203,3+'Municipal Detail'!$E$3*2-1)</f>
        <v>5.1749659936521484</v>
      </c>
      <c r="H67" s="45">
        <f>VLOOKUP(B67,Data!$B$6:$FI$203,3+'Municipal Detail'!$H$3*2-2)</f>
        <v>190830</v>
      </c>
      <c r="I67" s="99">
        <f>VLOOKUP(B67,Data!$B$6:$FI$203,3+'Municipal Detail'!$H$3*2-1)</f>
        <v>4.0578134758192972</v>
      </c>
      <c r="R67" s="39" t="s">
        <v>314</v>
      </c>
    </row>
    <row r="68" spans="2:18" x14ac:dyDescent="0.35">
      <c r="B68" s="35">
        <v>64</v>
      </c>
      <c r="C68" s="35">
        <v>64</v>
      </c>
      <c r="D68" s="49" t="s">
        <v>62</v>
      </c>
      <c r="E68" s="45">
        <f>VLOOKUP(B68,Data!$B$6:$FI$203,3+'Municipal Detail'!$E$3*2-2)</f>
        <v>8242</v>
      </c>
      <c r="F68" s="95" t="str">
        <f>VLOOKUP(B68,Data!$B$6:$FI$203,3+'Municipal Detail'!$E$3*2-1)</f>
        <v>n.a.</v>
      </c>
      <c r="H68" s="45">
        <f>VLOOKUP(B68,Data!$B$6:$FI$203,3+'Municipal Detail'!$H$3*2-2)</f>
        <v>214972</v>
      </c>
      <c r="I68" s="101" t="str">
        <f>VLOOKUP(B68,Data!$B$6:$FI$203,3+'Municipal Detail'!$H$3*2-1)</f>
        <v>n.a.</v>
      </c>
      <c r="R68" s="39" t="s">
        <v>315</v>
      </c>
    </row>
    <row r="69" spans="2:18" x14ac:dyDescent="0.35">
      <c r="B69" s="35">
        <v>65</v>
      </c>
      <c r="C69" s="35">
        <v>65</v>
      </c>
      <c r="D69" s="51" t="s">
        <v>64</v>
      </c>
      <c r="E69" s="45">
        <f>VLOOKUP(B69,Data!$B$6:$FI$203,3+'Municipal Detail'!$E$3*2-2)</f>
        <v>158208</v>
      </c>
      <c r="F69" s="96">
        <f>SUM(F17:F67)</f>
        <v>99.999999999999986</v>
      </c>
      <c r="H69" s="45">
        <f>VLOOKUP(B69,Data!$B$6:$FI$203,3+'Municipal Detail'!$H$3*2-2)</f>
        <v>4917750</v>
      </c>
      <c r="I69" s="100">
        <f>SUM(I17:I67)</f>
        <v>99.999999999999986</v>
      </c>
      <c r="R69" s="39" t="s">
        <v>316</v>
      </c>
    </row>
    <row r="70" spans="2:18" x14ac:dyDescent="0.35">
      <c r="B70" s="35">
        <v>66</v>
      </c>
      <c r="C70" s="35">
        <v>66</v>
      </c>
      <c r="D70" s="40"/>
      <c r="E70" s="37"/>
      <c r="F70" s="38"/>
      <c r="H70" s="37"/>
      <c r="I70" s="38"/>
      <c r="R70" s="39" t="s">
        <v>317</v>
      </c>
    </row>
    <row r="71" spans="2:18" x14ac:dyDescent="0.35">
      <c r="B71" s="35">
        <v>67</v>
      </c>
      <c r="C71" s="35">
        <v>67</v>
      </c>
      <c r="D71" s="36" t="s">
        <v>65</v>
      </c>
      <c r="E71" s="41" t="s">
        <v>332</v>
      </c>
      <c r="F71" s="42" t="s">
        <v>333</v>
      </c>
      <c r="G71" s="43"/>
      <c r="H71" s="41" t="s">
        <v>332</v>
      </c>
      <c r="I71" s="42" t="s">
        <v>333</v>
      </c>
      <c r="R71" s="39" t="s">
        <v>318</v>
      </c>
    </row>
    <row r="72" spans="2:18" x14ac:dyDescent="0.35">
      <c r="B72" s="35">
        <v>68</v>
      </c>
      <c r="C72" s="35">
        <v>68</v>
      </c>
      <c r="D72" s="52" t="s">
        <v>66</v>
      </c>
      <c r="E72" s="45">
        <f>VLOOKUP(B72,Data!$B$6:$FI$203,3+'Municipal Detail'!$E$3*2-2)</f>
        <v>6882</v>
      </c>
      <c r="F72" s="94">
        <f>VLOOKUP(B72,Data!$B$6:$FI$203,3+'Municipal Detail'!$E$3*2-1)</f>
        <v>4.3499971556252248</v>
      </c>
      <c r="H72" s="45">
        <f>VLOOKUP(B72,Data!$B$6:$FI$203,3+'Municipal Detail'!$H$3*2-2)</f>
        <v>129502</v>
      </c>
      <c r="I72" s="99">
        <f>VLOOKUP(B72,Data!$B$6:$FI$203,3+'Municipal Detail'!$H$3*2-1)</f>
        <v>2.6792859430485709</v>
      </c>
      <c r="R72" s="39" t="s">
        <v>319</v>
      </c>
    </row>
    <row r="73" spans="2:18" x14ac:dyDescent="0.35">
      <c r="B73" s="35">
        <v>69</v>
      </c>
      <c r="C73" s="35">
        <v>69</v>
      </c>
      <c r="D73" s="40"/>
      <c r="E73" s="37"/>
      <c r="F73" s="38"/>
      <c r="H73" s="37"/>
      <c r="I73" s="38"/>
      <c r="R73" s="39" t="s">
        <v>320</v>
      </c>
    </row>
    <row r="74" spans="2:18" x14ac:dyDescent="0.35">
      <c r="B74" s="35">
        <v>70</v>
      </c>
      <c r="C74" s="35">
        <v>70</v>
      </c>
      <c r="D74" s="36" t="s">
        <v>67</v>
      </c>
      <c r="E74" s="41" t="s">
        <v>332</v>
      </c>
      <c r="F74" s="42" t="s">
        <v>333</v>
      </c>
      <c r="G74" s="43"/>
      <c r="H74" s="41" t="s">
        <v>332</v>
      </c>
      <c r="I74" s="42" t="s">
        <v>333</v>
      </c>
      <c r="R74" s="39" t="s">
        <v>321</v>
      </c>
    </row>
    <row r="75" spans="2:18" x14ac:dyDescent="0.35">
      <c r="B75" s="35">
        <v>71</v>
      </c>
      <c r="C75" s="35">
        <v>71</v>
      </c>
      <c r="D75" s="53" t="str">
        <f>'Mid2'!K4</f>
        <v>English only</v>
      </c>
      <c r="E75" s="48">
        <f>'Mid2'!L4</f>
        <v>46362</v>
      </c>
      <c r="F75" s="94">
        <f>'Mid2'!M4</f>
        <v>31.282767555312645</v>
      </c>
      <c r="H75" s="45">
        <f>'Mid2'!P4</f>
        <v>3003007</v>
      </c>
      <c r="I75" s="99">
        <f>'Mid2'!Q4</f>
        <v>64.139474732459135</v>
      </c>
      <c r="J75" s="105" t="str">
        <f>CONCATENATE($E$4,": Non-English Languages")</f>
        <v>Greater Dandenong : Non-English Languages</v>
      </c>
      <c r="R75" s="39" t="s">
        <v>322</v>
      </c>
    </row>
    <row r="76" spans="2:18" x14ac:dyDescent="0.35">
      <c r="B76" s="35">
        <v>72</v>
      </c>
      <c r="C76" s="35">
        <v>72</v>
      </c>
      <c r="D76" s="54" t="str">
        <f>'Mid2'!K5</f>
        <v>Vietnamese</v>
      </c>
      <c r="E76" s="48">
        <f>'Mid2'!L5</f>
        <v>18784</v>
      </c>
      <c r="F76" s="94">
        <f>'Mid2'!M5</f>
        <v>12.674507263685619</v>
      </c>
      <c r="H76" s="45">
        <f>'Mid2'!P5</f>
        <v>115314</v>
      </c>
      <c r="I76" s="99">
        <f>'Mid2'!Q5</f>
        <v>2.4629244584840437</v>
      </c>
      <c r="R76" s="39" t="s">
        <v>323</v>
      </c>
    </row>
    <row r="77" spans="2:18" x14ac:dyDescent="0.35">
      <c r="B77" s="35">
        <v>73</v>
      </c>
      <c r="C77" s="35">
        <v>73</v>
      </c>
      <c r="D77" s="54" t="str">
        <f>'Mid2'!K6</f>
        <v>Khmer</v>
      </c>
      <c r="E77" s="48">
        <f>'Mid2'!L6</f>
        <v>9663</v>
      </c>
      <c r="F77" s="94">
        <f>'Mid2'!M6</f>
        <v>6.5201109289285641</v>
      </c>
      <c r="H77" s="45">
        <f>'Mid2'!P6</f>
        <v>17041</v>
      </c>
      <c r="I77" s="99">
        <f>'Mid2'!Q6</f>
        <v>0.36396877826652951</v>
      </c>
      <c r="R77" s="39" t="s">
        <v>324</v>
      </c>
    </row>
    <row r="78" spans="2:18" x14ac:dyDescent="0.35">
      <c r="B78" s="35">
        <v>74</v>
      </c>
      <c r="C78" s="35">
        <v>74</v>
      </c>
      <c r="D78" s="54" t="str">
        <f>'Mid2'!K7</f>
        <v>Mandarin</v>
      </c>
      <c r="E78" s="48">
        <f>'Mid2'!L7</f>
        <v>6201</v>
      </c>
      <c r="F78" s="94">
        <f>'Mid2'!M7</f>
        <v>4.1841258274124007</v>
      </c>
      <c r="H78" s="45">
        <f>'Mid2'!P7</f>
        <v>212680</v>
      </c>
      <c r="I78" s="99">
        <f>'Mid2'!Q7</f>
        <v>4.542508054792882</v>
      </c>
      <c r="R78" s="39" t="s">
        <v>325</v>
      </c>
    </row>
    <row r="79" spans="2:18" x14ac:dyDescent="0.35">
      <c r="B79" s="35">
        <v>75</v>
      </c>
      <c r="C79" s="35">
        <v>75</v>
      </c>
      <c r="D79" s="54" t="str">
        <f>'Mid2'!K8</f>
        <v>Punjabi</v>
      </c>
      <c r="E79" s="48">
        <f>'Mid2'!L8</f>
        <v>5399</v>
      </c>
      <c r="F79" s="94">
        <f>'Mid2'!M8</f>
        <v>3.6429761880663687</v>
      </c>
      <c r="H79" s="45">
        <f>'Mid2'!P8</f>
        <v>97684</v>
      </c>
      <c r="I79" s="99">
        <f>'Mid2'!Q8</f>
        <v>2.0863755728060367</v>
      </c>
      <c r="R79" s="39" t="s">
        <v>326</v>
      </c>
    </row>
    <row r="80" spans="2:18" x14ac:dyDescent="0.35">
      <c r="B80" s="35">
        <v>76</v>
      </c>
      <c r="C80" s="35">
        <v>76</v>
      </c>
      <c r="D80" s="54" t="str">
        <f>'Mid2'!K9</f>
        <v>Cantonese</v>
      </c>
      <c r="E80" s="48">
        <f>'Mid2'!L9</f>
        <v>4410</v>
      </c>
      <c r="F80" s="94">
        <f>'Mid2'!M9</f>
        <v>2.9756482662294288</v>
      </c>
      <c r="H80" s="45">
        <f>'Mid2'!P9</f>
        <v>80584</v>
      </c>
      <c r="I80" s="99">
        <f>'Mid2'!Q9</f>
        <v>1.7211466479566937</v>
      </c>
      <c r="R80" s="39" t="s">
        <v>327</v>
      </c>
    </row>
    <row r="81" spans="2:18" x14ac:dyDescent="0.35">
      <c r="B81" s="35">
        <v>77</v>
      </c>
      <c r="C81" s="35">
        <v>77</v>
      </c>
      <c r="D81" s="54" t="str">
        <f>'Mid2'!K10</f>
        <v>Sinhalese</v>
      </c>
      <c r="E81" s="48">
        <f>'Mid2'!L10</f>
        <v>3907</v>
      </c>
      <c r="F81" s="94">
        <f>'Mid2'!M10</f>
        <v>2.6362489288340991</v>
      </c>
      <c r="H81" s="45">
        <f>'Mid2'!P10</f>
        <v>47504</v>
      </c>
      <c r="I81" s="99">
        <f>'Mid2'!Q10</f>
        <v>1.0146102249148066</v>
      </c>
      <c r="R81" s="39" t="s">
        <v>328</v>
      </c>
    </row>
    <row r="82" spans="2:18" x14ac:dyDescent="0.35">
      <c r="B82" s="35">
        <v>78</v>
      </c>
      <c r="C82" s="35">
        <v>78</v>
      </c>
      <c r="D82" s="54" t="str">
        <f>'Mid2'!K11</f>
        <v>Greek</v>
      </c>
      <c r="E82" s="48">
        <f>'Mid2'!L11</f>
        <v>3509</v>
      </c>
      <c r="F82" s="94">
        <f>'Mid2'!M11</f>
        <v>2.3676983596823278</v>
      </c>
      <c r="H82" s="45">
        <f>'Mid2'!P11</f>
        <v>103658</v>
      </c>
      <c r="I82" s="99">
        <f>'Mid2'!Q11</f>
        <v>2.2139707539200701</v>
      </c>
      <c r="R82" s="39" t="s">
        <v>231</v>
      </c>
    </row>
    <row r="83" spans="2:18" x14ac:dyDescent="0.35">
      <c r="B83" s="35">
        <v>79</v>
      </c>
      <c r="C83" s="35">
        <v>79</v>
      </c>
      <c r="D83" s="54" t="str">
        <f>'Mid2'!K12</f>
        <v>Tamil</v>
      </c>
      <c r="E83" s="48">
        <f>'Mid2'!L12</f>
        <v>2797</v>
      </c>
      <c r="F83" s="94">
        <f>'Mid2'!M12</f>
        <v>1.8872762359736308</v>
      </c>
      <c r="H83" s="45">
        <f>'Mid2'!P12</f>
        <v>32725</v>
      </c>
      <c r="I83" s="99">
        <f>'Mid2'!Q12</f>
        <v>0.69895418512834806</v>
      </c>
      <c r="R83" s="39" t="s">
        <v>329</v>
      </c>
    </row>
    <row r="84" spans="2:18" x14ac:dyDescent="0.35">
      <c r="B84" s="35">
        <v>80</v>
      </c>
      <c r="C84" s="35">
        <v>80</v>
      </c>
      <c r="D84" s="54" t="str">
        <f>'Mid2'!K13</f>
        <v>Arabic</v>
      </c>
      <c r="E84" s="48">
        <f>'Mid2'!L13</f>
        <v>2522</v>
      </c>
      <c r="F84" s="94">
        <f>'Mid2'!M13</f>
        <v>1.701719938192884</v>
      </c>
      <c r="H84" s="45">
        <f>'Mid2'!P13</f>
        <v>87689</v>
      </c>
      <c r="I84" s="99">
        <f>'Mid2'!Q13</f>
        <v>1.8728981983107629</v>
      </c>
      <c r="R84" s="39" t="s">
        <v>331</v>
      </c>
    </row>
    <row r="85" spans="2:18" x14ac:dyDescent="0.35">
      <c r="B85" s="35">
        <v>81</v>
      </c>
      <c r="C85" s="35">
        <v>81</v>
      </c>
      <c r="D85" s="54" t="str">
        <f>'Mid2'!K14</f>
        <v>Hindi</v>
      </c>
      <c r="E85" s="48">
        <f>'Mid2'!L14</f>
        <v>2256</v>
      </c>
      <c r="F85" s="94">
        <f>'Mid2'!M14</f>
        <v>1.522236391975871</v>
      </c>
      <c r="H85" s="45">
        <f>'Mid2'!P14</f>
        <v>64259</v>
      </c>
      <c r="I85" s="99">
        <f>'Mid2'!Q14</f>
        <v>1.3724704960171892</v>
      </c>
      <c r="R85" s="39" t="s">
        <v>330</v>
      </c>
    </row>
    <row r="86" spans="2:18" x14ac:dyDescent="0.35">
      <c r="B86" s="35">
        <v>82</v>
      </c>
      <c r="C86" s="35">
        <v>82</v>
      </c>
      <c r="D86" s="54" t="str">
        <f>'Mid2'!K15</f>
        <v>Austronesian - Other</v>
      </c>
      <c r="E86" s="48">
        <f>'Mid2'!L15</f>
        <v>2057</v>
      </c>
      <c r="F86" s="94">
        <f>'Mid2'!M15</f>
        <v>1.3879611073999851</v>
      </c>
      <c r="H86" s="45">
        <f>'Mid2'!P15</f>
        <v>10519</v>
      </c>
      <c r="I86" s="99">
        <f>'Mid2'!Q15</f>
        <v>0.22466918482399062</v>
      </c>
    </row>
    <row r="87" spans="2:18" x14ac:dyDescent="0.35">
      <c r="B87" s="35">
        <v>83</v>
      </c>
      <c r="C87" s="35">
        <v>83</v>
      </c>
      <c r="D87" s="54" t="str">
        <f>'Mid2'!K16</f>
        <v>Serbian</v>
      </c>
      <c r="E87" s="48">
        <f>'Mid2'!L16</f>
        <v>2027</v>
      </c>
      <c r="F87" s="94">
        <f>'Mid2'!M16</f>
        <v>1.36771860218754</v>
      </c>
      <c r="H87" s="45">
        <f>'Mid2'!P16</f>
        <v>16445</v>
      </c>
      <c r="I87" s="99">
        <f>'Mid2'!Q16</f>
        <v>0.35123916193844718</v>
      </c>
    </row>
    <row r="88" spans="2:18" x14ac:dyDescent="0.35">
      <c r="B88" s="35">
        <v>84</v>
      </c>
      <c r="C88" s="35">
        <v>84</v>
      </c>
      <c r="D88" s="54" t="str">
        <f>'Mid2'!K17</f>
        <v>Italian</v>
      </c>
      <c r="E88" s="48">
        <f>'Mid2'!L17</f>
        <v>1877</v>
      </c>
      <c r="F88" s="94">
        <f>'Mid2'!M17</f>
        <v>1.2665060761253146</v>
      </c>
      <c r="H88" s="45">
        <f>'Mid2'!P17</f>
        <v>83637</v>
      </c>
      <c r="I88" s="99">
        <f>'Mid2'!Q17</f>
        <v>1.7863538940131289</v>
      </c>
    </row>
    <row r="89" spans="2:18" x14ac:dyDescent="0.35">
      <c r="B89" s="35">
        <v>85</v>
      </c>
      <c r="C89" s="35">
        <v>85</v>
      </c>
      <c r="D89" s="54" t="str">
        <f>'Mid2'!K18</f>
        <v>Urdu</v>
      </c>
      <c r="E89" s="48">
        <f>'Mid2'!L18</f>
        <v>1715</v>
      </c>
      <c r="F89" s="94">
        <f>'Mid2'!M18</f>
        <v>1.157196547978111</v>
      </c>
      <c r="H89" s="45">
        <f>'Mid2'!P18</f>
        <v>36329</v>
      </c>
      <c r="I89" s="99">
        <f>'Mid2'!Q18</f>
        <v>0.77592991876326223</v>
      </c>
    </row>
    <row r="90" spans="2:18" x14ac:dyDescent="0.35">
      <c r="B90" s="35">
        <v>86</v>
      </c>
      <c r="C90" s="35">
        <v>86</v>
      </c>
      <c r="D90" s="54" t="str">
        <f>'Mid2'!K19</f>
        <v>Turkish</v>
      </c>
      <c r="E90" s="48">
        <f>'Mid2'!L19</f>
        <v>1518</v>
      </c>
      <c r="F90" s="94">
        <f>'Mid2'!M19</f>
        <v>1.0242707637497217</v>
      </c>
      <c r="H90" s="45">
        <f>'Mid2'!P19</f>
        <v>33290</v>
      </c>
      <c r="I90" s="99">
        <f>'Mid2'!Q19</f>
        <v>0.71102169054003694</v>
      </c>
    </row>
    <row r="91" spans="2:18" x14ac:dyDescent="0.35">
      <c r="B91" s="35">
        <v>87</v>
      </c>
      <c r="C91" s="35">
        <v>87</v>
      </c>
      <c r="D91" s="54" t="str">
        <f>'Mid2'!K20</f>
        <v>Chinese Ls other</v>
      </c>
      <c r="E91" s="48">
        <f>'Mid2'!L20</f>
        <v>1434</v>
      </c>
      <c r="F91" s="94">
        <f>'Mid2'!M20</f>
        <v>0.96759174915487545</v>
      </c>
      <c r="H91" s="45">
        <f>'Mid2'!P20</f>
        <v>15321</v>
      </c>
      <c r="I91" s="99">
        <f>'Mid2'!Q20</f>
        <v>0.32723230161501671</v>
      </c>
    </row>
    <row r="92" spans="2:18" x14ac:dyDescent="0.35">
      <c r="B92" s="35">
        <v>88</v>
      </c>
      <c r="C92" s="35">
        <v>88</v>
      </c>
      <c r="D92" s="54" t="str">
        <f>'Mid2'!K21</f>
        <v>Spanish</v>
      </c>
      <c r="E92" s="48">
        <f>'Mid2'!L21</f>
        <v>1361</v>
      </c>
      <c r="F92" s="94">
        <f>'Mid2'!M21</f>
        <v>0.918334986471259</v>
      </c>
      <c r="H92" s="45">
        <f>'Mid2'!P21</f>
        <v>40412</v>
      </c>
      <c r="I92" s="99">
        <f>'Mid2'!Q21</f>
        <v>0.8631363339772895</v>
      </c>
    </row>
    <row r="93" spans="2:18" x14ac:dyDescent="0.35">
      <c r="B93" s="35">
        <v>89</v>
      </c>
      <c r="C93" s="35">
        <v>89</v>
      </c>
      <c r="D93" s="54" t="str">
        <f>'Mid2'!K22</f>
        <v>Tagalog</v>
      </c>
      <c r="E93" s="48">
        <f>'Mid2'!L22</f>
        <v>1152</v>
      </c>
      <c r="F93" s="94">
        <f>'Mid2'!M22</f>
        <v>0.77731220015789149</v>
      </c>
      <c r="H93" s="45">
        <f>'Mid2'!P22</f>
        <v>25758</v>
      </c>
      <c r="I93" s="99">
        <f>'Mid2'!Q22</f>
        <v>0.55015009627306311</v>
      </c>
    </row>
    <row r="94" spans="2:18" x14ac:dyDescent="0.35">
      <c r="B94" s="35">
        <v>90</v>
      </c>
      <c r="C94" s="35">
        <v>90</v>
      </c>
      <c r="D94" s="54" t="str">
        <f>'Mid2'!K23</f>
        <v>Malayalam</v>
      </c>
      <c r="E94" s="48">
        <f>'Mid2'!L23</f>
        <v>1056</v>
      </c>
      <c r="F94" s="94">
        <f>'Mid2'!M23</f>
        <v>0.71253618347806724</v>
      </c>
      <c r="H94" s="45">
        <f>'Mid2'!P23</f>
        <v>21742</v>
      </c>
      <c r="I94" s="99">
        <f>'Mid2'!Q23</f>
        <v>0.46437469497511213</v>
      </c>
    </row>
    <row r="95" spans="2:18" x14ac:dyDescent="0.35">
      <c r="B95" s="35">
        <v>91</v>
      </c>
      <c r="C95" s="35">
        <v>91</v>
      </c>
      <c r="D95" s="54" t="str">
        <f>'Mid2'!K24</f>
        <v>Filipino</v>
      </c>
      <c r="E95" s="48">
        <f>'Mid2'!L24</f>
        <v>940</v>
      </c>
      <c r="F95" s="94">
        <f>'Mid2'!M24</f>
        <v>0.63426516332327953</v>
      </c>
      <c r="H95" s="45">
        <f>'Mid2'!P24</f>
        <v>20404</v>
      </c>
      <c r="I95" s="99">
        <f>'Mid2'!Q24</f>
        <v>0.43579713348690036</v>
      </c>
    </row>
    <row r="96" spans="2:18" x14ac:dyDescent="0.35">
      <c r="B96" s="35">
        <v>92</v>
      </c>
      <c r="C96" s="35">
        <v>92</v>
      </c>
      <c r="D96" s="54" t="str">
        <f>'Mid2'!K25</f>
        <v>Indonesian</v>
      </c>
      <c r="E96" s="48">
        <f>'Mid2'!L25</f>
        <v>811</v>
      </c>
      <c r="F96" s="94">
        <f>'Mid2'!M25</f>
        <v>0.54722239090976565</v>
      </c>
      <c r="H96" s="45">
        <f>'Mid2'!P25</f>
        <v>16841</v>
      </c>
      <c r="I96" s="99">
        <f>'Mid2'!Q25</f>
        <v>0.35969709493495827</v>
      </c>
    </row>
    <row r="97" spans="2:9" x14ac:dyDescent="0.35">
      <c r="B97" s="35">
        <v>93</v>
      </c>
      <c r="C97" s="35">
        <v>93</v>
      </c>
      <c r="D97" s="54" t="str">
        <f>'Mid2'!K26</f>
        <v>Persian</v>
      </c>
      <c r="E97" s="48">
        <f>'Mid2'!L26</f>
        <v>809</v>
      </c>
      <c r="F97" s="94">
        <f>'Mid2'!M26</f>
        <v>0.5458728905622694</v>
      </c>
      <c r="H97" s="45">
        <f>'Mid2'!P26</f>
        <v>21497</v>
      </c>
      <c r="I97" s="99">
        <f>'Mid2'!Q26</f>
        <v>0.45914188289393726</v>
      </c>
    </row>
    <row r="98" spans="2:9" x14ac:dyDescent="0.35">
      <c r="B98" s="35">
        <v>94</v>
      </c>
      <c r="C98" s="35">
        <v>94</v>
      </c>
      <c r="D98" s="54" t="str">
        <f>'Mid2'!K27</f>
        <v>Gujarati</v>
      </c>
      <c r="E98" s="48">
        <f>'Mid2'!L27</f>
        <v>786</v>
      </c>
      <c r="F98" s="94">
        <f>'Mid2'!M27</f>
        <v>0.53035363656606138</v>
      </c>
      <c r="H98" s="45">
        <f>'Mid2'!P27</f>
        <v>23057</v>
      </c>
      <c r="I98" s="99">
        <f>'Mid2'!Q27</f>
        <v>0.49246101288019323</v>
      </c>
    </row>
    <row r="99" spans="2:9" x14ac:dyDescent="0.35">
      <c r="B99" s="35">
        <v>95</v>
      </c>
      <c r="C99" s="35">
        <v>95</v>
      </c>
      <c r="D99" s="54" t="str">
        <f>'Mid2'!K28</f>
        <v>French</v>
      </c>
      <c r="E99" s="48">
        <f>'Mid2'!L28</f>
        <v>716</v>
      </c>
      <c r="F99" s="94">
        <f>'Mid2'!M28</f>
        <v>0.48312112440368948</v>
      </c>
      <c r="H99" s="45">
        <f>'Mid2'!P28</f>
        <v>16607</v>
      </c>
      <c r="I99" s="99">
        <f>'Mid2'!Q28</f>
        <v>0.35469922543701993</v>
      </c>
    </row>
    <row r="100" spans="2:9" x14ac:dyDescent="0.35">
      <c r="B100" s="35">
        <v>96</v>
      </c>
      <c r="C100" s="35">
        <v>96</v>
      </c>
      <c r="D100" s="54" t="str">
        <f>'Mid2'!K29</f>
        <v>Bengali</v>
      </c>
      <c r="E100" s="48">
        <f>'Mid2'!L29</f>
        <v>687</v>
      </c>
      <c r="F100" s="94">
        <f>'Mid2'!M29</f>
        <v>0.46355336936499264</v>
      </c>
      <c r="H100" s="45">
        <f>'Mid2'!P29</f>
        <v>14379</v>
      </c>
      <c r="I100" s="99">
        <f>'Mid2'!Q29</f>
        <v>0.30711267312331603</v>
      </c>
    </row>
    <row r="101" spans="2:9" x14ac:dyDescent="0.35">
      <c r="B101" s="35">
        <v>97</v>
      </c>
      <c r="C101" s="35">
        <v>97</v>
      </c>
      <c r="D101" s="54" t="str">
        <f>'Mid2'!K30</f>
        <v>Croatian</v>
      </c>
      <c r="E101" s="48">
        <f>'Mid2'!L30</f>
        <v>681</v>
      </c>
      <c r="F101" s="94">
        <f>'Mid2'!M30</f>
        <v>0.45950486832250353</v>
      </c>
      <c r="H101" s="45">
        <f>'Mid2'!P30</f>
        <v>16379</v>
      </c>
      <c r="I101" s="99">
        <f>'Mid2'!Q30</f>
        <v>0.34982950643902866</v>
      </c>
    </row>
    <row r="102" spans="2:9" x14ac:dyDescent="0.35">
      <c r="B102" s="35">
        <v>98</v>
      </c>
      <c r="C102" s="35">
        <v>98</v>
      </c>
      <c r="D102" s="54" t="str">
        <f>'Mid2'!K31</f>
        <v>Thai</v>
      </c>
      <c r="E102" s="48">
        <f>'Mid2'!L31</f>
        <v>657</v>
      </c>
      <c r="F102" s="94">
        <f>'Mid2'!M31</f>
        <v>0.4433108641525475</v>
      </c>
      <c r="H102" s="45">
        <f>'Mid2'!P31</f>
        <v>12504</v>
      </c>
      <c r="I102" s="99">
        <f>'Mid2'!Q31</f>
        <v>0.26706564188983545</v>
      </c>
    </row>
    <row r="103" spans="2:9" x14ac:dyDescent="0.35">
      <c r="B103" s="35">
        <v>99</v>
      </c>
      <c r="C103" s="35">
        <v>99</v>
      </c>
      <c r="D103" s="54" t="str">
        <f>'Mid2'!K32</f>
        <v>Polish</v>
      </c>
      <c r="E103" s="48">
        <f>'Mid2'!L32</f>
        <v>631</v>
      </c>
      <c r="F103" s="94">
        <f>'Mid2'!M32</f>
        <v>0.42576735963509516</v>
      </c>
      <c r="H103" s="45">
        <f>'Mid2'!P32</f>
        <v>12590</v>
      </c>
      <c r="I103" s="99">
        <f>'Mid2'!Q32</f>
        <v>0.26890246572241105</v>
      </c>
    </row>
    <row r="104" spans="2:9" x14ac:dyDescent="0.35">
      <c r="B104" s="35">
        <v>100</v>
      </c>
      <c r="C104" s="35">
        <v>100</v>
      </c>
      <c r="D104" s="54" t="str">
        <f>'Mid2'!K33</f>
        <v>Korean</v>
      </c>
      <c r="E104" s="48">
        <f>'Mid2'!L33</f>
        <v>630</v>
      </c>
      <c r="F104" s="94">
        <f>'Mid2'!M33</f>
        <v>0.42509260946134692</v>
      </c>
      <c r="H104" s="45">
        <f>'Mid2'!P33</f>
        <v>16139</v>
      </c>
      <c r="I104" s="99">
        <f>'Mid2'!Q33</f>
        <v>0.34470348644114318</v>
      </c>
    </row>
    <row r="105" spans="2:9" x14ac:dyDescent="0.35">
      <c r="B105" s="35">
        <v>101</v>
      </c>
      <c r="C105" s="35">
        <v>101</v>
      </c>
      <c r="D105" s="54" t="str">
        <f>'Mid2'!K34</f>
        <v>Samoan</v>
      </c>
      <c r="E105" s="48">
        <f>'Mid2'!L34</f>
        <v>507</v>
      </c>
      <c r="F105" s="94">
        <f>'Mid2'!M34</f>
        <v>0.34209833809032208</v>
      </c>
      <c r="H105" s="45">
        <f>'Mid2'!P34</f>
        <v>12558</v>
      </c>
      <c r="I105" s="99">
        <f>'Mid2'!Q34</f>
        <v>0.26821899638935964</v>
      </c>
    </row>
    <row r="106" spans="2:9" x14ac:dyDescent="0.35">
      <c r="B106" s="35">
        <v>102</v>
      </c>
      <c r="C106" s="35">
        <v>102</v>
      </c>
      <c r="D106" s="54" t="str">
        <f>'Mid2'!K35</f>
        <v>Russian</v>
      </c>
      <c r="E106" s="48">
        <f>'Mid2'!L35</f>
        <v>474</v>
      </c>
      <c r="F106" s="94">
        <f>'Mid2'!M35</f>
        <v>0.31983158235663245</v>
      </c>
      <c r="H106" s="45">
        <f>'Mid2'!P35</f>
        <v>17378</v>
      </c>
      <c r="I106" s="99">
        <f>'Mid2'!Q35</f>
        <v>0.37116656468022713</v>
      </c>
    </row>
    <row r="107" spans="2:9" x14ac:dyDescent="0.35">
      <c r="B107" s="35">
        <v>103</v>
      </c>
      <c r="C107" s="35">
        <v>103</v>
      </c>
      <c r="D107" s="54" t="str">
        <f>'Mid2'!K36</f>
        <v>Indo-Aryan - other</v>
      </c>
      <c r="E107" s="48">
        <f>'Mid2'!L36</f>
        <v>373</v>
      </c>
      <c r="F107" s="94">
        <f>'Mid2'!M36</f>
        <v>0.25168181480806734</v>
      </c>
      <c r="H107" s="45">
        <f>'Mid2'!P36</f>
        <v>11917</v>
      </c>
      <c r="I107" s="99">
        <f>'Mid2'!Q36</f>
        <v>0.25452825131167378</v>
      </c>
    </row>
    <row r="108" spans="2:9" x14ac:dyDescent="0.35">
      <c r="B108" s="35">
        <v>104</v>
      </c>
      <c r="C108" s="35">
        <v>104</v>
      </c>
      <c r="D108" s="54" t="str">
        <f>'Mid2'!K37</f>
        <v>Nepali</v>
      </c>
      <c r="E108" s="48">
        <f>'Mid2'!L37</f>
        <v>311</v>
      </c>
      <c r="F108" s="94">
        <f>'Mid2'!M37</f>
        <v>0.20984730403568078</v>
      </c>
      <c r="H108" s="45">
        <f>'Mid2'!P37</f>
        <v>20142</v>
      </c>
      <c r="I108" s="99">
        <f>'Mid2'!Q37</f>
        <v>0.43020122832254198</v>
      </c>
    </row>
    <row r="109" spans="2:9" x14ac:dyDescent="0.35">
      <c r="B109" s="35">
        <v>105</v>
      </c>
      <c r="C109" s="35">
        <v>105</v>
      </c>
      <c r="D109" s="54" t="str">
        <f>'Mid2'!K38</f>
        <v>Macedonian</v>
      </c>
      <c r="E109" s="48">
        <f>'Mid2'!L38</f>
        <v>303</v>
      </c>
      <c r="F109" s="94">
        <f>'Mid2'!M38</f>
        <v>0.20444930264569544</v>
      </c>
      <c r="H109" s="45">
        <f>'Mid2'!P38</f>
        <v>27792</v>
      </c>
      <c r="I109" s="99">
        <f>'Mid2'!Q38</f>
        <v>0.59359311575514284</v>
      </c>
    </row>
    <row r="110" spans="2:9" x14ac:dyDescent="0.35">
      <c r="B110" s="35">
        <v>106</v>
      </c>
      <c r="C110" s="35">
        <v>106</v>
      </c>
      <c r="D110" s="54" t="str">
        <f>'Mid2'!K39</f>
        <v>German</v>
      </c>
      <c r="E110" s="48">
        <f>'Mid2'!L39</f>
        <v>194</v>
      </c>
      <c r="F110" s="94">
        <f>'Mid2'!M39</f>
        <v>0.13090153370714494</v>
      </c>
      <c r="H110" s="45">
        <f>'Mid2'!P39</f>
        <v>13380</v>
      </c>
      <c r="I110" s="99">
        <f>'Mid2'!Q39</f>
        <v>0.28577561488211756</v>
      </c>
    </row>
    <row r="111" spans="2:9" x14ac:dyDescent="0.35">
      <c r="B111" s="35">
        <v>107</v>
      </c>
      <c r="C111" s="35">
        <v>107</v>
      </c>
      <c r="D111" s="54" t="str">
        <f>'Mid2'!K40</f>
        <v>Japanese</v>
      </c>
      <c r="E111" s="48">
        <f>'Mid2'!L40</f>
        <v>186</v>
      </c>
      <c r="F111" s="94">
        <f>'Mid2'!M40</f>
        <v>0.12550353231715958</v>
      </c>
      <c r="H111" s="45">
        <f>'Mid2'!P40</f>
        <v>11233</v>
      </c>
      <c r="I111" s="99">
        <f>'Mid2'!Q40</f>
        <v>0.23991909431770003</v>
      </c>
    </row>
    <row r="112" spans="2:9" x14ac:dyDescent="0.35">
      <c r="B112" s="35">
        <v>108</v>
      </c>
      <c r="C112" s="35">
        <v>108</v>
      </c>
      <c r="D112" s="54" t="str">
        <f>'Mid2'!K41</f>
        <v>Portuguese</v>
      </c>
      <c r="E112" s="48">
        <f>'Mid2'!L41</f>
        <v>184</v>
      </c>
      <c r="F112" s="94">
        <f>'Mid2'!M41</f>
        <v>0.12415403196966324</v>
      </c>
      <c r="H112" s="45">
        <f>'Mid2'!P41</f>
        <v>8493</v>
      </c>
      <c r="I112" s="99">
        <f>'Mid2'!Q41</f>
        <v>0.18139703267517374</v>
      </c>
    </row>
    <row r="113" spans="2:10" x14ac:dyDescent="0.35">
      <c r="B113" s="35">
        <v>109</v>
      </c>
      <c r="C113" s="35">
        <v>109</v>
      </c>
      <c r="D113" s="54" t="str">
        <f>'Mid2'!K42</f>
        <v>Afrikaans</v>
      </c>
      <c r="E113" s="48">
        <f>'Mid2'!L42</f>
        <v>79</v>
      </c>
      <c r="F113" s="94">
        <f>'Mid2'!M42</f>
        <v>5.3305263726105404E-2</v>
      </c>
      <c r="H113" s="45">
        <f>'Mid2'!P42</f>
        <v>4719</v>
      </c>
      <c r="I113" s="99">
        <f>'Mid2'!Q42</f>
        <v>0.10079036820842396</v>
      </c>
    </row>
    <row r="114" spans="2:10" x14ac:dyDescent="0.35">
      <c r="B114" s="35">
        <v>110</v>
      </c>
      <c r="C114" s="35">
        <v>110</v>
      </c>
      <c r="D114" s="54" t="str">
        <f>'Mid2'!K43</f>
        <v>Australian Indigenous Languages</v>
      </c>
      <c r="E114" s="48">
        <f>'Mid2'!L43</f>
        <v>10</v>
      </c>
      <c r="F114" s="94">
        <f>'Mid2'!M43</f>
        <v>6.7475017374816967E-3</v>
      </c>
      <c r="H114" s="45">
        <f>'Mid2'!P43</f>
        <v>651</v>
      </c>
      <c r="I114" s="99">
        <f>'Mid2'!Q43</f>
        <v>1.3904329244264463E-2</v>
      </c>
    </row>
    <row r="115" spans="2:10" x14ac:dyDescent="0.35">
      <c r="B115" s="35">
        <v>111</v>
      </c>
      <c r="C115" s="35">
        <v>111</v>
      </c>
      <c r="D115" s="55" t="s">
        <v>108</v>
      </c>
      <c r="E115" s="45">
        <f>VLOOKUP(B115,Data!$B$6:$FI$203,3+'Municipal Detail'!$E$3*2-2)</f>
        <v>18227</v>
      </c>
      <c r="F115" s="94">
        <f>VLOOKUP(B115,Data!$B$6:$FI$203,3+'Municipal Detail'!$E$3*2-1)</f>
        <v>12.29867141690789</v>
      </c>
      <c r="H115" s="45">
        <f>VLOOKUP(B115,Data!$B$6:$FI$203,3+'Municipal Detail'!$H$3*2-2)</f>
        <v>237737</v>
      </c>
      <c r="I115" s="99">
        <f>VLOOKUP(B115,Data!$B$6:$FI$203,3+'Municipal Detail'!$H$3*2-1)</f>
        <v>5.0776859009887874</v>
      </c>
    </row>
    <row r="116" spans="2:10" x14ac:dyDescent="0.35">
      <c r="B116" s="35">
        <v>112</v>
      </c>
      <c r="C116" s="35">
        <v>112</v>
      </c>
      <c r="D116" s="55" t="s">
        <v>62</v>
      </c>
      <c r="E116" s="45">
        <f>VLOOKUP(B116,Data!$B$6:$FI$203,3+'Municipal Detail'!$E$3*2-2)</f>
        <v>9994</v>
      </c>
      <c r="F116" s="94"/>
      <c r="H116" s="45">
        <f>VLOOKUP(B116,Data!$B$6:$FI$203,3+'Municipal Detail'!$H$3*2-2)</f>
        <v>236253</v>
      </c>
      <c r="I116" s="99"/>
    </row>
    <row r="117" spans="2:10" x14ac:dyDescent="0.35">
      <c r="B117" s="35">
        <v>113</v>
      </c>
      <c r="C117" s="35">
        <v>113</v>
      </c>
      <c r="D117" s="51" t="s">
        <v>64</v>
      </c>
      <c r="E117" s="45">
        <f>VLOOKUP(B117,Data!$B$6:$FI$203,3+'Municipal Detail'!$E$3*2-2)</f>
        <v>158208</v>
      </c>
      <c r="F117" s="96">
        <f>SUM(F75:F115)</f>
        <v>99.999999999999986</v>
      </c>
      <c r="H117" s="45">
        <f>VLOOKUP(B117,Data!$B$6:$FI$203,3+'Municipal Detail'!$H$3*2-2)</f>
        <v>4917750</v>
      </c>
      <c r="I117" s="100">
        <f>SUM(I75:I115)</f>
        <v>99.999999999999957</v>
      </c>
    </row>
    <row r="118" spans="2:10" ht="21.4" customHeight="1" x14ac:dyDescent="0.35">
      <c r="B118" s="35">
        <v>114</v>
      </c>
      <c r="C118" s="35">
        <v>114</v>
      </c>
      <c r="D118" s="40"/>
      <c r="E118" s="41" t="s">
        <v>332</v>
      </c>
      <c r="F118" s="42" t="s">
        <v>333</v>
      </c>
      <c r="G118" s="43"/>
      <c r="H118" s="41" t="s">
        <v>332</v>
      </c>
      <c r="I118" s="42" t="s">
        <v>333</v>
      </c>
    </row>
    <row r="119" spans="2:10" x14ac:dyDescent="0.35">
      <c r="B119" s="35">
        <v>115</v>
      </c>
      <c r="C119" s="35">
        <v>115</v>
      </c>
      <c r="D119" s="56" t="s">
        <v>109</v>
      </c>
      <c r="E119" s="45">
        <f>VLOOKUP(B119,Data!$B$6:$FI$203,3+'Municipal Detail'!$E$3*2-2)</f>
        <v>22748</v>
      </c>
      <c r="F119" s="94">
        <f>VLOOKUP(B119,Data!$B$6:$FI$203,3+'Municipal Detail'!$E$3*2-1)</f>
        <v>14.378630528358416</v>
      </c>
      <c r="H119" s="45">
        <f>VLOOKUP(B119,Data!$B$6:$FI$203,3+'Municipal Detail'!$H$3*2-2)</f>
        <v>220112</v>
      </c>
      <c r="I119" s="99">
        <f>VLOOKUP(B119,Data!$B$6:$FI$203,3+'Municipal Detail'!$H$3*2-1)</f>
        <v>4.5539295724877373</v>
      </c>
    </row>
    <row r="120" spans="2:10" x14ac:dyDescent="0.35">
      <c r="B120" s="35">
        <v>116</v>
      </c>
      <c r="C120" s="35">
        <v>116</v>
      </c>
      <c r="D120" s="40"/>
      <c r="E120" s="37"/>
      <c r="F120" s="38"/>
      <c r="H120" s="37"/>
      <c r="I120" s="38"/>
    </row>
    <row r="121" spans="2:10" x14ac:dyDescent="0.35">
      <c r="B121" s="35">
        <v>117</v>
      </c>
      <c r="C121" s="35">
        <v>117</v>
      </c>
      <c r="D121" s="36" t="s">
        <v>349</v>
      </c>
      <c r="E121" s="41" t="s">
        <v>332</v>
      </c>
      <c r="F121" s="42" t="s">
        <v>333</v>
      </c>
      <c r="G121" s="43"/>
      <c r="H121" s="41" t="s">
        <v>332</v>
      </c>
      <c r="I121" s="42" t="s">
        <v>333</v>
      </c>
      <c r="J121" s="105" t="str">
        <f>CONCATENATE($E$4,": Religions")</f>
        <v>Greater Dandenong : Religions</v>
      </c>
    </row>
    <row r="122" spans="2:10" x14ac:dyDescent="0.35">
      <c r="B122" s="35">
        <v>118</v>
      </c>
      <c r="C122" s="35">
        <v>118</v>
      </c>
      <c r="D122" s="52" t="s">
        <v>111</v>
      </c>
      <c r="E122" s="45">
        <f>VLOOKUP(B122,Data!$B$6:$FI$203,3+'Municipal Detail'!$E$3*2-2)</f>
        <v>25124</v>
      </c>
      <c r="F122" s="94">
        <f>VLOOKUP(B122,Data!$B$6:$FI$203,3+'Municipal Detail'!$E$3*2-1)</f>
        <v>17.06700722786805</v>
      </c>
      <c r="H122" s="45">
        <f>VLOOKUP(B122,Data!$B$6:$FI$203,3+'Municipal Detail'!$H$3*2-2)</f>
        <v>190454</v>
      </c>
      <c r="I122" s="99">
        <f>VLOOKUP(B122,Data!$B$6:$FI$203,3+'Municipal Detail'!$H$3*2-1)</f>
        <v>4.1299355162441076</v>
      </c>
    </row>
    <row r="123" spans="2:10" x14ac:dyDescent="0.35">
      <c r="B123" s="35">
        <v>119</v>
      </c>
      <c r="C123" s="35">
        <v>119</v>
      </c>
      <c r="D123" s="44" t="s">
        <v>112</v>
      </c>
      <c r="E123" s="45">
        <f>VLOOKUP(B123,Data!$B$6:$FI$203,3+'Municipal Detail'!$E$3*2-2)</f>
        <v>52833</v>
      </c>
      <c r="F123" s="94">
        <f>VLOOKUP(B123,Data!$B$6:$FI$203,3+'Municipal Detail'!$E$3*2-1)</f>
        <v>35.890033150372261</v>
      </c>
      <c r="H123" s="45">
        <f>VLOOKUP(B123,Data!$B$6:$FI$203,3+'Municipal Detail'!$H$3*2-2)</f>
        <v>1973846</v>
      </c>
      <c r="I123" s="99">
        <f>VLOOKUP(B123,Data!$B$6:$FI$203,3+'Municipal Detail'!$H$3*2-1)</f>
        <v>42.802234130007079</v>
      </c>
    </row>
    <row r="124" spans="2:10" x14ac:dyDescent="0.35">
      <c r="B124" s="35">
        <v>120</v>
      </c>
      <c r="C124" s="35">
        <v>120</v>
      </c>
      <c r="D124" s="57" t="s">
        <v>113</v>
      </c>
      <c r="E124" s="45">
        <f>VLOOKUP(B124,Data!$B$6:$FI$203,3+'Municipal Detail'!$E$3*2-2)</f>
        <v>8041</v>
      </c>
      <c r="F124" s="94">
        <f>VLOOKUP(B124,Data!$B$6:$FI$203,3+'Municipal Detail'!$E$3*2-1)</f>
        <v>5.4623390033150372</v>
      </c>
      <c r="H124" s="45">
        <f>VLOOKUP(B124,Data!$B$6:$FI$203,3+'Municipal Detail'!$H$3*2-2)</f>
        <v>203192</v>
      </c>
      <c r="I124" s="99">
        <f>VLOOKUP(B124,Data!$B$6:$FI$203,3+'Municipal Detail'!$H$3*2-1)</f>
        <v>4.4061550685030131</v>
      </c>
    </row>
    <row r="125" spans="2:10" x14ac:dyDescent="0.35">
      <c r="B125" s="35">
        <v>121</v>
      </c>
      <c r="C125" s="35">
        <v>121</v>
      </c>
      <c r="D125" s="57" t="s">
        <v>114</v>
      </c>
      <c r="E125" s="45">
        <f>VLOOKUP(B125,Data!$B$6:$FI$203,3+'Municipal Detail'!$E$3*2-2)</f>
        <v>22522</v>
      </c>
      <c r="F125" s="94">
        <f>VLOOKUP(B125,Data!$B$6:$FI$203,3+'Municipal Detail'!$E$3*2-1)</f>
        <v>15.299440247812617</v>
      </c>
      <c r="H125" s="45">
        <f>VLOOKUP(B125,Data!$B$6:$FI$203,3+'Municipal Detail'!$H$3*2-2)</f>
        <v>258250</v>
      </c>
      <c r="I125" s="99">
        <f>VLOOKUP(B125,Data!$B$6:$FI$203,3+'Municipal Detail'!$H$3*2-1)</f>
        <v>5.6000706053432374</v>
      </c>
    </row>
    <row r="126" spans="2:10" x14ac:dyDescent="0.35">
      <c r="B126" s="35">
        <v>122</v>
      </c>
      <c r="C126" s="35">
        <v>122</v>
      </c>
      <c r="D126" s="57" t="s">
        <v>115</v>
      </c>
      <c r="E126" s="45">
        <f>VLOOKUP(B126,Data!$B$6:$FI$203,3+'Municipal Detail'!$E$3*2-2)</f>
        <v>185</v>
      </c>
      <c r="F126" s="94">
        <f>VLOOKUP(B126,Data!$B$6:$FI$203,3+'Municipal Detail'!$E$3*2-1)</f>
        <v>0.12567251779794575</v>
      </c>
      <c r="H126" s="45">
        <f>VLOOKUP(B126,Data!$B$6:$FI$203,3+'Municipal Detail'!$H$3*2-2)</f>
        <v>45698</v>
      </c>
      <c r="I126" s="99">
        <f>VLOOKUP(B126,Data!$B$6:$FI$203,3+'Municipal Detail'!$H$3*2-1)</f>
        <v>0.99094685972110452</v>
      </c>
    </row>
    <row r="127" spans="2:10" x14ac:dyDescent="0.35">
      <c r="B127" s="35">
        <v>123</v>
      </c>
      <c r="C127" s="35">
        <v>123</v>
      </c>
      <c r="D127" s="57" t="s">
        <v>116</v>
      </c>
      <c r="E127" s="45">
        <f>VLOOKUP(B127,Data!$B$6:$FI$203,3+'Municipal Detail'!$E$3*2-2)</f>
        <v>5302</v>
      </c>
      <c r="F127" s="94">
        <f>VLOOKUP(B127,Data!$B$6:$FI$203,3+'Municipal Detail'!$E$3*2-1)</f>
        <v>3.601706428998424</v>
      </c>
      <c r="H127" s="45">
        <f>VLOOKUP(B127,Data!$B$6:$FI$203,3+'Municipal Detail'!$H$3*2-2)</f>
        <v>103978</v>
      </c>
      <c r="I127" s="99">
        <f>VLOOKUP(B127,Data!$B$6:$FI$203,3+'Municipal Detail'!$H$3*2-1)</f>
        <v>2.2547304604157952</v>
      </c>
    </row>
    <row r="128" spans="2:10" x14ac:dyDescent="0.35">
      <c r="B128" s="35">
        <v>124</v>
      </c>
      <c r="C128" s="35">
        <v>124</v>
      </c>
      <c r="D128" s="57" t="s">
        <v>340</v>
      </c>
      <c r="E128" s="45">
        <f>VLOOKUP(B128,Data!$B$6:$FI$203,3+'Municipal Detail'!$E$3*2-2)</f>
        <v>33201</v>
      </c>
      <c r="F128" s="94">
        <f>VLOOKUP(B128,Data!$B$6:$FI$203,3+'Municipal Detail'!$E$3*2-1)</f>
        <v>22.553801423835662</v>
      </c>
      <c r="H128" s="45">
        <f>VLOOKUP(B128,Data!$B$6:$FI$203,3+'Municipal Detail'!$H$3*2-2)</f>
        <v>1836131</v>
      </c>
      <c r="I128" s="99">
        <f>VLOOKUP(B128,Data!$B$6:$FI$203,3+'Municipal Detail'!$H$3*2-1)</f>
        <v>39.815927359765666</v>
      </c>
    </row>
    <row r="129" spans="2:9" x14ac:dyDescent="0.35">
      <c r="B129" s="35">
        <v>125</v>
      </c>
      <c r="C129" s="35">
        <v>125</v>
      </c>
      <c r="D129" s="40"/>
      <c r="E129" s="37"/>
      <c r="F129" s="38"/>
      <c r="H129" s="37"/>
      <c r="I129" s="38"/>
    </row>
    <row r="130" spans="2:9" ht="21" x14ac:dyDescent="0.35">
      <c r="B130" s="35">
        <v>126</v>
      </c>
      <c r="C130" s="35">
        <v>126</v>
      </c>
      <c r="D130" s="107" t="s">
        <v>236</v>
      </c>
      <c r="F130" s="58" t="s">
        <v>337</v>
      </c>
      <c r="I130" s="58" t="s">
        <v>337</v>
      </c>
    </row>
    <row r="131" spans="2:9" x14ac:dyDescent="0.35">
      <c r="B131" s="35">
        <v>127</v>
      </c>
      <c r="C131" s="35">
        <v>127</v>
      </c>
      <c r="D131" s="61" t="s">
        <v>118</v>
      </c>
      <c r="F131" s="94">
        <f>VLOOKUP(B131,Data!$B$6:$FI$203,3+'Municipal Detail'!$E$3*2-2)</f>
        <v>8.9071722411017706</v>
      </c>
      <c r="G131" s="59"/>
      <c r="I131" s="99">
        <f>VLOOKUP(B131,Data!$B$6:$FI$203,3+'Municipal Detail'!$H$3*2-2)</f>
        <v>7.8610798614820911</v>
      </c>
    </row>
    <row r="132" spans="2:9" x14ac:dyDescent="0.35">
      <c r="B132" s="35">
        <v>128</v>
      </c>
      <c r="C132" s="35">
        <v>128</v>
      </c>
      <c r="D132" s="57" t="s">
        <v>119</v>
      </c>
      <c r="F132" s="94">
        <f>VLOOKUP(B132,Data!$B$6:$FI$203,3+'Municipal Detail'!$E$3*2-2)</f>
        <v>7.2134387351778653</v>
      </c>
      <c r="G132" s="59"/>
      <c r="I132" s="99">
        <f>VLOOKUP(B132,Data!$B$6:$FI$203,3+'Municipal Detail'!$H$3*2-2)</f>
        <v>4.7200431006162864</v>
      </c>
    </row>
    <row r="133" spans="2:9" x14ac:dyDescent="0.35">
      <c r="B133" s="35">
        <v>129</v>
      </c>
      <c r="C133" s="35">
        <v>129</v>
      </c>
      <c r="D133" s="57" t="s">
        <v>120</v>
      </c>
      <c r="F133" s="94">
        <f>VLOOKUP(B133,Data!$B$6:$FI$203,3+'Municipal Detail'!$E$3*2-2)</f>
        <v>8.1360390830514842</v>
      </c>
      <c r="G133" s="59"/>
      <c r="I133" s="99">
        <f>VLOOKUP(B133,Data!$B$6:$FI$203,3+'Municipal Detail'!$H$3*2-2)</f>
        <v>6.3273493484426542</v>
      </c>
    </row>
    <row r="134" spans="2:9" x14ac:dyDescent="0.35">
      <c r="B134" s="35">
        <v>130</v>
      </c>
      <c r="C134" s="35">
        <v>130</v>
      </c>
      <c r="D134" s="40"/>
      <c r="E134" s="37"/>
      <c r="F134" s="38"/>
      <c r="H134" s="37"/>
    </row>
    <row r="135" spans="2:9" x14ac:dyDescent="0.35">
      <c r="B135" s="35">
        <v>131</v>
      </c>
      <c r="C135" s="35">
        <v>131</v>
      </c>
      <c r="D135" s="60" t="s">
        <v>121</v>
      </c>
      <c r="E135" s="41" t="s">
        <v>332</v>
      </c>
      <c r="F135" s="42" t="s">
        <v>333</v>
      </c>
      <c r="G135" s="43"/>
      <c r="H135" s="41" t="s">
        <v>332</v>
      </c>
      <c r="I135" s="42" t="s">
        <v>333</v>
      </c>
    </row>
    <row r="136" spans="2:9" x14ac:dyDescent="0.35">
      <c r="B136" s="35">
        <v>132</v>
      </c>
      <c r="C136" s="35">
        <v>132</v>
      </c>
      <c r="D136" s="61" t="s">
        <v>122</v>
      </c>
      <c r="E136" s="45">
        <f>VLOOKUP(B136,Data!$B$6:$FI$203,3+'Municipal Detail'!$E$3*2-2)</f>
        <v>5096</v>
      </c>
      <c r="F136" s="94">
        <f>VLOOKUP(B136,Data!$B$6:$FI$203,3+'Municipal Detail'!$E$3*2-1)</f>
        <v>6.7706534158849943</v>
      </c>
      <c r="H136" s="45">
        <f>VLOOKUP(B136,Data!$B$6:$FI$203,3+'Municipal Detail'!$H$3*2-2)</f>
        <v>120995</v>
      </c>
      <c r="I136" s="99">
        <f>VLOOKUP(B136,Data!$B$6:$FI$203,3+'Municipal Detail'!$H$3*2-1)</f>
        <v>5.2687247765707106</v>
      </c>
    </row>
    <row r="137" spans="2:9" x14ac:dyDescent="0.35">
      <c r="B137" s="35">
        <v>133</v>
      </c>
      <c r="C137" s="35">
        <v>133</v>
      </c>
      <c r="D137" s="57" t="s">
        <v>123</v>
      </c>
      <c r="E137" s="45">
        <f>VLOOKUP(B137,Data!$B$6:$FI$203,3+'Municipal Detail'!$E$3*2-2)</f>
        <v>6377</v>
      </c>
      <c r="F137" s="94">
        <f>VLOOKUP(B137,Data!$B$6:$FI$203,3+'Municipal Detail'!$E$3*2-1)</f>
        <v>8.6712354844850559</v>
      </c>
      <c r="H137" s="45">
        <f>VLOOKUP(B137,Data!$B$6:$FI$203,3+'Municipal Detail'!$H$3*2-2)</f>
        <v>151601</v>
      </c>
      <c r="I137" s="99">
        <f>VLOOKUP(B137,Data!$B$6:$FI$203,3+'Municipal Detail'!$H$3*2-1)</f>
        <v>6.3731237559143334</v>
      </c>
    </row>
    <row r="138" spans="2:9" x14ac:dyDescent="0.35">
      <c r="B138" s="35">
        <v>134</v>
      </c>
      <c r="C138" s="35">
        <v>134</v>
      </c>
      <c r="D138" s="57" t="s">
        <v>120</v>
      </c>
      <c r="E138" s="45">
        <f>VLOOKUP(B138,Data!$B$6:$FI$203,3+'Municipal Detail'!$E$3*2-2)</f>
        <v>11467</v>
      </c>
      <c r="F138" s="94">
        <f>VLOOKUP(B138,Data!$B$6:$FI$203,3+'Municipal Detail'!$E$3*2-1)</f>
        <v>7.706317204301075</v>
      </c>
      <c r="H138" s="45">
        <f>VLOOKUP(B138,Data!$B$6:$FI$203,3+'Municipal Detail'!$H$3*2-2)</f>
        <v>272599</v>
      </c>
      <c r="I138" s="111">
        <f>VLOOKUP(B138,Data!$B$6:$FI$203,3+'Municipal Detail'!$H$3*2-1)</f>
        <v>5.8307077940550522</v>
      </c>
    </row>
    <row r="139" spans="2:9" x14ac:dyDescent="0.35">
      <c r="B139" s="35">
        <v>135</v>
      </c>
      <c r="C139" s="35">
        <v>135</v>
      </c>
      <c r="D139" s="40"/>
      <c r="E139" s="37"/>
      <c r="F139" s="38"/>
      <c r="H139" s="37"/>
      <c r="I139" s="38"/>
    </row>
    <row r="140" spans="2:9" x14ac:dyDescent="0.35">
      <c r="B140" s="35">
        <v>136</v>
      </c>
      <c r="C140" s="35">
        <v>136</v>
      </c>
      <c r="D140" s="36" t="s">
        <v>124</v>
      </c>
      <c r="E140" s="41" t="s">
        <v>332</v>
      </c>
      <c r="F140" s="42" t="s">
        <v>333</v>
      </c>
      <c r="G140" s="43"/>
      <c r="H140" s="41" t="s">
        <v>332</v>
      </c>
      <c r="I140" s="42" t="s">
        <v>333</v>
      </c>
    </row>
    <row r="141" spans="2:9" x14ac:dyDescent="0.35">
      <c r="B141" s="35">
        <v>137</v>
      </c>
      <c r="C141" s="35">
        <v>137</v>
      </c>
      <c r="D141" s="62" t="s">
        <v>125</v>
      </c>
      <c r="E141" s="45">
        <f>VLOOKUP(B141,Data!$B$6:$FI$203,3+'Municipal Detail'!$E$3*2-2)</f>
        <v>9583</v>
      </c>
      <c r="F141" s="94">
        <f>VLOOKUP(B141,Data!$B$6:$FI$203,3+'Municipal Detail'!$E$3*2-1)</f>
        <v>6.5695031911757642</v>
      </c>
      <c r="H141" s="45">
        <f>VLOOKUP(B141,Data!$B$6:$FI$203,3+'Municipal Detail'!$H$3*2-2)</f>
        <v>341703</v>
      </c>
      <c r="I141" s="99">
        <f>VLOOKUP(B141,Data!$B$6:$FI$203,3+'Municipal Detail'!$H$3*2-1)</f>
        <v>7.4731291206279735</v>
      </c>
    </row>
    <row r="142" spans="2:9" x14ac:dyDescent="0.35">
      <c r="B142" s="35">
        <v>138</v>
      </c>
      <c r="C142" s="35">
        <v>138</v>
      </c>
      <c r="D142" s="108" t="s">
        <v>126</v>
      </c>
      <c r="E142" s="45">
        <f>VLOOKUP(B142,Data!$B$6:$FI$203,3+'Municipal Detail'!$E$3*2-2)</f>
        <v>10161</v>
      </c>
      <c r="F142" s="94">
        <f>VLOOKUP(B142,Data!$B$6:$FI$203,3+'Municipal Detail'!$E$3*2-1)</f>
        <v>6.9657437050544653</v>
      </c>
      <c r="H142" s="45">
        <f>VLOOKUP(B142,Data!$B$6:$FI$203,3+'Municipal Detail'!$H$3*2-2)</f>
        <v>386353</v>
      </c>
      <c r="I142" s="99">
        <f>VLOOKUP(B142,Data!$B$6:$FI$203,3+'Municipal Detail'!$H$3*2-1)</f>
        <v>8.4496356635498646</v>
      </c>
    </row>
    <row r="143" spans="2:9" x14ac:dyDescent="0.35">
      <c r="B143" s="35">
        <v>139</v>
      </c>
      <c r="C143" s="35">
        <v>139</v>
      </c>
      <c r="D143" s="108" t="s">
        <v>127</v>
      </c>
      <c r="E143" s="45">
        <f>VLOOKUP(B143,Data!$B$6:$FI$203,3+'Municipal Detail'!$E$3*2-2)</f>
        <v>3002</v>
      </c>
      <c r="F143" s="94">
        <f>VLOOKUP(B143,Data!$B$6:$FI$203,3+'Municipal Detail'!$E$3*2-1)</f>
        <v>2.0579827381727691</v>
      </c>
      <c r="H143" s="45">
        <f>VLOOKUP(B143,Data!$B$6:$FI$203,3+'Municipal Detail'!$H$3*2-2)</f>
        <v>122582</v>
      </c>
      <c r="I143" s="99">
        <f>VLOOKUP(B143,Data!$B$6:$FI$203,3+'Municipal Detail'!$H$3*2-1)</f>
        <v>2.6808986572105549</v>
      </c>
    </row>
    <row r="144" spans="2:9" x14ac:dyDescent="0.35">
      <c r="B144" s="35">
        <v>140</v>
      </c>
      <c r="C144" s="35">
        <v>140</v>
      </c>
      <c r="D144" s="108" t="s">
        <v>128</v>
      </c>
      <c r="E144" s="45">
        <f>VLOOKUP(B144,Data!$B$6:$FI$203,3+'Municipal Detail'!$E$3*2-2)</f>
        <v>1327</v>
      </c>
      <c r="F144" s="94">
        <f>VLOOKUP(B144,Data!$B$6:$FI$203,3+'Municipal Detail'!$E$3*2-1)</f>
        <v>0.90970789259002816</v>
      </c>
      <c r="H144" s="45">
        <f>VLOOKUP(B144,Data!$B$6:$FI$203,3+'Municipal Detail'!$H$3*2-2)</f>
        <v>33094</v>
      </c>
      <c r="I144" s="99">
        <f>VLOOKUP(B144,Data!$B$6:$FI$203,3+'Municipal Detail'!$H$3*2-1)</f>
        <v>0.72377396487025913</v>
      </c>
    </row>
    <row r="145" spans="2:9" x14ac:dyDescent="0.35">
      <c r="B145" s="35">
        <v>141</v>
      </c>
      <c r="C145" s="35">
        <v>141</v>
      </c>
      <c r="D145" s="108" t="s">
        <v>129</v>
      </c>
      <c r="E145" s="45">
        <f>VLOOKUP(B145,Data!$B$6:$FI$203,3+'Municipal Detail'!$E$3*2-2)</f>
        <v>9655</v>
      </c>
      <c r="F145" s="94">
        <f>VLOOKUP(B145,Data!$B$6:$FI$203,3+'Municipal Detail'!$E$3*2-1)</f>
        <v>6.6188618711052918</v>
      </c>
      <c r="H145" s="45">
        <f>VLOOKUP(B145,Data!$B$6:$FI$203,3+'Municipal Detail'!$H$3*2-2)</f>
        <v>219910</v>
      </c>
      <c r="I145" s="99">
        <f>VLOOKUP(B145,Data!$B$6:$FI$203,3+'Municipal Detail'!$H$3*2-1)</f>
        <v>4.8094860885543804</v>
      </c>
    </row>
    <row r="146" spans="2:9" x14ac:dyDescent="0.35">
      <c r="B146" s="35">
        <v>142</v>
      </c>
      <c r="C146" s="35">
        <v>142</v>
      </c>
      <c r="D146" s="108" t="s">
        <v>130</v>
      </c>
      <c r="E146" s="45">
        <f>VLOOKUP(B146,Data!$B$6:$FI$203,3+'Municipal Detail'!$E$3*2-2)</f>
        <v>5097</v>
      </c>
      <c r="F146" s="94">
        <f>VLOOKUP(B146,Data!$B$6:$FI$203,3+'Municipal Detail'!$E$3*2-1)</f>
        <v>3.4941832166777496</v>
      </c>
      <c r="H146" s="45">
        <f>VLOOKUP(B146,Data!$B$6:$FI$203,3+'Municipal Detail'!$H$3*2-2)</f>
        <v>163835</v>
      </c>
      <c r="I146" s="99">
        <f>VLOOKUP(B146,Data!$B$6:$FI$203,3+'Municipal Detail'!$H$3*2-1)</f>
        <v>3.583111969980024</v>
      </c>
    </row>
    <row r="147" spans="2:9" x14ac:dyDescent="0.35">
      <c r="B147" s="35">
        <v>143</v>
      </c>
      <c r="C147" s="35">
        <v>143</v>
      </c>
      <c r="D147" s="108" t="s">
        <v>131</v>
      </c>
      <c r="E147" s="45">
        <f>VLOOKUP(B147,Data!$B$6:$FI$203,3+'Municipal Detail'!$E$3*2-2)</f>
        <v>1495</v>
      </c>
      <c r="F147" s="94">
        <f>VLOOKUP(B147,Data!$B$6:$FI$203,3+'Municipal Detail'!$E$3*2-1)</f>
        <v>1.024878145758924</v>
      </c>
      <c r="H147" s="45">
        <f>VLOOKUP(B147,Data!$B$6:$FI$203,3+'Municipal Detail'!$H$3*2-2)</f>
        <v>40039</v>
      </c>
      <c r="I147" s="99">
        <f>VLOOKUP(B147,Data!$B$6:$FI$203,3+'Municipal Detail'!$H$3*2-1)</f>
        <v>0.87566283252070787</v>
      </c>
    </row>
    <row r="148" spans="2:9" x14ac:dyDescent="0.35">
      <c r="B148" s="35">
        <v>144</v>
      </c>
      <c r="C148" s="35">
        <v>144</v>
      </c>
      <c r="D148" s="108" t="s">
        <v>249</v>
      </c>
      <c r="E148" s="45">
        <f>VLOOKUP(B148,Data!$B$6:$FI$203,3+'Municipal Detail'!$E$3*2-2)</f>
        <v>1807</v>
      </c>
      <c r="F148" s="94">
        <f>VLOOKUP(B148,Data!$B$6:$FI$203,3+'Municipal Detail'!$E$3*2-1)</f>
        <v>1.2387657587868732</v>
      </c>
      <c r="H148" s="45">
        <f>VLOOKUP(B148,Data!$B$6:$FI$203,3+'Municipal Detail'!$H$3*2-2)</f>
        <v>58910</v>
      </c>
      <c r="I148" s="99">
        <f>VLOOKUP(B148,Data!$B$6:$FI$203,3+'Municipal Detail'!$H$3*2-1)</f>
        <v>1.2883762697318839</v>
      </c>
    </row>
    <row r="149" spans="2:9" x14ac:dyDescent="0.35">
      <c r="B149" s="35">
        <v>145</v>
      </c>
      <c r="C149" s="35">
        <v>145</v>
      </c>
      <c r="D149" s="108" t="s">
        <v>251</v>
      </c>
      <c r="E149" s="45">
        <f>VLOOKUP(B149,Data!$B$6:$FI$203,3+'Municipal Detail'!$E$3*2-2)</f>
        <v>9503</v>
      </c>
      <c r="F149" s="94">
        <f>VLOOKUP(B149,Data!$B$6:$FI$203,3+'Municipal Detail'!$E$3*2-1)</f>
        <v>6.514660213476291</v>
      </c>
      <c r="H149" s="45">
        <f>VLOOKUP(B149,Data!$B$6:$FI$203,3+'Municipal Detail'!$H$3*2-2)</f>
        <v>398278</v>
      </c>
      <c r="I149" s="99">
        <f>VLOOKUP(B149,Data!$B$6:$FI$203,3+'Municipal Detail'!$H$3*2-1)</f>
        <v>8.7104383628632718</v>
      </c>
    </row>
    <row r="150" spans="2:9" x14ac:dyDescent="0.35">
      <c r="B150" s="35">
        <v>146</v>
      </c>
      <c r="C150" s="35">
        <v>146</v>
      </c>
      <c r="D150" s="108" t="s">
        <v>134</v>
      </c>
      <c r="E150" s="45">
        <f>VLOOKUP(B150,Data!$B$6:$FI$203,3+'Municipal Detail'!$E$3*2-2)</f>
        <v>1511</v>
      </c>
      <c r="F150" s="94">
        <f>VLOOKUP(B150,Data!$B$6:$FI$203,3+'Municipal Detail'!$E$3*2-1)</f>
        <v>1.0358467412988188</v>
      </c>
      <c r="H150" s="45">
        <f>VLOOKUP(B150,Data!$B$6:$FI$203,3+'Municipal Detail'!$H$3*2-2)</f>
        <v>40398</v>
      </c>
      <c r="I150" s="99">
        <f>VLOOKUP(B150,Data!$B$6:$FI$203,3+'Municipal Detail'!$H$3*2-1)</f>
        <v>0.88351425130926231</v>
      </c>
    </row>
    <row r="151" spans="2:9" x14ac:dyDescent="0.35">
      <c r="B151" s="35">
        <v>147</v>
      </c>
      <c r="C151" s="35">
        <v>147</v>
      </c>
      <c r="D151" s="108" t="s">
        <v>250</v>
      </c>
      <c r="E151" s="45">
        <f>VLOOKUP(B151,Data!$B$6:$FI$203,3+'Municipal Detail'!$E$3*2-2)</f>
        <v>11159</v>
      </c>
      <c r="F151" s="94">
        <f>VLOOKUP(B151,Data!$B$6:$FI$203,3+'Municipal Detail'!$E$3*2-1)</f>
        <v>7.6499098518554058</v>
      </c>
      <c r="H151" s="45">
        <f>VLOOKUP(B151,Data!$B$6:$FI$203,3+'Municipal Detail'!$H$3*2-2)</f>
        <v>381459</v>
      </c>
      <c r="I151" s="99">
        <f>VLOOKUP(B151,Data!$B$6:$FI$203,3+'Municipal Detail'!$H$3*2-1)</f>
        <v>8.3426026731565894</v>
      </c>
    </row>
    <row r="152" spans="2:9" x14ac:dyDescent="0.35">
      <c r="B152" s="35">
        <v>148</v>
      </c>
      <c r="C152" s="35">
        <v>148</v>
      </c>
      <c r="D152" s="108" t="s">
        <v>136</v>
      </c>
      <c r="E152" s="45">
        <f>VLOOKUP(B152,Data!$B$6:$FI$203,3+'Municipal Detail'!$E$3*2-2)</f>
        <v>104607</v>
      </c>
      <c r="F152" s="94">
        <f>VLOOKUP(B152,Data!$B$6:$FI$203,3+'Municipal Detail'!$E$3*2-1)</f>
        <v>71.711992102611205</v>
      </c>
      <c r="H152" s="45">
        <f>VLOOKUP(B152,Data!$B$6:$FI$203,3+'Municipal Detail'!$H$3*2-2)</f>
        <v>3119696</v>
      </c>
      <c r="I152" s="99">
        <f>VLOOKUP(B152,Data!$B$6:$FI$203,3+'Municipal Detail'!$H$3*2-1)</f>
        <v>68.228523089076205</v>
      </c>
    </row>
    <row r="153" spans="2:9" ht="20.25" customHeight="1" x14ac:dyDescent="0.35">
      <c r="B153" s="35">
        <v>149</v>
      </c>
      <c r="C153" s="35">
        <v>149</v>
      </c>
      <c r="D153" s="119" t="s">
        <v>355</v>
      </c>
      <c r="E153" s="41" t="s">
        <v>332</v>
      </c>
      <c r="F153" s="42" t="s">
        <v>333</v>
      </c>
      <c r="G153" s="43"/>
      <c r="H153" s="41" t="s">
        <v>332</v>
      </c>
      <c r="I153" s="42" t="s">
        <v>333</v>
      </c>
    </row>
    <row r="154" spans="2:9" x14ac:dyDescent="0.35">
      <c r="B154" s="35">
        <v>150</v>
      </c>
      <c r="C154" s="35">
        <v>150</v>
      </c>
      <c r="D154" s="63" t="s">
        <v>347</v>
      </c>
      <c r="E154" s="45">
        <f>VLOOKUP(B154,Data!$B$6:$FI$203,3+'Municipal Detail'!$E$3*2-2)</f>
        <v>9308</v>
      </c>
      <c r="F154" s="94">
        <f>VLOOKUP(B154,Data!$B$6:$FI$203,3+'Municipal Detail'!$E$3*2-1)</f>
        <v>7.6191411685739077</v>
      </c>
      <c r="H154" s="45">
        <f>VLOOKUP(B154,Data!$B$6:$FI$203,3+'Municipal Detail'!$H$3*2-2)</f>
        <v>486904</v>
      </c>
      <c r="I154" s="99">
        <f>VLOOKUP(B154,Data!$B$6:$FI$203,3+'Municipal Detail'!$H$3*2-1)</f>
        <v>12.776822315721633</v>
      </c>
    </row>
    <row r="155" spans="2:9" x14ac:dyDescent="0.35">
      <c r="B155" s="35">
        <v>151</v>
      </c>
      <c r="C155" s="35">
        <v>151</v>
      </c>
      <c r="D155" s="40"/>
      <c r="E155" s="37"/>
      <c r="F155" s="38"/>
      <c r="H155" s="37"/>
      <c r="I155" s="38"/>
    </row>
    <row r="156" spans="2:9" x14ac:dyDescent="0.35">
      <c r="B156" s="35">
        <v>152</v>
      </c>
      <c r="C156" s="35">
        <v>152</v>
      </c>
      <c r="D156" s="64" t="s">
        <v>346</v>
      </c>
      <c r="E156" s="41" t="s">
        <v>338</v>
      </c>
      <c r="F156" s="38"/>
      <c r="H156" s="41" t="s">
        <v>338</v>
      </c>
      <c r="I156" s="38"/>
    </row>
    <row r="157" spans="2:9" x14ac:dyDescent="0.35">
      <c r="B157" s="35">
        <v>153</v>
      </c>
      <c r="C157" s="35">
        <v>153</v>
      </c>
      <c r="D157" s="61" t="s">
        <v>122</v>
      </c>
      <c r="E157" s="46">
        <f>VLOOKUP(B157,Data!$B$6:$FI$203,3+'Municipal Detail'!$E$3*2-2)</f>
        <v>4.5591261945921264</v>
      </c>
      <c r="F157" s="38"/>
      <c r="H157" s="46">
        <f>VLOOKUP(B157,Data!$B$6:$FI$203,3+'Municipal Detail'!$H$3*2-2)</f>
        <v>0</v>
      </c>
      <c r="I157" s="38"/>
    </row>
    <row r="158" spans="2:9" x14ac:dyDescent="0.35">
      <c r="B158" s="35">
        <v>154</v>
      </c>
      <c r="C158" s="35">
        <v>154</v>
      </c>
      <c r="D158" s="57" t="s">
        <v>123</v>
      </c>
      <c r="E158" s="46">
        <f>VLOOKUP(B158,Data!$B$6:$FI$203,3+'Municipal Detail'!$E$3*2-2)</f>
        <v>9.1754796133247112</v>
      </c>
      <c r="F158" s="38"/>
      <c r="H158" s="46">
        <f>VLOOKUP(B158,Data!$B$6:$FI$203,3+'Municipal Detail'!$H$3*2-2)</f>
        <v>0</v>
      </c>
      <c r="I158" s="38"/>
    </row>
    <row r="159" spans="2:9" x14ac:dyDescent="0.35">
      <c r="B159" s="35">
        <v>155</v>
      </c>
      <c r="C159" s="35">
        <v>155</v>
      </c>
      <c r="D159" s="57" t="s">
        <v>120</v>
      </c>
      <c r="E159" s="46">
        <f>VLOOKUP(B159,Data!$B$6:$FI$203,3+'Municipal Detail'!$E$3*2-2)</f>
        <v>2.0125522351647867</v>
      </c>
      <c r="F159" s="38"/>
      <c r="H159" s="46">
        <f>VLOOKUP(B159,Data!$B$6:$FI$203,3+'Municipal Detail'!$H$3*2-2)</f>
        <v>0</v>
      </c>
      <c r="I159" s="38"/>
    </row>
    <row r="160" spans="2:9" x14ac:dyDescent="0.35">
      <c r="B160" s="35">
        <v>156</v>
      </c>
      <c r="C160" s="35">
        <v>156</v>
      </c>
      <c r="D160" s="40"/>
      <c r="E160" s="37"/>
      <c r="F160" s="38"/>
      <c r="H160" s="37"/>
      <c r="I160" s="38"/>
    </row>
    <row r="161" spans="2:9" ht="24.5" x14ac:dyDescent="0.35">
      <c r="B161" s="35">
        <v>157</v>
      </c>
      <c r="C161" s="35">
        <v>157</v>
      </c>
      <c r="D161" s="65" t="s">
        <v>137</v>
      </c>
      <c r="F161" s="42" t="s">
        <v>333</v>
      </c>
      <c r="I161" s="42" t="s">
        <v>333</v>
      </c>
    </row>
    <row r="162" spans="2:9" x14ac:dyDescent="0.35">
      <c r="B162" s="35">
        <v>158</v>
      </c>
      <c r="C162" s="35">
        <v>158</v>
      </c>
      <c r="D162" s="61" t="s">
        <v>122</v>
      </c>
      <c r="F162" s="97">
        <f>VLOOKUP(B162,Data!$B$6:$FI$203,3+'Municipal Detail'!$E$3*2-2)</f>
        <v>9.2536288740682622</v>
      </c>
      <c r="I162" s="102">
        <f>VLOOKUP(B162,Data!$B$6:$FI$203,3+'Municipal Detail'!$H$3*2-2)</f>
        <v>10.979187990446947</v>
      </c>
    </row>
    <row r="163" spans="2:9" x14ac:dyDescent="0.35">
      <c r="B163" s="35">
        <v>159</v>
      </c>
      <c r="C163" s="35">
        <v>159</v>
      </c>
      <c r="D163" s="57" t="s">
        <v>123</v>
      </c>
      <c r="F163" s="97">
        <f>VLOOKUP(B163,Data!$B$6:$FI$203,3+'Municipal Detail'!$E$3*2-2)</f>
        <v>13.099630996309964</v>
      </c>
      <c r="I163" s="102">
        <f>VLOOKUP(B163,Data!$B$6:$FI$203,3+'Municipal Detail'!$H$3*2-2)</f>
        <v>15.522649948451258</v>
      </c>
    </row>
    <row r="164" spans="2:9" x14ac:dyDescent="0.35">
      <c r="B164" s="35">
        <v>160</v>
      </c>
      <c r="C164" s="35">
        <v>160</v>
      </c>
      <c r="D164" s="57" t="s">
        <v>120</v>
      </c>
      <c r="F164" s="97">
        <f>VLOOKUP(B164,Data!$B$6:$FI$203,3+'Municipal Detail'!$E$3*2-2)</f>
        <v>11.160559758690599</v>
      </c>
      <c r="I164" s="102">
        <f>VLOOKUP(B164,Data!$B$6:$FI$203,3+'Municipal Detail'!$H$3*2-2)</f>
        <v>13.31430225977547</v>
      </c>
    </row>
    <row r="165" spans="2:9" x14ac:dyDescent="0.35">
      <c r="B165" s="35">
        <v>161</v>
      </c>
      <c r="C165" s="35">
        <v>161</v>
      </c>
      <c r="D165" s="40"/>
      <c r="F165" s="37"/>
      <c r="I165" s="66"/>
    </row>
    <row r="166" spans="2:9" x14ac:dyDescent="0.35">
      <c r="B166" s="35">
        <v>162</v>
      </c>
      <c r="C166" s="35">
        <v>162</v>
      </c>
      <c r="D166" s="60" t="s">
        <v>138</v>
      </c>
      <c r="F166" s="42" t="s">
        <v>333</v>
      </c>
      <c r="I166" s="42" t="s">
        <v>333</v>
      </c>
    </row>
    <row r="167" spans="2:9" x14ac:dyDescent="0.35">
      <c r="B167" s="35">
        <v>163</v>
      </c>
      <c r="C167" s="35">
        <v>163</v>
      </c>
      <c r="D167" s="61" t="s">
        <v>122</v>
      </c>
      <c r="F167" s="97">
        <f>VLOOKUP(B167,Data!$B$6:$FI$203,3+'Municipal Detail'!$E$3*2-2)</f>
        <v>19.503188443519001</v>
      </c>
      <c r="I167" s="102">
        <f>VLOOKUP(B167,Data!$B$6:$FI$203,3+'Municipal Detail'!$H$3*2-2)</f>
        <v>24.867877182625737</v>
      </c>
    </row>
    <row r="168" spans="2:9" x14ac:dyDescent="0.35">
      <c r="B168" s="35">
        <v>164</v>
      </c>
      <c r="C168" s="35">
        <v>164</v>
      </c>
      <c r="D168" s="57" t="s">
        <v>123</v>
      </c>
      <c r="F168" s="97">
        <f>VLOOKUP(B168,Data!$B$6:$FI$203,3+'Municipal Detail'!$E$3*2-2)</f>
        <v>27.604623092313034</v>
      </c>
      <c r="I168" s="102">
        <f>VLOOKUP(B168,Data!$B$6:$FI$203,3+'Municipal Detail'!$H$3*2-2)</f>
        <v>31.072997934656705</v>
      </c>
    </row>
    <row r="169" spans="2:9" x14ac:dyDescent="0.35">
      <c r="B169" s="35">
        <v>165</v>
      </c>
      <c r="C169" s="35">
        <v>165</v>
      </c>
      <c r="D169" s="57" t="s">
        <v>120</v>
      </c>
      <c r="F169" s="97">
        <f>VLOOKUP(B169,Data!$B$6:$FI$203,3+'Municipal Detail'!$E$3*2-2)</f>
        <v>23.52434754802686</v>
      </c>
      <c r="I169" s="102">
        <f>VLOOKUP(B169,Data!$B$6:$FI$203,3+'Municipal Detail'!$H$3*2-2)</f>
        <v>28.057284847135755</v>
      </c>
    </row>
    <row r="170" spans="2:9" x14ac:dyDescent="0.35">
      <c r="B170" s="35">
        <v>166</v>
      </c>
      <c r="C170" s="35">
        <v>166</v>
      </c>
      <c r="D170" s="40"/>
      <c r="E170" s="37"/>
      <c r="F170" s="38"/>
      <c r="H170" s="37"/>
      <c r="I170" s="38"/>
    </row>
    <row r="171" spans="2:9" x14ac:dyDescent="0.35">
      <c r="B171" s="35">
        <v>167</v>
      </c>
      <c r="C171" s="35">
        <v>167</v>
      </c>
      <c r="D171" s="67" t="s">
        <v>139</v>
      </c>
      <c r="E171" s="41" t="s">
        <v>332</v>
      </c>
      <c r="F171" s="42" t="s">
        <v>334</v>
      </c>
      <c r="G171" s="43"/>
      <c r="H171" s="41" t="s">
        <v>332</v>
      </c>
      <c r="I171" s="42" t="s">
        <v>334</v>
      </c>
    </row>
    <row r="172" spans="2:9" x14ac:dyDescent="0.35">
      <c r="B172" s="35">
        <v>168</v>
      </c>
      <c r="C172" s="35">
        <v>168</v>
      </c>
      <c r="D172" s="61" t="s">
        <v>140</v>
      </c>
      <c r="E172" s="45">
        <f>VLOOKUP(B172,Data!$B$6:$FI$203,3+'Municipal Detail'!$E$3*2-2)</f>
        <v>12130</v>
      </c>
      <c r="F172" s="94">
        <f>VLOOKUP(B172,Data!$B$6:$FI$203,3+'Municipal Detail'!$E$3*2-1)</f>
        <v>30.397955092221331</v>
      </c>
      <c r="H172" s="45">
        <f>VLOOKUP(B172,Data!$B$6:$FI$203,3+'Municipal Detail'!$H$3*2-2)</f>
        <v>459470</v>
      </c>
      <c r="I172" s="99">
        <f>VLOOKUP(B172,Data!$B$6:$FI$203,3+'Municipal Detail'!$H$3*2-1)</f>
        <v>35.373314846137205</v>
      </c>
    </row>
    <row r="173" spans="2:9" x14ac:dyDescent="0.35">
      <c r="B173" s="35">
        <v>169</v>
      </c>
      <c r="C173" s="35">
        <v>169</v>
      </c>
      <c r="D173" s="57" t="s">
        <v>141</v>
      </c>
      <c r="E173" s="45">
        <f>VLOOKUP(B173,Data!$B$6:$FI$203,3+'Municipal Detail'!$E$3*2-2)</f>
        <v>19135</v>
      </c>
      <c r="F173" s="94">
        <f>VLOOKUP(B173,Data!$B$6:$FI$203,3+'Municipal Detail'!$E$3*2-1)</f>
        <v>47.952586206896555</v>
      </c>
      <c r="H173" s="45">
        <f>VLOOKUP(B173,Data!$B$6:$FI$203,3+'Municipal Detail'!$H$3*2-2)</f>
        <v>621573</v>
      </c>
      <c r="I173" s="99">
        <f>VLOOKUP(B173,Data!$B$6:$FI$203,3+'Municipal Detail'!$H$3*2-1)</f>
        <v>47.85317306648539</v>
      </c>
    </row>
    <row r="174" spans="2:9" x14ac:dyDescent="0.35">
      <c r="B174" s="35">
        <v>170</v>
      </c>
      <c r="C174" s="35">
        <v>170</v>
      </c>
      <c r="D174" s="57" t="s">
        <v>142</v>
      </c>
      <c r="E174" s="45">
        <f>VLOOKUP(B174,Data!$B$6:$FI$203,3+'Municipal Detail'!$E$3*2-2)</f>
        <v>7605</v>
      </c>
      <c r="F174" s="94">
        <f>VLOOKUP(B174,Data!$B$6:$FI$203,3+'Municipal Detail'!$E$3*2-1)</f>
        <v>19.058239775461104</v>
      </c>
      <c r="H174" s="45">
        <f>VLOOKUP(B174,Data!$B$6:$FI$203,3+'Municipal Detail'!$H$3*2-2)</f>
        <v>194693</v>
      </c>
      <c r="I174" s="99">
        <f>VLOOKUP(B174,Data!$B$6:$FI$203,3+'Municipal Detail'!$H$3*2-1)</f>
        <v>14.988871498332843</v>
      </c>
    </row>
    <row r="175" spans="2:9" x14ac:dyDescent="0.35">
      <c r="B175" s="35">
        <v>171</v>
      </c>
      <c r="C175" s="35">
        <v>171</v>
      </c>
      <c r="D175" s="57" t="s">
        <v>143</v>
      </c>
      <c r="E175" s="45">
        <f>VLOOKUP(B175,Data!$B$6:$FI$203,3+'Municipal Detail'!$E$3*2-2)</f>
        <v>1034</v>
      </c>
      <c r="F175" s="94">
        <f>VLOOKUP(B175,Data!$B$6:$FI$203,3+'Municipal Detail'!$E$3*2-1)</f>
        <v>2.5912189254210105</v>
      </c>
      <c r="H175" s="45">
        <f>VLOOKUP(B175,Data!$B$6:$FI$203,3+'Municipal Detail'!$H$3*2-2)</f>
        <v>23181</v>
      </c>
      <c r="I175" s="99">
        <f>VLOOKUP(B175,Data!$B$6:$FI$203,3+'Municipal Detail'!$H$3*2-1)</f>
        <v>1.7846405890445658</v>
      </c>
    </row>
    <row r="176" spans="2:9" ht="20.65" customHeight="1" x14ac:dyDescent="0.35">
      <c r="B176" s="35">
        <v>172</v>
      </c>
      <c r="C176" s="35">
        <v>172</v>
      </c>
      <c r="D176" s="40"/>
      <c r="E176" s="109" t="s">
        <v>245</v>
      </c>
      <c r="F176" s="68"/>
      <c r="H176" s="109" t="s">
        <v>245</v>
      </c>
      <c r="I176" s="38"/>
    </row>
    <row r="177" spans="2:9" x14ac:dyDescent="0.35">
      <c r="B177" s="35">
        <v>173</v>
      </c>
      <c r="C177" s="35">
        <v>173</v>
      </c>
      <c r="D177" s="120" t="s">
        <v>144</v>
      </c>
      <c r="E177" s="46">
        <f>VLOOKUP(B177,Data!$B$6:$FI$203,3+'Municipal Detail'!$E$3*2-1)</f>
        <v>7.7316424626713021</v>
      </c>
      <c r="H177" s="46">
        <f>VLOOKUP(B177,Data!$B$6:$FI$203,3+'Municipal Detail'!$H$3*2-1)</f>
        <v>5.420184085834105</v>
      </c>
    </row>
    <row r="178" spans="2:9" x14ac:dyDescent="0.35">
      <c r="B178" s="35">
        <v>174</v>
      </c>
      <c r="C178" s="35">
        <v>174</v>
      </c>
      <c r="D178" s="40"/>
      <c r="E178" s="37"/>
      <c r="F178" s="38"/>
      <c r="H178" s="37"/>
      <c r="I178" s="38"/>
    </row>
    <row r="179" spans="2:9" x14ac:dyDescent="0.35">
      <c r="B179" s="35">
        <v>175</v>
      </c>
      <c r="C179" s="35">
        <v>175</v>
      </c>
      <c r="D179" s="36" t="s">
        <v>351</v>
      </c>
      <c r="E179" s="37"/>
      <c r="F179" s="38"/>
      <c r="H179" s="37"/>
      <c r="I179" s="38"/>
    </row>
    <row r="180" spans="2:9" x14ac:dyDescent="0.35">
      <c r="B180" s="35">
        <v>176</v>
      </c>
      <c r="C180" s="35">
        <v>176</v>
      </c>
      <c r="D180" s="61" t="s">
        <v>122</v>
      </c>
      <c r="E180" s="69">
        <f>VLOOKUP(B180,Data!$B$6:$FI$203,3+'Municipal Detail'!$E$3*2-2)</f>
        <v>789.8925487045592</v>
      </c>
      <c r="F180" s="70"/>
      <c r="H180" s="69">
        <f>VLOOKUP(B180,Data!$B$6:$FI$203,3+'Municipal Detail'!$H$3*2-2)</f>
        <v>1034.5324089594769</v>
      </c>
      <c r="I180" s="38"/>
    </row>
    <row r="181" spans="2:9" x14ac:dyDescent="0.35">
      <c r="B181" s="35">
        <v>177</v>
      </c>
      <c r="C181" s="35">
        <v>177</v>
      </c>
      <c r="D181" s="57" t="s">
        <v>123</v>
      </c>
      <c r="E181" s="69">
        <f>VLOOKUP(B181,Data!$B$6:$FI$203,3+'Municipal Detail'!$E$3*2-2)</f>
        <v>481.97465072735127</v>
      </c>
      <c r="F181" s="70"/>
      <c r="H181" s="69">
        <f>VLOOKUP(B181,Data!$B$6:$FI$203,3+'Municipal Detail'!$H$3*2-2)</f>
        <v>684.39828816541149</v>
      </c>
      <c r="I181" s="38"/>
    </row>
    <row r="182" spans="2:9" x14ac:dyDescent="0.35">
      <c r="B182" s="35">
        <v>178</v>
      </c>
      <c r="C182" s="35">
        <v>178</v>
      </c>
      <c r="D182" s="57" t="s">
        <v>120</v>
      </c>
      <c r="E182" s="69">
        <f>VLOOKUP(B182,Data!$B$6:$FI$203,3+'Municipal Detail'!$E$3*2-2)</f>
        <v>618.54838709677415</v>
      </c>
      <c r="F182" s="70"/>
      <c r="H182" s="69">
        <f>VLOOKUP(B182,Data!$B$6:$FI$203,3+'Municipal Detail'!$H$3*2-2)</f>
        <v>841.00932862453988</v>
      </c>
      <c r="I182" s="38"/>
    </row>
    <row r="183" spans="2:9" x14ac:dyDescent="0.35">
      <c r="B183" s="35">
        <v>179</v>
      </c>
      <c r="C183" s="35">
        <v>179</v>
      </c>
      <c r="D183" s="40"/>
      <c r="E183" s="37"/>
      <c r="F183" s="38"/>
      <c r="H183" s="37"/>
      <c r="I183" s="38"/>
    </row>
    <row r="184" spans="2:9" x14ac:dyDescent="0.35">
      <c r="B184" s="35">
        <v>180</v>
      </c>
      <c r="C184" s="35">
        <v>180</v>
      </c>
      <c r="D184" s="71" t="s">
        <v>352</v>
      </c>
      <c r="E184" s="69">
        <f>VLOOKUP(B184,Data!$B$6:$FI$203,3+'Municipal Detail'!$E$3*2-1)</f>
        <v>1453</v>
      </c>
      <c r="H184" s="69">
        <f>VLOOKUP(B184,Data!$B$6:$FI$203,3+'Municipal Detail'!$H$3*2-1)</f>
        <v>1901</v>
      </c>
    </row>
    <row r="185" spans="2:9" x14ac:dyDescent="0.35">
      <c r="B185" s="35">
        <v>181</v>
      </c>
      <c r="C185" s="35">
        <v>181</v>
      </c>
      <c r="D185" s="40"/>
      <c r="E185" s="37"/>
      <c r="F185" s="38"/>
      <c r="H185" s="37"/>
      <c r="I185" s="38"/>
    </row>
    <row r="186" spans="2:9" x14ac:dyDescent="0.35">
      <c r="B186" s="35">
        <v>182</v>
      </c>
      <c r="C186" s="35">
        <v>182</v>
      </c>
      <c r="D186" s="36" t="s">
        <v>145</v>
      </c>
      <c r="E186" s="41" t="s">
        <v>332</v>
      </c>
      <c r="F186" s="42" t="s">
        <v>335</v>
      </c>
      <c r="G186" s="43"/>
      <c r="H186" s="41" t="s">
        <v>332</v>
      </c>
      <c r="I186" s="42" t="s">
        <v>335</v>
      </c>
    </row>
    <row r="187" spans="2:9" x14ac:dyDescent="0.35">
      <c r="B187" s="35">
        <v>183</v>
      </c>
      <c r="C187" s="35">
        <v>183</v>
      </c>
      <c r="D187" s="61" t="s">
        <v>146</v>
      </c>
      <c r="E187" s="45">
        <f>VLOOKUP(B187,Data!$B$6:$FI$203,3+'Municipal Detail'!$E$3*2-2)</f>
        <v>36911</v>
      </c>
      <c r="F187" s="94">
        <f>VLOOKUP(B187,Data!$B$6:$FI$203,3+'Municipal Detail'!$E$3*2-1)</f>
        <v>71.433271404242134</v>
      </c>
      <c r="H187" s="45">
        <f>VLOOKUP(B187,Data!$B$6:$FI$203,3+'Municipal Detail'!$H$3*2-2)</f>
        <v>1207906</v>
      </c>
      <c r="I187" s="99">
        <f>VLOOKUP(B187,Data!$B$6:$FI$203,3+'Municipal Detail'!$H$3*2-1)</f>
        <v>67.808688271327725</v>
      </c>
    </row>
    <row r="188" spans="2:9" x14ac:dyDescent="0.35">
      <c r="B188" s="35">
        <v>184</v>
      </c>
      <c r="C188" s="35">
        <v>184</v>
      </c>
      <c r="D188" s="57" t="s">
        <v>147</v>
      </c>
      <c r="E188" s="45">
        <f>VLOOKUP(B188,Data!$B$6:$FI$203,3+'Municipal Detail'!$E$3*2-2)</f>
        <v>9162</v>
      </c>
      <c r="F188" s="94">
        <f>VLOOKUP(B188,Data!$B$6:$FI$203,3+'Municipal Detail'!$E$3*2-1)</f>
        <v>17.731072921504875</v>
      </c>
      <c r="H188" s="45">
        <f>VLOOKUP(B188,Data!$B$6:$FI$203,3+'Municipal Detail'!$H$3*2-2)</f>
        <v>288524</v>
      </c>
      <c r="I188" s="99">
        <f>VLOOKUP(B188,Data!$B$6:$FI$203,3+'Municipal Detail'!$H$3*2-1)</f>
        <v>16.196983850396105</v>
      </c>
    </row>
    <row r="189" spans="2:9" x14ac:dyDescent="0.35">
      <c r="B189" s="35">
        <v>185</v>
      </c>
      <c r="C189" s="35">
        <v>185</v>
      </c>
      <c r="D189" s="57" t="s">
        <v>148</v>
      </c>
      <c r="E189" s="45">
        <f>VLOOKUP(B189,Data!$B$6:$FI$203,3+'Municipal Detail'!$E$3*2-2)</f>
        <v>5323</v>
      </c>
      <c r="F189" s="94">
        <f>VLOOKUP(B189,Data!$B$6:$FI$203,3+'Municipal Detail'!$E$3*2-1)</f>
        <v>10.301517262734169</v>
      </c>
      <c r="H189" s="45">
        <f>VLOOKUP(B189,Data!$B$6:$FI$203,3+'Municipal Detail'!$H$3*2-2)</f>
        <v>277512</v>
      </c>
      <c r="I189" s="99">
        <f>VLOOKUP(B189,Data!$B$6:$FI$203,3+'Municipal Detail'!$H$3*2-1)</f>
        <v>15.578798929347728</v>
      </c>
    </row>
    <row r="190" spans="2:9" x14ac:dyDescent="0.35">
      <c r="B190" s="35">
        <v>186</v>
      </c>
      <c r="C190" s="35">
        <v>186</v>
      </c>
      <c r="D190" s="57" t="s">
        <v>143</v>
      </c>
      <c r="E190" s="45">
        <f>VLOOKUP(B190,Data!$B$6:$FI$203,3+'Municipal Detail'!$E$3*2-2)</f>
        <v>215</v>
      </c>
      <c r="F190" s="94">
        <f>VLOOKUP(B190,Data!$B$6:$FI$203,3+'Municipal Detail'!$E$3*2-1)</f>
        <v>0.41608608143675491</v>
      </c>
      <c r="H190" s="45">
        <f>VLOOKUP(B190,Data!$B$6:$FI$203,3+'Municipal Detail'!$H$3*2-2)</f>
        <v>5565</v>
      </c>
      <c r="I190" s="99">
        <f>VLOOKUP(B190,Data!$B$6:$FI$203,3+'Municipal Detail'!$H$3*2-1)</f>
        <v>0.31240456643972192</v>
      </c>
    </row>
    <row r="191" spans="2:9" x14ac:dyDescent="0.35">
      <c r="B191" s="35">
        <v>187</v>
      </c>
      <c r="C191" s="35">
        <v>187</v>
      </c>
      <c r="D191" s="57" t="s">
        <v>62</v>
      </c>
      <c r="E191" s="45">
        <f>VLOOKUP(B191,Data!$B$6:$FI$203,3+'Municipal Detail'!$E$3*2-2)</f>
        <v>61</v>
      </c>
      <c r="F191" s="94">
        <f>VLOOKUP(B191,Data!$B$6:$FI$203,3+'Municipal Detail'!$E$3*2-1)</f>
        <v>0.11805233008205604</v>
      </c>
      <c r="H191" s="45">
        <f>VLOOKUP(B191,Data!$B$6:$FI$203,3+'Municipal Detail'!$H$3*2-2)</f>
        <v>1837</v>
      </c>
      <c r="I191" s="99">
        <f>VLOOKUP(B191,Data!$B$6:$FI$203,3+'Municipal Detail'!$H$3*2-1)</f>
        <v>0.10312438248872761</v>
      </c>
    </row>
    <row r="192" spans="2:9" x14ac:dyDescent="0.35">
      <c r="B192" s="35">
        <v>188</v>
      </c>
      <c r="C192" s="35">
        <v>188</v>
      </c>
      <c r="D192" s="57" t="s">
        <v>149</v>
      </c>
      <c r="E192" s="45">
        <f>VLOOKUP(B192,Data!$B$6:$FI$203,3+'Municipal Detail'!$E$3*2-2)</f>
        <v>3802</v>
      </c>
      <c r="F192" s="94">
        <f>VLOOKUP(B192,Data!$B$6:$FI$203,3+'Municipal Detail'!$E$3*2-1)</f>
        <v>6.8536611746043192</v>
      </c>
      <c r="H192" s="45">
        <f>VLOOKUP(B192,Data!$B$6:$FI$203,3+'Municipal Detail'!$H$3*2-2)</f>
        <v>198685</v>
      </c>
      <c r="I192" s="99">
        <f>VLOOKUP(B192,Data!$B$6:$FI$203,3+'Municipal Detail'!$H$3*2-1)</f>
        <v>10.034448990393576</v>
      </c>
    </row>
    <row r="193" spans="2:9" x14ac:dyDescent="0.35">
      <c r="B193" s="35">
        <v>189</v>
      </c>
      <c r="C193" s="35">
        <v>189</v>
      </c>
      <c r="D193" s="40"/>
      <c r="E193" s="37"/>
      <c r="F193" s="38"/>
      <c r="H193" s="37"/>
      <c r="I193" s="38"/>
    </row>
    <row r="194" spans="2:9" x14ac:dyDescent="0.35">
      <c r="B194" s="35">
        <v>190</v>
      </c>
      <c r="C194" s="35">
        <v>190</v>
      </c>
      <c r="D194" s="36" t="s">
        <v>150</v>
      </c>
      <c r="E194" s="41" t="s">
        <v>332</v>
      </c>
      <c r="F194" s="42" t="s">
        <v>335</v>
      </c>
      <c r="G194" s="43"/>
      <c r="H194" s="41" t="s">
        <v>332</v>
      </c>
      <c r="I194" s="42" t="s">
        <v>335</v>
      </c>
    </row>
    <row r="195" spans="2:9" x14ac:dyDescent="0.35">
      <c r="B195" s="35">
        <v>191</v>
      </c>
      <c r="C195" s="35">
        <v>191</v>
      </c>
      <c r="D195" s="61" t="s">
        <v>151</v>
      </c>
      <c r="E195" s="45">
        <f>VLOOKUP(B195,Data!$B$6:$FI$203,3+'Municipal Detail'!$E$3*2-2)</f>
        <v>15503</v>
      </c>
      <c r="F195" s="94">
        <f>VLOOKUP(B195,Data!$B$6:$FI$203,3+'Municipal Detail'!$E$3*2-1)</f>
        <v>30.629865254672623</v>
      </c>
      <c r="H195" s="45">
        <f>VLOOKUP(B195,Data!$B$6:$FI$203,3+'Municipal Detail'!$H$3*2-2)</f>
        <v>529570</v>
      </c>
      <c r="I195" s="99">
        <f>VLOOKUP(B195,Data!$B$6:$FI$203,3+'Municipal Detail'!$H$3*2-1)</f>
        <v>30.141558377249577</v>
      </c>
    </row>
    <row r="196" spans="2:9" x14ac:dyDescent="0.35">
      <c r="B196" s="35">
        <v>192</v>
      </c>
      <c r="C196" s="35">
        <v>192</v>
      </c>
      <c r="D196" s="57" t="s">
        <v>152</v>
      </c>
      <c r="E196" s="45">
        <f>VLOOKUP(B196,Data!$B$6:$FI$203,3+'Municipal Detail'!$E$3*2-2)</f>
        <v>16145</v>
      </c>
      <c r="F196" s="94">
        <f>VLOOKUP(B196,Data!$B$6:$FI$203,3+'Municipal Detail'!$E$3*2-1)</f>
        <v>31.898289010945589</v>
      </c>
      <c r="H196" s="45">
        <f>VLOOKUP(B196,Data!$B$6:$FI$203,3+'Municipal Detail'!$H$3*2-2)</f>
        <v>660251</v>
      </c>
      <c r="I196" s="99">
        <f>VLOOKUP(B196,Data!$B$6:$FI$203,3+'Municipal Detail'!$H$3*2-1)</f>
        <v>37.579534452739786</v>
      </c>
    </row>
    <row r="197" spans="2:9" x14ac:dyDescent="0.35">
      <c r="B197" s="35">
        <v>193</v>
      </c>
      <c r="C197" s="35">
        <v>193</v>
      </c>
      <c r="D197" s="57" t="s">
        <v>153</v>
      </c>
      <c r="E197" s="45">
        <f>VLOOKUP(B197,Data!$B$6:$FI$203,3+'Municipal Detail'!$E$3*2-2)</f>
        <v>18071</v>
      </c>
      <c r="F197" s="94">
        <f>VLOOKUP(B197,Data!$B$6:$FI$203,3+'Municipal Detail'!$E$3*2-1)</f>
        <v>35.703560279764488</v>
      </c>
      <c r="H197" s="45">
        <f>VLOOKUP(B197,Data!$B$6:$FI$203,3+'Municipal Detail'!$H$3*2-2)</f>
        <v>537865</v>
      </c>
      <c r="I197" s="99">
        <f>VLOOKUP(B197,Data!$B$6:$FI$203,3+'Municipal Detail'!$H$3*2-1)</f>
        <v>30.613685247614747</v>
      </c>
    </row>
    <row r="198" spans="2:9" x14ac:dyDescent="0.35">
      <c r="B198" s="35">
        <v>194</v>
      </c>
      <c r="C198" s="35">
        <v>194</v>
      </c>
      <c r="D198" s="57" t="s">
        <v>143</v>
      </c>
      <c r="E198" s="45">
        <f>VLOOKUP(B198,Data!$B$6:$FI$203,3+'Municipal Detail'!$E$3*2-2)</f>
        <v>895</v>
      </c>
      <c r="F198" s="94">
        <f>VLOOKUP(B198,Data!$B$6:$FI$203,3+'Municipal Detail'!$E$3*2-1)</f>
        <v>1.7682854546172997</v>
      </c>
      <c r="H198" s="45">
        <f>VLOOKUP(B198,Data!$B$6:$FI$203,3+'Municipal Detail'!$H$3*2-2)</f>
        <v>29257</v>
      </c>
      <c r="I198" s="99">
        <f>VLOOKUP(B198,Data!$B$6:$FI$203,3+'Municipal Detail'!$H$3*2-1)</f>
        <v>1.6652219223958888</v>
      </c>
    </row>
    <row r="199" spans="2:9" x14ac:dyDescent="0.35">
      <c r="B199" s="35">
        <v>195</v>
      </c>
      <c r="C199" s="35">
        <v>195</v>
      </c>
      <c r="D199" s="57" t="s">
        <v>62</v>
      </c>
      <c r="E199" s="72">
        <f>VLOOKUP(B199,Data!$B$6:$FI$203,3+'Municipal Detail'!$E$3*2-2)</f>
        <v>1063</v>
      </c>
      <c r="F199" s="98">
        <f>VLOOKUP(B199,Data!$B$6:$FI$203,3+'Municipal Detail'!$E$3*2-1)</f>
        <v>2.1002094282214405</v>
      </c>
      <c r="H199" s="72">
        <f>VLOOKUP(B199,Data!$B$6:$FI$203,3+'Municipal Detail'!$H$3*2-2)</f>
        <v>24402</v>
      </c>
      <c r="I199" s="103">
        <f>VLOOKUP(B199,Data!$B$6:$FI$203,3+'Municipal Detail'!$H$3*2-1)</f>
        <v>1.3888896794033727</v>
      </c>
    </row>
    <row r="200" spans="2:9" x14ac:dyDescent="0.35">
      <c r="B200" s="35">
        <v>196</v>
      </c>
      <c r="C200" s="35">
        <v>196</v>
      </c>
      <c r="D200" s="57" t="s">
        <v>154</v>
      </c>
      <c r="E200" s="45">
        <f>VLOOKUP(B200,Data!$B$6:$FI$203,3+'Municipal Detail'!$E$3*2-2)</f>
        <v>1965</v>
      </c>
      <c r="F200" s="94">
        <f>VLOOKUP(B200,Data!$B$6:$FI$203,3+'Municipal Detail'!$E$3*2-1)</f>
        <v>3.8823250484055793</v>
      </c>
      <c r="H200" s="45">
        <f>VLOOKUP(B200,Data!$B$6:$FI$203,3+'Municipal Detail'!$H$3*2-2)</f>
        <v>41724</v>
      </c>
      <c r="I200" s="99">
        <f>VLOOKUP(B200,Data!$B$6:$FI$203,3+'Municipal Detail'!$H$3*2-1)</f>
        <v>2.3748066954932519</v>
      </c>
    </row>
    <row r="201" spans="2:9" ht="28.9" customHeight="1" x14ac:dyDescent="0.35">
      <c r="B201" s="35">
        <v>197</v>
      </c>
      <c r="C201" s="35">
        <v>197</v>
      </c>
      <c r="D201" s="40"/>
      <c r="E201" s="73" t="s">
        <v>336</v>
      </c>
      <c r="F201" s="38"/>
      <c r="H201" s="73" t="s">
        <v>336</v>
      </c>
      <c r="I201" s="38"/>
    </row>
    <row r="202" spans="2:9" x14ac:dyDescent="0.35">
      <c r="B202" s="35">
        <v>198</v>
      </c>
      <c r="C202" s="35">
        <v>198</v>
      </c>
      <c r="D202" s="60" t="s">
        <v>348</v>
      </c>
      <c r="E202" s="110">
        <f>VLOOKUP(B202,Data!$B$6:$FI$203,3+'Municipal Detail'!$E$3*2-1)</f>
        <v>1.7294101389766268</v>
      </c>
      <c r="H202" s="110">
        <f>VLOOKUP(B202,Data!$B$6:$FI$203,3+'Municipal Detail'!$H$3*2-1)</f>
        <v>1.6897570147460952</v>
      </c>
    </row>
    <row r="203" spans="2:9" x14ac:dyDescent="0.35">
      <c r="B203" s="35">
        <v>199</v>
      </c>
    </row>
    <row r="204" spans="2:9" x14ac:dyDescent="0.35">
      <c r="B204" s="35">
        <v>200</v>
      </c>
    </row>
    <row r="205" spans="2:9" x14ac:dyDescent="0.35">
      <c r="B205" s="35">
        <v>201</v>
      </c>
      <c r="D205" s="36" t="s">
        <v>356</v>
      </c>
    </row>
    <row r="206" spans="2:9" x14ac:dyDescent="0.35">
      <c r="B206" s="35">
        <v>202</v>
      </c>
      <c r="D206" s="57" t="s">
        <v>361</v>
      </c>
      <c r="E206" s="45">
        <f>VLOOKUP(B206,Data!$B$6:$FI$244,2+'Municipal Detail'!$E$3*2-2+1)</f>
        <v>67704</v>
      </c>
      <c r="H206" s="45">
        <f>VLOOKUP(B206,Data!$B$6:$FI$244,2+'Municipal Detail'!$H$3*2-2+1)</f>
        <v>2403262</v>
      </c>
    </row>
    <row r="207" spans="2:9" x14ac:dyDescent="0.35">
      <c r="B207" s="35">
        <v>203</v>
      </c>
      <c r="D207" s="57" t="s">
        <v>362</v>
      </c>
      <c r="E207" s="45">
        <f>VLOOKUP(B207,Data!$B$6:$FI$244,2+'Municipal Detail'!$E$3*2-2+1)</f>
        <v>5362</v>
      </c>
      <c r="H207" s="45">
        <f>VLOOKUP(B207,Data!$B$6:$FI$244,2+'Municipal Detail'!$H$3*2-2+1)</f>
        <v>135138</v>
      </c>
    </row>
    <row r="208" spans="2:9" x14ac:dyDescent="0.35">
      <c r="B208" s="35">
        <v>204</v>
      </c>
      <c r="D208" s="57" t="s">
        <v>363</v>
      </c>
      <c r="E208" s="122">
        <f>VLOOKUP(B208,Data!$B$6:$FI$244,2+'Municipal Detail'!$E$3*2-2+1)</f>
        <v>7.3385706073960524</v>
      </c>
      <c r="H208" s="122">
        <f>VLOOKUP(B208,Data!$B$6:$FI$244,2+'Municipal Detail'!$H$3*2-2+1)</f>
        <v>5.3237472423573902</v>
      </c>
    </row>
    <row r="209" spans="2:9" x14ac:dyDescent="0.35">
      <c r="B209" s="35">
        <v>205</v>
      </c>
      <c r="D209" s="57" t="s">
        <v>364</v>
      </c>
      <c r="E209" s="122">
        <f>VLOOKUP(B209,Data!$B$6:$FI$244,2+'Municipal Detail'!$E$3*2-2+1)</f>
        <v>13.232673731595234</v>
      </c>
      <c r="H209" s="122">
        <f>VLOOKUP(B209,Data!$B$6:$FI$244,2+'Municipal Detail'!$H$3*2-2+1)</f>
        <v>0</v>
      </c>
    </row>
    <row r="210" spans="2:9" ht="24.5" x14ac:dyDescent="0.35">
      <c r="B210" s="35">
        <v>206</v>
      </c>
      <c r="D210" s="121" t="s">
        <v>365</v>
      </c>
      <c r="E210" s="122">
        <f>VLOOKUP(B210,Data!$B$6:$FI$244,2+'Municipal Detail'!$E$3*2-2+1)</f>
        <v>17.964797639123102</v>
      </c>
      <c r="H210" s="122">
        <f>VLOOKUP(B210,Data!$B$6:$FI$244,2+'Municipal Detail'!$H$3*2-2+1)</f>
        <v>0</v>
      </c>
    </row>
    <row r="211" spans="2:9" x14ac:dyDescent="0.35">
      <c r="B211" s="35">
        <v>207</v>
      </c>
    </row>
    <row r="212" spans="2:9" x14ac:dyDescent="0.35">
      <c r="B212" s="35">
        <v>208</v>
      </c>
      <c r="D212" s="36" t="s">
        <v>366</v>
      </c>
      <c r="E212" s="41" t="s">
        <v>332</v>
      </c>
      <c r="F212" s="127" t="s">
        <v>396</v>
      </c>
      <c r="H212" s="41" t="s">
        <v>332</v>
      </c>
      <c r="I212" s="127" t="s">
        <v>396</v>
      </c>
    </row>
    <row r="213" spans="2:9" x14ac:dyDescent="0.35">
      <c r="B213" s="35">
        <v>209</v>
      </c>
      <c r="D213" s="57" t="s">
        <v>367</v>
      </c>
      <c r="E213" s="45">
        <f>VLOOKUP(B213,Data!$B$6:$FI$244,2+'Municipal Detail'!$E$3*2-2+1)</f>
        <v>5406</v>
      </c>
      <c r="F213" s="94">
        <f>VLOOKUP(B213,Data!$B$6:$FI$244,2+'Municipal Detail'!$E$3*2-2+2)</f>
        <v>8.1030037772048686</v>
      </c>
      <c r="H213" s="45">
        <f>VLOOKUP(B213,Data!$B$6:$FI$244,2+'Municipal Detail'!$H$3*2-2+1)</f>
        <v>332522</v>
      </c>
      <c r="I213" s="99">
        <f>VLOOKUP(B213,Data!$B$6:$FI$244,2+'Municipal Detail'!$H$3*2-2+2)</f>
        <v>14.005113107497399</v>
      </c>
    </row>
    <row r="214" spans="2:9" x14ac:dyDescent="0.35">
      <c r="B214" s="35">
        <v>210</v>
      </c>
      <c r="D214" s="57" t="s">
        <v>368</v>
      </c>
      <c r="E214" s="45">
        <f>VLOOKUP(B214,Data!$B$6:$FI$244,2+'Municipal Detail'!$E$3*2-2+1)</f>
        <v>10732</v>
      </c>
      <c r="F214" s="94">
        <f>VLOOKUP(B214,Data!$B$6:$FI$244,2+'Municipal Detail'!$E$3*2-2+2)</f>
        <v>16.086096288746326</v>
      </c>
      <c r="H214" s="45">
        <f>VLOOKUP(B214,Data!$B$6:$FI$244,2+'Municipal Detail'!$H$3*2-2+1)</f>
        <v>648787</v>
      </c>
      <c r="I214" s="99">
        <f>VLOOKUP(B214,Data!$B$6:$FI$244,2+'Municipal Detail'!$H$3*2-2+2)</f>
        <v>27.325516259597606</v>
      </c>
    </row>
    <row r="215" spans="2:9" x14ac:dyDescent="0.35">
      <c r="B215" s="35">
        <v>211</v>
      </c>
      <c r="D215" s="57" t="s">
        <v>369</v>
      </c>
      <c r="E215" s="45">
        <f>VLOOKUP(B215,Data!$B$6:$FI$244,2+'Municipal Detail'!$E$3*2-2+1)</f>
        <v>9815</v>
      </c>
      <c r="F215" s="94">
        <f>VLOOKUP(B215,Data!$B$6:$FI$244,2+'Municipal Detail'!$E$3*2-2+2)</f>
        <v>14.711613406079502</v>
      </c>
      <c r="H215" s="45">
        <f>VLOOKUP(B215,Data!$B$6:$FI$244,2+'Municipal Detail'!$H$3*2-2+1)</f>
        <v>288584</v>
      </c>
      <c r="I215" s="99">
        <f>VLOOKUP(B215,Data!$B$6:$FI$244,2+'Municipal Detail'!$H$3*2-2+2)</f>
        <v>12.154538830555662</v>
      </c>
    </row>
    <row r="216" spans="2:9" x14ac:dyDescent="0.35">
      <c r="B216" s="35">
        <v>212</v>
      </c>
      <c r="D216" s="57" t="s">
        <v>370</v>
      </c>
      <c r="E216" s="45">
        <f>VLOOKUP(B216,Data!$B$6:$FI$244,2+'Municipal Detail'!$E$3*2-2+1)</f>
        <v>7423</v>
      </c>
      <c r="F216" s="94">
        <f>VLOOKUP(B216,Data!$B$6:$FI$244,2+'Municipal Detail'!$E$3*2-2+2)</f>
        <v>11.12626656274357</v>
      </c>
      <c r="H216" s="45">
        <f>VLOOKUP(B216,Data!$B$6:$FI$244,2+'Municipal Detail'!$H$3*2-2+1)</f>
        <v>251296</v>
      </c>
      <c r="I216" s="99">
        <f>VLOOKUP(B216,Data!$B$6:$FI$244,2+'Municipal Detail'!$H$3*2-2+2)</f>
        <v>10.584048283908032</v>
      </c>
    </row>
    <row r="217" spans="2:9" x14ac:dyDescent="0.35">
      <c r="B217" s="35">
        <v>213</v>
      </c>
      <c r="D217" s="57" t="s">
        <v>371</v>
      </c>
      <c r="E217" s="45">
        <f>VLOOKUP(B217,Data!$B$6:$FI$244,2+'Municipal Detail'!$E$3*2-2+1)</f>
        <v>7147</v>
      </c>
      <c r="F217" s="94">
        <f>VLOOKUP(B217,Data!$B$6:$FI$244,2+'Municipal Detail'!$E$3*2-2+2)</f>
        <v>10.712572696204809</v>
      </c>
      <c r="H217" s="45">
        <f>VLOOKUP(B217,Data!$B$6:$FI$244,2+'Municipal Detail'!$H$3*2-2+1)</f>
        <v>308852</v>
      </c>
      <c r="I217" s="99">
        <f>VLOOKUP(B217,Data!$B$6:$FI$244,2+'Municipal Detail'!$H$3*2-2+2)</f>
        <v>13.008183499067089</v>
      </c>
    </row>
    <row r="218" spans="2:9" x14ac:dyDescent="0.35">
      <c r="B218" s="35">
        <v>214</v>
      </c>
      <c r="D218" s="57" t="s">
        <v>372</v>
      </c>
      <c r="E218" s="45">
        <f>VLOOKUP(B218,Data!$B$6:$FI$244,2+'Municipal Detail'!$E$3*2-2+1)</f>
        <v>5293</v>
      </c>
      <c r="F218" s="94">
        <f>VLOOKUP(B218,Data!$B$6:$FI$244,2+'Municipal Detail'!$E$3*2-2+2)</f>
        <v>7.9336291144553028</v>
      </c>
      <c r="H218" s="45">
        <f>VLOOKUP(B218,Data!$B$6:$FI$244,2+'Municipal Detail'!$H$3*2-2+1)</f>
        <v>198822</v>
      </c>
      <c r="I218" s="99">
        <f>VLOOKUP(B218,Data!$B$6:$FI$244,2+'Municipal Detail'!$H$3*2-2+2)</f>
        <v>8.3739560036895249</v>
      </c>
    </row>
    <row r="219" spans="2:9" x14ac:dyDescent="0.35">
      <c r="B219" s="35">
        <v>215</v>
      </c>
      <c r="D219" s="57" t="s">
        <v>373</v>
      </c>
      <c r="E219" s="45">
        <f>VLOOKUP(B219,Data!$B$6:$FI$244,2+'Municipal Detail'!$E$3*2-2+1)</f>
        <v>8242</v>
      </c>
      <c r="F219" s="94">
        <f>VLOOKUP(B219,Data!$B$6:$FI$244,2+'Municipal Detail'!$E$3*2-2+2)</f>
        <v>12.353858144972721</v>
      </c>
      <c r="H219" s="45">
        <f>VLOOKUP(B219,Data!$B$6:$FI$244,2+'Municipal Detail'!$H$3*2-2+1)</f>
        <v>139088</v>
      </c>
      <c r="I219" s="99">
        <f>VLOOKUP(B219,Data!$B$6:$FI$244,2+'Municipal Detail'!$H$3*2-2+2)</f>
        <v>5.8580881021273727</v>
      </c>
    </row>
    <row r="220" spans="2:9" x14ac:dyDescent="0.35">
      <c r="B220" s="35">
        <v>216</v>
      </c>
      <c r="D220" s="57" t="s">
        <v>374</v>
      </c>
      <c r="E220" s="45">
        <f>VLOOKUP(B220,Data!$B$6:$FI$244,2+'Municipal Detail'!$E$3*2-2+1)</f>
        <v>11725</v>
      </c>
      <c r="F220" s="94">
        <f>VLOOKUP(B220,Data!$B$6:$FI$244,2+'Municipal Detail'!$E$3*2-2+2)</f>
        <v>17.574494873793391</v>
      </c>
      <c r="H220" s="45">
        <f>VLOOKUP(B220,Data!$B$6:$FI$244,2+'Municipal Detail'!$H$3*2-2+1)</f>
        <v>187646</v>
      </c>
      <c r="I220" s="99">
        <f>VLOOKUP(B220,Data!$B$6:$FI$244,2+'Municipal Detail'!$H$3*2-2+2)</f>
        <v>7.9032468653787031</v>
      </c>
    </row>
    <row r="221" spans="2:9" x14ac:dyDescent="0.35">
      <c r="B221" s="35">
        <v>217</v>
      </c>
      <c r="D221" s="123" t="s">
        <v>64</v>
      </c>
      <c r="E221" s="124">
        <f>VLOOKUP(B221,Data!$B$6:$FI$244,2+'Municipal Detail'!$E$3*2-2+1)</f>
        <v>66716</v>
      </c>
      <c r="F221" s="125">
        <v>100</v>
      </c>
      <c r="G221" s="43"/>
      <c r="H221" s="124">
        <f>VLOOKUP(B221,Data!$B$6:$FI$244,2+'Municipal Detail'!$H$3*2-2+1)</f>
        <v>2374290</v>
      </c>
      <c r="I221" s="126">
        <v>100</v>
      </c>
    </row>
    <row r="222" spans="2:9" x14ac:dyDescent="0.35">
      <c r="B222" s="35">
        <v>218</v>
      </c>
      <c r="E222" s="37"/>
      <c r="F222" s="40"/>
    </row>
    <row r="223" spans="2:9" x14ac:dyDescent="0.35">
      <c r="B223" s="35">
        <v>219</v>
      </c>
      <c r="D223" s="36" t="s">
        <v>375</v>
      </c>
      <c r="E223" s="41" t="s">
        <v>332</v>
      </c>
      <c r="F223" s="127" t="s">
        <v>396</v>
      </c>
      <c r="H223" s="41" t="s">
        <v>332</v>
      </c>
      <c r="I223" s="127" t="s">
        <v>396</v>
      </c>
    </row>
    <row r="224" spans="2:9" x14ac:dyDescent="0.35">
      <c r="B224" s="35">
        <v>220</v>
      </c>
      <c r="D224" s="57" t="s">
        <v>376</v>
      </c>
      <c r="E224" s="45">
        <f>VLOOKUP(B224,Data!$B$6:$FI$244,2+'Municipal Detail'!$E$3*2-2+1)</f>
        <v>1217</v>
      </c>
      <c r="F224" s="94">
        <f>VLOOKUP(B224,Data!$B$6:$FI$244,2+'Municipal Detail'!$E$3*2-2+2)</f>
        <v>1.965756743660152</v>
      </c>
      <c r="H224" s="45">
        <f>VLOOKUP(B224,Data!$B$6:$FI$244,2+'Municipal Detail'!$H$3*2-2+1)</f>
        <v>15025</v>
      </c>
      <c r="I224" s="99">
        <f>VLOOKUP(B224,Data!$B$6:$FI$244,2+'Municipal Detail'!$H$3*2-2+2)</f>
        <v>0.65671547851065237</v>
      </c>
    </row>
    <row r="225" spans="2:9" x14ac:dyDescent="0.35">
      <c r="B225" s="35">
        <v>221</v>
      </c>
      <c r="D225" s="57" t="s">
        <v>377</v>
      </c>
      <c r="E225" s="45">
        <f>VLOOKUP(B225,Data!$B$6:$FI$244,2+'Municipal Detail'!$E$3*2-2+1)</f>
        <v>58</v>
      </c>
      <c r="F225" s="94">
        <f>VLOOKUP(B225,Data!$B$6:$FI$244,2+'Municipal Detail'!$E$3*2-2+2)</f>
        <v>9.3684380552414792E-2</v>
      </c>
      <c r="H225" s="45">
        <f>VLOOKUP(B225,Data!$B$6:$FI$244,2+'Municipal Detail'!$H$3*2-2+1)</f>
        <v>4179</v>
      </c>
      <c r="I225" s="99">
        <f>VLOOKUP(B225,Data!$B$6:$FI$244,2+'Municipal Detail'!$H$3*2-2+2)</f>
        <v>0.18265650480505929</v>
      </c>
    </row>
    <row r="226" spans="2:9" x14ac:dyDescent="0.35">
      <c r="B226" s="35">
        <v>222</v>
      </c>
      <c r="D226" s="57" t="s">
        <v>378</v>
      </c>
      <c r="E226" s="45">
        <f>VLOOKUP(B226,Data!$B$6:$FI$244,2+'Municipal Detail'!$E$3*2-2+1)</f>
        <v>9922</v>
      </c>
      <c r="F226" s="94">
        <f>VLOOKUP(B226,Data!$B$6:$FI$244,2+'Municipal Detail'!$E$3*2-2+2)</f>
        <v>16.026490066225165</v>
      </c>
      <c r="H226" s="45">
        <f>VLOOKUP(B226,Data!$B$6:$FI$244,2+'Municipal Detail'!$H$3*2-2+1)</f>
        <v>165134</v>
      </c>
      <c r="I226" s="99">
        <f>VLOOKUP(B226,Data!$B$6:$FI$244,2+'Municipal Detail'!$H$3*2-2+2)</f>
        <v>7.2177074095426326</v>
      </c>
    </row>
    <row r="227" spans="2:9" x14ac:dyDescent="0.35">
      <c r="B227" s="35">
        <v>223</v>
      </c>
      <c r="D227" s="57" t="s">
        <v>379</v>
      </c>
      <c r="E227" s="45">
        <f>VLOOKUP(B227,Data!$B$6:$FI$244,2+'Municipal Detail'!$E$3*2-2+1)</f>
        <v>587</v>
      </c>
      <c r="F227" s="94">
        <f>VLOOKUP(B227,Data!$B$6:$FI$244,2+'Municipal Detail'!$E$3*2-2+2)</f>
        <v>0.94815054110806019</v>
      </c>
      <c r="H227" s="45">
        <f>VLOOKUP(B227,Data!$B$6:$FI$244,2+'Municipal Detail'!$H$3*2-2+1)</f>
        <v>25079</v>
      </c>
      <c r="I227" s="99">
        <f>VLOOKUP(B227,Data!$B$6:$FI$244,2+'Municipal Detail'!$H$3*2-2+2)</f>
        <v>1.096157569754985</v>
      </c>
    </row>
    <row r="228" spans="2:9" x14ac:dyDescent="0.35">
      <c r="B228" s="35">
        <v>224</v>
      </c>
      <c r="D228" s="57" t="s">
        <v>380</v>
      </c>
      <c r="E228" s="45">
        <f>VLOOKUP(B228,Data!$B$6:$FI$244,2+'Municipal Detail'!$E$3*2-2+1)</f>
        <v>5666</v>
      </c>
      <c r="F228" s="94">
        <f>VLOOKUP(B228,Data!$B$6:$FI$244,2+'Municipal Detail'!$E$3*2-2+2)</f>
        <v>9.15199483120659</v>
      </c>
      <c r="H228" s="45">
        <f>VLOOKUP(B228,Data!$B$6:$FI$244,2+'Municipal Detail'!$H$3*2-2+1)</f>
        <v>220183</v>
      </c>
      <c r="I228" s="99">
        <f>VLOOKUP(B228,Data!$B$6:$FI$244,2+'Municipal Detail'!$H$3*2-2+2)</f>
        <v>9.623799281524855</v>
      </c>
    </row>
    <row r="229" spans="2:9" x14ac:dyDescent="0.35">
      <c r="B229" s="35">
        <v>225</v>
      </c>
      <c r="D229" s="57" t="s">
        <v>381</v>
      </c>
      <c r="E229" s="45">
        <f>VLOOKUP(B229,Data!$B$6:$FI$244,2+'Municipal Detail'!$E$3*2-2+1)</f>
        <v>2365</v>
      </c>
      <c r="F229" s="94">
        <f>VLOOKUP(B229,Data!$B$6:$FI$244,2+'Municipal Detail'!$E$3*2-2+2)</f>
        <v>3.8200613794217415</v>
      </c>
      <c r="H229" s="45">
        <f>VLOOKUP(B229,Data!$B$6:$FI$244,2+'Municipal Detail'!$H$3*2-2+1)</f>
        <v>72540</v>
      </c>
      <c r="I229" s="99">
        <f>VLOOKUP(B229,Data!$B$6:$FI$244,2+'Municipal Detail'!$H$3*2-2+2)</f>
        <v>3.1705917345199812</v>
      </c>
    </row>
    <row r="230" spans="2:9" x14ac:dyDescent="0.35">
      <c r="B230" s="35">
        <v>226</v>
      </c>
      <c r="D230" s="57" t="s">
        <v>382</v>
      </c>
      <c r="E230" s="45">
        <f>VLOOKUP(B230,Data!$B$6:$FI$244,2+'Municipal Detail'!$E$3*2-2+1)</f>
        <v>6464</v>
      </c>
      <c r="F230" s="94">
        <f>VLOOKUP(B230,Data!$B$6:$FI$244,2+'Municipal Detail'!$E$3*2-2+2)</f>
        <v>10.440962687772574</v>
      </c>
      <c r="H230" s="45">
        <f>VLOOKUP(B230,Data!$B$6:$FI$244,2+'Municipal Detail'!$H$3*2-2+1)</f>
        <v>225724</v>
      </c>
      <c r="I230" s="99">
        <f>VLOOKUP(B230,Data!$B$6:$FI$244,2+'Municipal Detail'!$H$3*2-2+2)</f>
        <v>9.8659863341989009</v>
      </c>
    </row>
    <row r="231" spans="2:9" x14ac:dyDescent="0.35">
      <c r="B231" s="35">
        <v>227</v>
      </c>
      <c r="D231" s="57" t="s">
        <v>383</v>
      </c>
      <c r="E231" s="45">
        <f>VLOOKUP(B231,Data!$B$6:$FI$244,2+'Municipal Detail'!$E$3*2-2+1)</f>
        <v>4492</v>
      </c>
      <c r="F231" s="94">
        <f>VLOOKUP(B231,Data!$B$6:$FI$244,2+'Municipal Detail'!$E$3*2-2+2)</f>
        <v>7.2556937489904705</v>
      </c>
      <c r="H231" s="45">
        <f>VLOOKUP(B231,Data!$B$6:$FI$244,2+'Municipal Detail'!$H$3*2-2+1)</f>
        <v>146664</v>
      </c>
      <c r="I231" s="99">
        <f>VLOOKUP(B231,Data!$B$6:$FI$244,2+'Municipal Detail'!$H$3*2-2+2)</f>
        <v>6.410417233962483</v>
      </c>
    </row>
    <row r="232" spans="2:9" x14ac:dyDescent="0.35">
      <c r="B232" s="35">
        <v>228</v>
      </c>
      <c r="D232" s="57" t="s">
        <v>384</v>
      </c>
      <c r="E232" s="45">
        <f>VLOOKUP(B232,Data!$B$6:$FI$244,2+'Municipal Detail'!$E$3*2-2+1)</f>
        <v>3900</v>
      </c>
      <c r="F232" s="94">
        <f>VLOOKUP(B232,Data!$B$6:$FI$244,2+'Municipal Detail'!$E$3*2-2+2)</f>
        <v>6.2994669681796154</v>
      </c>
      <c r="H232" s="45">
        <f>VLOOKUP(B232,Data!$B$6:$FI$244,2+'Municipal Detail'!$H$3*2-2+1)</f>
        <v>117033</v>
      </c>
      <c r="I232" s="99">
        <f>VLOOKUP(B232,Data!$B$6:$FI$244,2+'Municipal Detail'!$H$3*2-2+2)</f>
        <v>5.1153000064251035</v>
      </c>
    </row>
    <row r="233" spans="2:9" x14ac:dyDescent="0.35">
      <c r="B233" s="35">
        <v>229</v>
      </c>
      <c r="D233" s="57" t="s">
        <v>385</v>
      </c>
      <c r="E233" s="45">
        <f>VLOOKUP(B233,Data!$B$6:$FI$244,2+'Municipal Detail'!$E$3*2-2+1)</f>
        <v>737</v>
      </c>
      <c r="F233" s="94">
        <f>VLOOKUP(B233,Data!$B$6:$FI$244,2+'Municipal Detail'!$E$3*2-2+2)</f>
        <v>1.1904377321918913</v>
      </c>
      <c r="H233" s="45">
        <f>VLOOKUP(B233,Data!$B$6:$FI$244,2+'Municipal Detail'!$H$3*2-2+1)</f>
        <v>43265</v>
      </c>
      <c r="I233" s="99">
        <f>VLOOKUP(B233,Data!$B$6:$FI$244,2+'Municipal Detail'!$H$3*2-2+2)</f>
        <v>1.8910346208161979</v>
      </c>
    </row>
    <row r="234" spans="2:9" x14ac:dyDescent="0.35">
      <c r="B234" s="35">
        <v>230</v>
      </c>
      <c r="D234" s="57" t="s">
        <v>386</v>
      </c>
      <c r="E234" s="45">
        <f>VLOOKUP(B234,Data!$B$6:$FI$244,2+'Municipal Detail'!$E$3*2-2+1)</f>
        <v>2142</v>
      </c>
      <c r="F234" s="94">
        <f>VLOOKUP(B234,Data!$B$6:$FI$244,2+'Municipal Detail'!$E$3*2-2+2)</f>
        <v>3.4598610886771115</v>
      </c>
      <c r="H234" s="45">
        <f>VLOOKUP(B234,Data!$B$6:$FI$244,2+'Municipal Detail'!$H$3*2-2+1)</f>
        <v>113658</v>
      </c>
      <c r="I234" s="99">
        <f>VLOOKUP(B234,Data!$B$6:$FI$244,2+'Municipal Detail'!$H$3*2-2+2)</f>
        <v>4.967784882300414</v>
      </c>
    </row>
    <row r="235" spans="2:9" x14ac:dyDescent="0.35">
      <c r="B235" s="35">
        <v>231</v>
      </c>
      <c r="D235" s="57" t="s">
        <v>387</v>
      </c>
      <c r="E235" s="45">
        <f>VLOOKUP(B235,Data!$B$6:$FI$244,2+'Municipal Detail'!$E$3*2-2+1)</f>
        <v>636</v>
      </c>
      <c r="F235" s="94">
        <f>VLOOKUP(B235,Data!$B$6:$FI$244,2+'Municipal Detail'!$E$3*2-2+2)</f>
        <v>1.0272976901954449</v>
      </c>
      <c r="H235" s="45">
        <f>VLOOKUP(B235,Data!$B$6:$FI$244,2+'Municipal Detail'!$H$3*2-2+1)</f>
        <v>38325</v>
      </c>
      <c r="I235" s="99">
        <f>VLOOKUP(B235,Data!$B$6:$FI$244,2+'Municipal Detail'!$H$3*2-2+2)</f>
        <v>1.675116187282579</v>
      </c>
    </row>
    <row r="236" spans="2:9" x14ac:dyDescent="0.35">
      <c r="B236" s="35">
        <v>232</v>
      </c>
      <c r="D236" s="57" t="s">
        <v>388</v>
      </c>
      <c r="E236" s="45">
        <f>VLOOKUP(B236,Data!$B$6:$FI$244,2+'Municipal Detail'!$E$3*2-2+1)</f>
        <v>3611</v>
      </c>
      <c r="F236" s="94">
        <f>VLOOKUP(B236,Data!$B$6:$FI$244,2+'Municipal Detail'!$E$3*2-2+2)</f>
        <v>5.8326603133581001</v>
      </c>
      <c r="H236" s="45">
        <f>VLOOKUP(B236,Data!$B$6:$FI$244,2+'Municipal Detail'!$H$3*2-2+1)</f>
        <v>232177</v>
      </c>
      <c r="I236" s="99">
        <f>VLOOKUP(B236,Data!$B$6:$FI$244,2+'Municipal Detail'!$H$3*2-2+2)</f>
        <v>10.148035251525306</v>
      </c>
    </row>
    <row r="237" spans="2:9" x14ac:dyDescent="0.35">
      <c r="B237" s="35">
        <v>233</v>
      </c>
      <c r="D237" s="57" t="s">
        <v>389</v>
      </c>
      <c r="E237" s="45">
        <f>VLOOKUP(B237,Data!$B$6:$FI$244,2+'Municipal Detail'!$E$3*2-2+1)</f>
        <v>2613</v>
      </c>
      <c r="F237" s="94">
        <f>VLOOKUP(B237,Data!$B$6:$FI$244,2+'Municipal Detail'!$E$3*2-2+2)</f>
        <v>4.2206428686803426</v>
      </c>
      <c r="H237" s="45">
        <f>VLOOKUP(B237,Data!$B$6:$FI$244,2+'Municipal Detail'!$H$3*2-2+1)</f>
        <v>78301</v>
      </c>
      <c r="I237" s="99">
        <f>VLOOKUP(B237,Data!$B$6:$FI$244,2+'Municipal Detail'!$H$3*2-2+2)</f>
        <v>3.4223945878777098</v>
      </c>
    </row>
    <row r="238" spans="2:9" x14ac:dyDescent="0.35">
      <c r="B238" s="35">
        <v>234</v>
      </c>
      <c r="D238" s="57" t="s">
        <v>390</v>
      </c>
      <c r="E238" s="45">
        <f>VLOOKUP(B238,Data!$B$6:$FI$244,2+'Municipal Detail'!$E$3*2-2+1)</f>
        <v>2037</v>
      </c>
      <c r="F238" s="94">
        <f>VLOOKUP(B238,Data!$B$6:$FI$244,2+'Municipal Detail'!$E$3*2-2+2)</f>
        <v>3.2902600549184298</v>
      </c>
      <c r="H238" s="45">
        <f>VLOOKUP(B238,Data!$B$6:$FI$244,2+'Municipal Detail'!$H$3*2-2+1)</f>
        <v>129808</v>
      </c>
      <c r="I238" s="99">
        <f>VLOOKUP(B238,Data!$B$6:$FI$244,2+'Municipal Detail'!$H$3*2-2+2)</f>
        <v>5.6736720688526292</v>
      </c>
    </row>
    <row r="239" spans="2:9" x14ac:dyDescent="0.35">
      <c r="B239" s="35">
        <v>235</v>
      </c>
      <c r="D239" s="57" t="s">
        <v>391</v>
      </c>
      <c r="E239" s="45">
        <f>VLOOKUP(B239,Data!$B$6:$FI$244,2+'Municipal Detail'!$E$3*2-2+1)</f>
        <v>3431</v>
      </c>
      <c r="F239" s="94">
        <f>VLOOKUP(B239,Data!$B$6:$FI$244,2+'Municipal Detail'!$E$3*2-2+2)</f>
        <v>5.5419156840575035</v>
      </c>
      <c r="H239" s="45">
        <f>VLOOKUP(B239,Data!$B$6:$FI$244,2+'Municipal Detail'!$H$3*2-2+1)</f>
        <v>210251</v>
      </c>
      <c r="I239" s="99">
        <f>VLOOKUP(B239,Data!$B$6:$FI$244,2+'Municipal Detail'!$H$3*2-2+2)</f>
        <v>9.1896895888414747</v>
      </c>
    </row>
    <row r="240" spans="2:9" x14ac:dyDescent="0.35">
      <c r="B240" s="35">
        <v>236</v>
      </c>
      <c r="D240" s="57" t="s">
        <v>392</v>
      </c>
      <c r="E240" s="45">
        <f>VLOOKUP(B240,Data!$B$6:$FI$244,2+'Municipal Detail'!$E$3*2-2+1)</f>
        <v>8523</v>
      </c>
      <c r="F240" s="94">
        <f>VLOOKUP(B240,Data!$B$6:$FI$244,2+'Municipal Detail'!$E$3*2-2+2)</f>
        <v>13.766758197383297</v>
      </c>
      <c r="H240" s="45">
        <f>VLOOKUP(B240,Data!$B$6:$FI$244,2+'Municipal Detail'!$H$3*2-2+1)</f>
        <v>325112</v>
      </c>
      <c r="I240" s="99">
        <f>VLOOKUP(B240,Data!$B$6:$FI$244,2+'Municipal Detail'!$H$3*2-2+2)</f>
        <v>14.210055417607666</v>
      </c>
    </row>
    <row r="241" spans="2:9" x14ac:dyDescent="0.35">
      <c r="B241" s="35">
        <v>237</v>
      </c>
      <c r="D241" s="57" t="s">
        <v>393</v>
      </c>
      <c r="E241" s="45">
        <f>VLOOKUP(B241,Data!$B$6:$FI$244,2+'Municipal Detail'!$E$3*2-2+1)</f>
        <v>577</v>
      </c>
      <c r="F241" s="94">
        <f>VLOOKUP(B241,Data!$B$6:$FI$244,2+'Municipal Detail'!$E$3*2-2+2)</f>
        <v>0.93199806170247124</v>
      </c>
      <c r="H241" s="45">
        <f>VLOOKUP(B241,Data!$B$6:$FI$244,2+'Municipal Detail'!$H$3*2-2+1)</f>
        <v>43352</v>
      </c>
      <c r="I241" s="99">
        <f>VLOOKUP(B241,Data!$B$6:$FI$244,2+'Municipal Detail'!$H$3*2-2+2)</f>
        <v>1.8948372329047454</v>
      </c>
    </row>
    <row r="242" spans="2:9" x14ac:dyDescent="0.35">
      <c r="B242" s="35">
        <v>238</v>
      </c>
      <c r="D242" s="57" t="s">
        <v>394</v>
      </c>
      <c r="E242" s="45">
        <f>VLOOKUP(B242,Data!$B$6:$FI$244,2+'Municipal Detail'!$E$3*2-2+1)</f>
        <v>2929</v>
      </c>
      <c r="F242" s="94">
        <f>VLOOKUP(B242,Data!$B$6:$FI$244,2+'Municipal Detail'!$E$3*2-2+2)</f>
        <v>4.7310612178969471</v>
      </c>
      <c r="H242" s="45">
        <f>VLOOKUP(B242,Data!$B$6:$FI$244,2+'Municipal Detail'!$H$3*2-2+1)</f>
        <v>82058</v>
      </c>
      <c r="I242" s="99">
        <f>VLOOKUP(B242,Data!$B$6:$FI$244,2+'Municipal Detail'!$H$3*2-2+2)</f>
        <v>3.5866062386440674</v>
      </c>
    </row>
    <row r="243" spans="2:9" x14ac:dyDescent="0.35">
      <c r="B243" s="35">
        <v>239</v>
      </c>
      <c r="D243" s="123" t="s">
        <v>64</v>
      </c>
      <c r="E243" s="124">
        <f>VLOOKUP(B243,Data!$B$6:$FI$244,2+'Municipal Detail'!$E$3*2-2+1)</f>
        <v>61910</v>
      </c>
      <c r="F243" s="125">
        <f>VLOOKUP(B243,Data!$B$6:$FI$244,2+'Municipal Detail'!$E$3*2-2+2)</f>
        <v>100</v>
      </c>
      <c r="G243" s="43"/>
      <c r="H243" s="124">
        <f>VLOOKUP(B243,Data!$B$6:$FI$244,2+'Municipal Detail'!$H$3*2-2+1)</f>
        <v>2287901</v>
      </c>
      <c r="I243" s="126">
        <f>VLOOKUP(B243,Data!$B$6:$FI$244,2+'Municipal Detail'!$H$3*2-2+2)</f>
        <v>100</v>
      </c>
    </row>
    <row r="244" spans="2:9" x14ac:dyDescent="0.35">
      <c r="B244" s="35">
        <v>240</v>
      </c>
    </row>
    <row r="245" spans="2:9" x14ac:dyDescent="0.35">
      <c r="B245" s="35">
        <v>241</v>
      </c>
    </row>
    <row r="246" spans="2:9" x14ac:dyDescent="0.35">
      <c r="B246" s="35">
        <v>242</v>
      </c>
    </row>
    <row r="247" spans="2:9" x14ac:dyDescent="0.35">
      <c r="B247" s="35">
        <v>243</v>
      </c>
    </row>
    <row r="248" spans="2:9" x14ac:dyDescent="0.35">
      <c r="B248" s="35">
        <v>244</v>
      </c>
    </row>
    <row r="249" spans="2:9" x14ac:dyDescent="0.35">
      <c r="B249" s="35">
        <v>245</v>
      </c>
    </row>
    <row r="250" spans="2:9" x14ac:dyDescent="0.35">
      <c r="B250" s="35">
        <v>246</v>
      </c>
    </row>
    <row r="251" spans="2:9" x14ac:dyDescent="0.35">
      <c r="B251" s="35">
        <v>247</v>
      </c>
    </row>
    <row r="252" spans="2:9" x14ac:dyDescent="0.35">
      <c r="B252" s="35">
        <v>248</v>
      </c>
    </row>
    <row r="253" spans="2:9" x14ac:dyDescent="0.35">
      <c r="B253" s="35">
        <v>249</v>
      </c>
    </row>
    <row r="254" spans="2:9" x14ac:dyDescent="0.35">
      <c r="B254" s="35">
        <v>250</v>
      </c>
    </row>
    <row r="255" spans="2:9" x14ac:dyDescent="0.35">
      <c r="B255" s="35">
        <v>251</v>
      </c>
    </row>
    <row r="256" spans="2:9" x14ac:dyDescent="0.35">
      <c r="B256" s="35">
        <v>252</v>
      </c>
    </row>
    <row r="257" spans="2:2" x14ac:dyDescent="0.35">
      <c r="B257" s="35">
        <v>253</v>
      </c>
    </row>
    <row r="258" spans="2:2" x14ac:dyDescent="0.35">
      <c r="B258" s="35">
        <v>254</v>
      </c>
    </row>
    <row r="259" spans="2:2" x14ac:dyDescent="0.35">
      <c r="B259" s="35">
        <v>255</v>
      </c>
    </row>
    <row r="260" spans="2:2" x14ac:dyDescent="0.35">
      <c r="B260" s="35">
        <v>256</v>
      </c>
    </row>
    <row r="261" spans="2:2" x14ac:dyDescent="0.35">
      <c r="B261" s="35">
        <v>257</v>
      </c>
    </row>
    <row r="262" spans="2:2" x14ac:dyDescent="0.35">
      <c r="B262" s="35">
        <v>258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4</xdr:col>
                    <xdr:colOff>12700</xdr:colOff>
                    <xdr:row>1</xdr:row>
                    <xdr:rowOff>158750</xdr:rowOff>
                  </from>
                  <to>
                    <xdr:col>5</xdr:col>
                    <xdr:colOff>698500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7</xdr:col>
                    <xdr:colOff>6350</xdr:colOff>
                    <xdr:row>1</xdr:row>
                    <xdr:rowOff>152400</xdr:rowOff>
                  </from>
                  <to>
                    <xdr:col>8</xdr:col>
                    <xdr:colOff>704850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95"/>
  <sheetViews>
    <sheetView zoomScale="75" zoomScaleNormal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B14" sqref="BB14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13234</v>
      </c>
      <c r="F6" s="3">
        <v>11880</v>
      </c>
      <c r="H6" s="3">
        <v>113765</v>
      </c>
      <c r="J6" s="3">
        <v>126242</v>
      </c>
      <c r="L6" s="3">
        <v>40795</v>
      </c>
      <c r="N6" s="3">
        <v>57635</v>
      </c>
      <c r="P6" s="3">
        <v>101308</v>
      </c>
      <c r="R6" s="3">
        <v>14531</v>
      </c>
      <c r="T6" s="3">
        <v>167902</v>
      </c>
      <c r="V6" s="3">
        <v>194623</v>
      </c>
      <c r="X6" s="3">
        <v>6179</v>
      </c>
      <c r="Z6" s="3">
        <v>38734</v>
      </c>
      <c r="AB6" s="3">
        <v>118197</v>
      </c>
      <c r="AD6" s="3">
        <v>365245</v>
      </c>
      <c r="AF6" s="3">
        <v>13474</v>
      </c>
      <c r="AH6" s="3">
        <v>22425</v>
      </c>
      <c r="AJ6" s="3">
        <v>16109</v>
      </c>
      <c r="AL6" s="3">
        <v>148575</v>
      </c>
      <c r="AN6" s="3">
        <v>48721</v>
      </c>
      <c r="AP6" s="3">
        <v>139281</v>
      </c>
      <c r="AR6" s="3">
        <v>10684</v>
      </c>
      <c r="AT6" s="3">
        <v>148907</v>
      </c>
      <c r="AV6" s="3">
        <v>20148</v>
      </c>
      <c r="AX6" s="3">
        <v>24986</v>
      </c>
      <c r="AZ6" s="3">
        <v>121472</v>
      </c>
      <c r="BB6" s="3">
        <v>158207</v>
      </c>
      <c r="BD6" s="3">
        <v>271056</v>
      </c>
      <c r="BF6" s="3">
        <v>68404</v>
      </c>
      <c r="BH6" s="3">
        <v>16607</v>
      </c>
      <c r="BJ6" s="3">
        <v>5686</v>
      </c>
      <c r="BL6" s="3">
        <v>91320</v>
      </c>
      <c r="BN6" s="3">
        <v>20433</v>
      </c>
      <c r="BP6" s="3">
        <v>243895</v>
      </c>
      <c r="BR6" s="3">
        <v>17363</v>
      </c>
      <c r="BT6" s="3">
        <v>158131</v>
      </c>
      <c r="BV6" s="3">
        <v>159108</v>
      </c>
      <c r="BX6" s="3">
        <v>77323</v>
      </c>
      <c r="BZ6" s="3">
        <v>7757</v>
      </c>
      <c r="CB6" s="3">
        <v>51459</v>
      </c>
      <c r="CD6" s="3">
        <v>124696</v>
      </c>
      <c r="CF6" s="3">
        <v>10177</v>
      </c>
      <c r="CH6" s="3">
        <v>85207</v>
      </c>
      <c r="CJ6" s="3">
        <v>115047</v>
      </c>
      <c r="CL6" s="3">
        <v>149608</v>
      </c>
      <c r="CN6" s="3">
        <v>178951</v>
      </c>
      <c r="CP6" s="3">
        <v>56977</v>
      </c>
      <c r="CR6" s="3">
        <v>49464</v>
      </c>
      <c r="CT6" s="3">
        <v>30517</v>
      </c>
      <c r="CV6" s="3">
        <v>190407</v>
      </c>
      <c r="CX6" s="3">
        <v>121848</v>
      </c>
      <c r="CZ6" s="3">
        <v>37636</v>
      </c>
      <c r="DB6" s="3">
        <v>171347</v>
      </c>
      <c r="DD6" s="3">
        <v>168947</v>
      </c>
      <c r="DF6" s="3">
        <v>20255</v>
      </c>
      <c r="DH6" s="3">
        <v>17366</v>
      </c>
      <c r="DJ6" s="3">
        <v>15200</v>
      </c>
      <c r="DL6" s="3">
        <v>62893</v>
      </c>
      <c r="DN6" s="3">
        <v>11947</v>
      </c>
      <c r="DP6" s="3">
        <v>101945</v>
      </c>
      <c r="DR6" s="3">
        <v>7666</v>
      </c>
      <c r="DT6" s="3">
        <v>3274</v>
      </c>
      <c r="DV6" s="3">
        <v>30577</v>
      </c>
      <c r="DX6" s="3">
        <v>16590</v>
      </c>
      <c r="DZ6" s="3">
        <v>104694</v>
      </c>
      <c r="EB6" s="3">
        <v>11456</v>
      </c>
      <c r="ED6" s="3">
        <v>37692</v>
      </c>
      <c r="EF6" s="3">
        <v>21396</v>
      </c>
      <c r="EH6" s="3">
        <v>6220</v>
      </c>
      <c r="EJ6" s="3">
        <v>29807</v>
      </c>
      <c r="EL6" s="3">
        <v>35404</v>
      </c>
      <c r="EN6" s="3">
        <v>45638</v>
      </c>
      <c r="EP6" s="3">
        <v>3991</v>
      </c>
      <c r="ER6" s="3">
        <v>169346</v>
      </c>
      <c r="ET6" s="3">
        <v>229393</v>
      </c>
      <c r="EV6" s="3">
        <v>43242</v>
      </c>
      <c r="EX6" s="3">
        <v>292007</v>
      </c>
      <c r="EZ6" s="3">
        <v>90112</v>
      </c>
      <c r="FB6" s="3">
        <v>156063</v>
      </c>
      <c r="FD6" s="3">
        <v>6557</v>
      </c>
      <c r="FF6" s="3">
        <v>4833452</v>
      </c>
      <c r="FH6" s="3">
        <v>6503488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4.0728426779507334</v>
      </c>
      <c r="F9" s="3">
        <v>578</v>
      </c>
      <c r="G9" s="4">
        <v>4.8653198653198659</v>
      </c>
      <c r="H9" s="1">
        <v>6608</v>
      </c>
      <c r="I9" s="4">
        <v>5.8084648178262208</v>
      </c>
      <c r="J9" s="3">
        <v>7052</v>
      </c>
      <c r="K9" s="4">
        <v>5.5860965447315474</v>
      </c>
      <c r="L9" s="3">
        <v>1841</v>
      </c>
      <c r="M9" s="4">
        <v>4.5128079421497738</v>
      </c>
      <c r="N9" s="3">
        <v>3507</v>
      </c>
      <c r="O9" s="4">
        <v>6.0848442786501256</v>
      </c>
      <c r="P9" s="3">
        <v>4450</v>
      </c>
      <c r="Q9" s="4">
        <v>4.3925455047972513</v>
      </c>
      <c r="R9" s="3">
        <v>649</v>
      </c>
      <c r="S9" s="4">
        <v>4.4663133989401969</v>
      </c>
      <c r="T9" s="3">
        <v>6653</v>
      </c>
      <c r="U9" s="4">
        <v>3.9624304653905256</v>
      </c>
      <c r="V9" s="3">
        <v>10994</v>
      </c>
      <c r="W9" s="4">
        <v>5.6488698663570087</v>
      </c>
      <c r="X9" s="3">
        <v>289</v>
      </c>
      <c r="Y9" s="4">
        <v>4.6771322220424016</v>
      </c>
      <c r="Z9" s="3">
        <v>1939</v>
      </c>
      <c r="AA9" s="4">
        <v>5.0059379356637583</v>
      </c>
      <c r="AB9" s="3">
        <v>9096</v>
      </c>
      <c r="AC9" s="4">
        <v>7.6956267925581869</v>
      </c>
      <c r="AD9" s="3">
        <v>27841</v>
      </c>
      <c r="AE9" s="4">
        <v>7.6225547235417332</v>
      </c>
      <c r="AF9" s="3">
        <v>521</v>
      </c>
      <c r="AG9" s="4">
        <v>3.8667062490722874</v>
      </c>
      <c r="AH9" s="3">
        <v>1123</v>
      </c>
      <c r="AI9" s="4">
        <v>5.0078037904124866</v>
      </c>
      <c r="AJ9" s="3">
        <v>748</v>
      </c>
      <c r="AK9" s="4">
        <v>4.6433670618908689</v>
      </c>
      <c r="AL9" s="3">
        <v>7896</v>
      </c>
      <c r="AM9" s="4">
        <v>5.3144876325088335</v>
      </c>
      <c r="AN9" s="3">
        <v>2173</v>
      </c>
      <c r="AO9" s="4">
        <v>4.4600890786313911</v>
      </c>
      <c r="AP9" s="3">
        <v>8599</v>
      </c>
      <c r="AQ9" s="4">
        <v>6.1738499867174994</v>
      </c>
      <c r="AR9" s="3">
        <v>486</v>
      </c>
      <c r="AS9" s="4">
        <v>4.548858105578435</v>
      </c>
      <c r="AT9" s="3">
        <v>7772</v>
      </c>
      <c r="AU9" s="4">
        <v>5.2193651070802582</v>
      </c>
      <c r="AV9" s="3">
        <v>904</v>
      </c>
      <c r="AW9" s="4">
        <v>4.4867976970418901</v>
      </c>
      <c r="AX9" s="3">
        <v>1541</v>
      </c>
      <c r="AY9" s="4">
        <v>6.167453774113504</v>
      </c>
      <c r="AZ9" s="3">
        <v>7147</v>
      </c>
      <c r="BA9" s="4">
        <v>5.8836604320337198</v>
      </c>
      <c r="BB9" s="3">
        <v>9620</v>
      </c>
      <c r="BC9" s="4">
        <v>6.0806411852825732</v>
      </c>
      <c r="BD9" s="3">
        <v>15470</v>
      </c>
      <c r="BE9" s="4">
        <v>5.7073077150109199</v>
      </c>
      <c r="BF9" s="3">
        <v>4084</v>
      </c>
      <c r="BG9" s="4">
        <v>5.9704110870709313</v>
      </c>
      <c r="BH9" s="3">
        <v>677</v>
      </c>
      <c r="BI9" s="4">
        <v>4.0765942072619978</v>
      </c>
      <c r="BJ9" s="3">
        <v>285</v>
      </c>
      <c r="BK9" s="4">
        <v>5.0123109391487866</v>
      </c>
      <c r="BL9" s="3">
        <v>5775</v>
      </c>
      <c r="BM9" s="4">
        <v>6.3239159001314063</v>
      </c>
      <c r="BN9" s="3">
        <v>1166</v>
      </c>
      <c r="BO9" s="4">
        <v>5.7064552439680911</v>
      </c>
      <c r="BP9" s="3">
        <v>18851</v>
      </c>
      <c r="BQ9" s="4">
        <v>7.7291457389450384</v>
      </c>
      <c r="BR9" s="3">
        <v>849</v>
      </c>
      <c r="BS9" s="4">
        <v>4.8897079997696249</v>
      </c>
      <c r="BT9" s="3">
        <v>8611</v>
      </c>
      <c r="BU9" s="4">
        <v>5.4454850725031774</v>
      </c>
      <c r="BV9" s="3">
        <v>8428</v>
      </c>
      <c r="BW9" s="4">
        <v>5.2970309475324937</v>
      </c>
      <c r="BX9" s="3">
        <v>4295</v>
      </c>
      <c r="BY9" s="4">
        <v>5.5546215227034645</v>
      </c>
      <c r="BZ9" s="3">
        <v>317</v>
      </c>
      <c r="CA9" s="4">
        <v>4.0866314296764212</v>
      </c>
      <c r="CB9" s="3">
        <v>2854</v>
      </c>
      <c r="CC9" s="4">
        <v>5.5461629646903363</v>
      </c>
      <c r="CD9" s="3">
        <v>5556</v>
      </c>
      <c r="CE9" s="4">
        <v>4.4556361070122534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5.964518848818309</v>
      </c>
      <c r="CL9" s="3">
        <v>4354</v>
      </c>
      <c r="CM9" s="4">
        <v>2.9102721779583978</v>
      </c>
      <c r="CN9" s="3">
        <v>14460</v>
      </c>
      <c r="CO9" s="4">
        <v>8.0804242502137456</v>
      </c>
      <c r="CP9" s="3">
        <v>3260</v>
      </c>
      <c r="CQ9" s="4">
        <v>5.7216069642136302</v>
      </c>
      <c r="CR9" s="3">
        <v>3505</v>
      </c>
      <c r="CS9" s="4">
        <v>7.0859615073588875</v>
      </c>
      <c r="CT9" s="3">
        <v>1478</v>
      </c>
      <c r="CU9" s="4">
        <v>4.843202149621523</v>
      </c>
      <c r="CV9" s="3">
        <v>8458</v>
      </c>
      <c r="CW9" s="4">
        <v>4.4420635795952883</v>
      </c>
      <c r="CX9" s="3">
        <v>6133</v>
      </c>
      <c r="CY9" s="4">
        <v>5.0333202022191585</v>
      </c>
      <c r="CZ9" s="3">
        <v>2370</v>
      </c>
      <c r="DA9" s="4">
        <v>6.2971622914231054</v>
      </c>
      <c r="DB9" s="3">
        <v>9731</v>
      </c>
      <c r="DC9" s="4">
        <v>5.6791189807816886</v>
      </c>
      <c r="DD9" s="3">
        <v>7922</v>
      </c>
      <c r="DE9" s="4">
        <v>4.6890444932434434</v>
      </c>
      <c r="DF9" s="3">
        <v>808</v>
      </c>
      <c r="DG9" s="4">
        <v>3.9891384843248585</v>
      </c>
      <c r="DH9" s="3">
        <v>963</v>
      </c>
      <c r="DI9" s="4">
        <v>5.5453184383277669</v>
      </c>
      <c r="DJ9" s="3">
        <v>651</v>
      </c>
      <c r="DK9" s="4">
        <v>4.2828947368421053</v>
      </c>
      <c r="DL9" s="3">
        <v>3221</v>
      </c>
      <c r="DM9" s="4">
        <v>5.1213966578156551</v>
      </c>
      <c r="DN9" s="3">
        <v>582</v>
      </c>
      <c r="DO9" s="4">
        <v>4.8715158617226084</v>
      </c>
      <c r="DP9" s="3">
        <v>4177</v>
      </c>
      <c r="DQ9" s="4">
        <v>4.0973073716219526</v>
      </c>
      <c r="DR9" s="3">
        <v>311</v>
      </c>
      <c r="DS9" s="4">
        <v>4.0568745108270283</v>
      </c>
      <c r="DT9" s="3">
        <v>86</v>
      </c>
      <c r="DU9" s="4">
        <v>2.6267562614538789</v>
      </c>
      <c r="DV9" s="3">
        <v>1437</v>
      </c>
      <c r="DW9" s="4">
        <v>4.6996108185891359</v>
      </c>
      <c r="DX9" s="3">
        <v>868</v>
      </c>
      <c r="DY9" s="4">
        <v>5.2320675105485233</v>
      </c>
      <c r="DZ9" s="3">
        <v>3950</v>
      </c>
      <c r="EA9" s="4">
        <v>3.7729000706821787</v>
      </c>
      <c r="EB9" s="3">
        <v>532</v>
      </c>
      <c r="EC9" s="4">
        <v>4.6438547486033519</v>
      </c>
      <c r="ED9" s="3">
        <v>2301</v>
      </c>
      <c r="EE9" s="4">
        <v>6.104743712193569</v>
      </c>
      <c r="EF9" s="3">
        <v>1298</v>
      </c>
      <c r="EG9" s="4">
        <v>6.066554496167508</v>
      </c>
      <c r="EH9" s="3">
        <v>278</v>
      </c>
      <c r="EI9" s="4">
        <v>4.469453376205788</v>
      </c>
      <c r="EJ9" s="3">
        <v>1535</v>
      </c>
      <c r="EK9" s="4">
        <v>5.1497970275438654</v>
      </c>
      <c r="EL9" s="3">
        <v>1828</v>
      </c>
      <c r="EM9" s="4">
        <v>5.1632583888826122</v>
      </c>
      <c r="EN9" s="3">
        <v>2397</v>
      </c>
      <c r="EO9" s="4">
        <v>5.2522021122748583</v>
      </c>
      <c r="EP9" s="3">
        <v>238</v>
      </c>
      <c r="EQ9" s="4">
        <v>5.9634176898020543</v>
      </c>
      <c r="ER9" s="3">
        <v>7787</v>
      </c>
      <c r="ES9" s="4">
        <v>4.598278081560828</v>
      </c>
      <c r="ET9" s="3">
        <v>16508</v>
      </c>
      <c r="EU9" s="4">
        <v>7.1963834990605644</v>
      </c>
      <c r="EV9" s="3">
        <v>2702</v>
      </c>
      <c r="EW9" s="4">
        <v>6.2485546459460712</v>
      </c>
      <c r="EX9" s="3">
        <v>26099</v>
      </c>
      <c r="EY9" s="4">
        <v>8.9377994363148829</v>
      </c>
      <c r="EZ9" s="3">
        <v>3636</v>
      </c>
      <c r="FA9" s="4">
        <v>4.0349786931818183</v>
      </c>
      <c r="FB9" s="3">
        <v>9298</v>
      </c>
      <c r="FC9" s="4">
        <v>5.9578503553052293</v>
      </c>
      <c r="FD9" s="3">
        <v>284</v>
      </c>
      <c r="FE9" s="4">
        <v>4.3312490468201927</v>
      </c>
      <c r="FF9" s="3">
        <v>284732</v>
      </c>
      <c r="FG9" s="4">
        <v>5.890862265726442</v>
      </c>
      <c r="FH9" s="3">
        <v>375900</v>
      </c>
      <c r="FI9" s="4">
        <v>5.779975299408564</v>
      </c>
    </row>
    <row r="10" spans="2:165" x14ac:dyDescent="0.35">
      <c r="B10" s="18">
        <v>5</v>
      </c>
      <c r="C10" s="1" t="s">
        <v>5</v>
      </c>
      <c r="D10" s="3">
        <v>1488</v>
      </c>
      <c r="E10" s="4">
        <v>11.243766057125585</v>
      </c>
      <c r="F10" s="3">
        <v>1225</v>
      </c>
      <c r="G10" s="4">
        <v>10.311447811447811</v>
      </c>
      <c r="H10" s="3">
        <v>14719</v>
      </c>
      <c r="I10" s="4">
        <v>12.938074100118666</v>
      </c>
      <c r="J10" s="3">
        <v>15381</v>
      </c>
      <c r="K10" s="4">
        <v>12.183742336148033</v>
      </c>
      <c r="L10" s="3">
        <v>4328</v>
      </c>
      <c r="M10" s="4">
        <v>10.609143277362422</v>
      </c>
      <c r="N10" s="3">
        <v>7454</v>
      </c>
      <c r="O10" s="4">
        <v>12.933113559469072</v>
      </c>
      <c r="P10" s="3">
        <v>13225</v>
      </c>
      <c r="Q10" s="4">
        <v>13.054250404706439</v>
      </c>
      <c r="R10" s="3">
        <v>1418</v>
      </c>
      <c r="S10" s="4">
        <v>9.7584474571605533</v>
      </c>
      <c r="T10" s="3">
        <v>20281</v>
      </c>
      <c r="U10" s="4">
        <v>12.079069933651773</v>
      </c>
      <c r="V10" s="3">
        <v>22773</v>
      </c>
      <c r="W10" s="4">
        <v>11.701083633486279</v>
      </c>
      <c r="X10" s="3">
        <v>643</v>
      </c>
      <c r="Y10" s="4">
        <v>10.406214597831365</v>
      </c>
      <c r="Z10" s="3">
        <v>4674</v>
      </c>
      <c r="AA10" s="4">
        <v>12.066917953219395</v>
      </c>
      <c r="AB10" s="3">
        <v>17675</v>
      </c>
      <c r="AC10" s="4">
        <v>14.95384823641886</v>
      </c>
      <c r="AD10" s="3">
        <v>55208</v>
      </c>
      <c r="AE10" s="4">
        <v>15.1153335432381</v>
      </c>
      <c r="AF10" s="3">
        <v>1440</v>
      </c>
      <c r="AG10" s="4">
        <v>10.68724951758943</v>
      </c>
      <c r="AH10" s="3">
        <v>2611</v>
      </c>
      <c r="AI10" s="4">
        <v>11.643255295429208</v>
      </c>
      <c r="AJ10" s="3">
        <v>1929</v>
      </c>
      <c r="AK10" s="4">
        <v>11.974672543298777</v>
      </c>
      <c r="AL10" s="3">
        <v>14465</v>
      </c>
      <c r="AM10" s="4">
        <v>9.7358236580851418</v>
      </c>
      <c r="AN10" s="3">
        <v>5126</v>
      </c>
      <c r="AO10" s="4">
        <v>10.521130518667515</v>
      </c>
      <c r="AP10" s="3">
        <v>17235</v>
      </c>
      <c r="AQ10" s="4">
        <v>12.374264975122234</v>
      </c>
      <c r="AR10" s="3">
        <v>1187</v>
      </c>
      <c r="AS10" s="4">
        <v>11.110071134406589</v>
      </c>
      <c r="AT10" s="3">
        <v>18302</v>
      </c>
      <c r="AU10" s="4">
        <v>12.290892973466661</v>
      </c>
      <c r="AV10" s="3">
        <v>2181</v>
      </c>
      <c r="AW10" s="4">
        <v>10.824895771292436</v>
      </c>
      <c r="AX10" s="3">
        <v>3967</v>
      </c>
      <c r="AY10" s="4">
        <v>15.876891058993037</v>
      </c>
      <c r="AZ10" s="3">
        <v>15590</v>
      </c>
      <c r="BA10" s="4">
        <v>12.834233403582719</v>
      </c>
      <c r="BB10" s="3">
        <v>17788</v>
      </c>
      <c r="BC10" s="4">
        <v>11.243497443223118</v>
      </c>
      <c r="BD10" s="3">
        <v>32304</v>
      </c>
      <c r="BE10" s="4">
        <v>11.917832477421641</v>
      </c>
      <c r="BF10" s="3">
        <v>9136</v>
      </c>
      <c r="BG10" s="4">
        <v>13.355944096836442</v>
      </c>
      <c r="BH10" s="3">
        <v>1677</v>
      </c>
      <c r="BI10" s="4">
        <v>10.098151381947371</v>
      </c>
      <c r="BJ10" s="3">
        <v>560</v>
      </c>
      <c r="BK10" s="4">
        <v>9.8487513190291942</v>
      </c>
      <c r="BL10" s="3">
        <v>11159</v>
      </c>
      <c r="BM10" s="4">
        <v>12.219667104686815</v>
      </c>
      <c r="BN10" s="3">
        <v>2572</v>
      </c>
      <c r="BO10" s="4">
        <v>12.587481035579701</v>
      </c>
      <c r="BP10" s="3">
        <v>35900</v>
      </c>
      <c r="BQ10" s="4">
        <v>14.719448943192766</v>
      </c>
      <c r="BR10" s="3">
        <v>2192</v>
      </c>
      <c r="BS10" s="4">
        <v>12.62454644934631</v>
      </c>
      <c r="BT10" s="3">
        <v>18597</v>
      </c>
      <c r="BU10" s="4">
        <v>11.760502368289583</v>
      </c>
      <c r="BV10" s="3">
        <v>18684</v>
      </c>
      <c r="BW10" s="4">
        <v>11.742967041254996</v>
      </c>
      <c r="BX10" s="3">
        <v>9404</v>
      </c>
      <c r="BY10" s="4">
        <v>12.161969918394268</v>
      </c>
      <c r="BZ10" s="3">
        <v>842</v>
      </c>
      <c r="CA10" s="4">
        <v>10.854711873146835</v>
      </c>
      <c r="CB10" s="3">
        <v>7371</v>
      </c>
      <c r="CC10" s="4">
        <v>14.324024951903457</v>
      </c>
      <c r="CD10" s="3">
        <v>14586</v>
      </c>
      <c r="CE10" s="4">
        <v>11.697247706422019</v>
      </c>
      <c r="CF10" s="3">
        <v>1344</v>
      </c>
      <c r="CG10" s="4">
        <v>13.2062493858701</v>
      </c>
      <c r="CH10" s="3">
        <v>8321</v>
      </c>
      <c r="CI10" s="4">
        <v>9.7656295844238148</v>
      </c>
      <c r="CJ10" s="3">
        <v>14162</v>
      </c>
      <c r="CK10" s="4">
        <v>12.309751666710127</v>
      </c>
      <c r="CL10" s="3">
        <v>5742</v>
      </c>
      <c r="CM10" s="4">
        <v>3.8380300518688841</v>
      </c>
      <c r="CN10" s="3">
        <v>29126</v>
      </c>
      <c r="CO10" s="4">
        <v>16.275963811322651</v>
      </c>
      <c r="CP10" s="3">
        <v>7288</v>
      </c>
      <c r="CQ10" s="4">
        <v>12.791126243922987</v>
      </c>
      <c r="CR10" s="3">
        <v>6821</v>
      </c>
      <c r="CS10" s="4">
        <v>13.789826944848778</v>
      </c>
      <c r="CT10" s="3">
        <v>3570</v>
      </c>
      <c r="CU10" s="4">
        <v>11.698397614444408</v>
      </c>
      <c r="CV10" s="3">
        <v>21130</v>
      </c>
      <c r="CW10" s="4">
        <v>11.097281087354983</v>
      </c>
      <c r="CX10" s="3">
        <v>13433</v>
      </c>
      <c r="CY10" s="4">
        <v>11.024391044580133</v>
      </c>
      <c r="CZ10" s="3">
        <v>5215</v>
      </c>
      <c r="DA10" s="4">
        <v>13.856414071633541</v>
      </c>
      <c r="DB10" s="3">
        <v>16772</v>
      </c>
      <c r="DC10" s="4">
        <v>9.7883242776354429</v>
      </c>
      <c r="DD10" s="3">
        <v>19591</v>
      </c>
      <c r="DE10" s="4">
        <v>11.595944290221194</v>
      </c>
      <c r="DF10" s="3">
        <v>2046</v>
      </c>
      <c r="DG10" s="4">
        <v>10.101209577882004</v>
      </c>
      <c r="DH10" s="3">
        <v>2333</v>
      </c>
      <c r="DI10" s="4">
        <v>13.434296901992399</v>
      </c>
      <c r="DJ10" s="3">
        <v>1555</v>
      </c>
      <c r="DK10" s="4">
        <v>10.230263157894736</v>
      </c>
      <c r="DL10" s="3">
        <v>8447</v>
      </c>
      <c r="DM10" s="4">
        <v>13.430747459971698</v>
      </c>
      <c r="DN10" s="3">
        <v>1214</v>
      </c>
      <c r="DO10" s="4">
        <v>10.161546831840628</v>
      </c>
      <c r="DP10" s="3">
        <v>7452</v>
      </c>
      <c r="DQ10" s="4">
        <v>7.3098239246652614</v>
      </c>
      <c r="DR10" s="3">
        <v>810</v>
      </c>
      <c r="DS10" s="4">
        <v>10.566136185755283</v>
      </c>
      <c r="DT10" s="3">
        <v>226</v>
      </c>
      <c r="DU10" s="4">
        <v>6.9028711056811245</v>
      </c>
      <c r="DV10" s="3">
        <v>3697</v>
      </c>
      <c r="DW10" s="4">
        <v>12.090787192988193</v>
      </c>
      <c r="DX10" s="3">
        <v>1953</v>
      </c>
      <c r="DY10" s="4">
        <v>11.772151898734178</v>
      </c>
      <c r="DZ10" s="3">
        <v>8061</v>
      </c>
      <c r="EA10" s="4">
        <v>7.6995816379162125</v>
      </c>
      <c r="EB10" s="3">
        <v>1088</v>
      </c>
      <c r="EC10" s="4">
        <v>9.4972067039106136</v>
      </c>
      <c r="ED10" s="3">
        <v>5133</v>
      </c>
      <c r="EE10" s="4">
        <v>13.618274434893346</v>
      </c>
      <c r="EF10" s="3">
        <v>2704</v>
      </c>
      <c r="EG10" s="4">
        <v>12.637876238549261</v>
      </c>
      <c r="EH10" s="3">
        <v>684</v>
      </c>
      <c r="EI10" s="4">
        <v>10.996784565916398</v>
      </c>
      <c r="EJ10" s="3">
        <v>3670</v>
      </c>
      <c r="EK10" s="4">
        <v>12.312544033280773</v>
      </c>
      <c r="EL10" s="3">
        <v>4352</v>
      </c>
      <c r="EM10" s="4">
        <v>12.292396339396678</v>
      </c>
      <c r="EN10" s="3">
        <v>5358</v>
      </c>
      <c r="EO10" s="4">
        <v>11.740216486261449</v>
      </c>
      <c r="EP10" s="3">
        <v>428</v>
      </c>
      <c r="EQ10" s="4">
        <v>10.724129290904536</v>
      </c>
      <c r="ER10" s="3">
        <v>19164</v>
      </c>
      <c r="ES10" s="4">
        <v>11.316476326573996</v>
      </c>
      <c r="ET10" s="3">
        <v>32198</v>
      </c>
      <c r="EU10" s="4">
        <v>14.036173728056218</v>
      </c>
      <c r="EV10" s="3">
        <v>5982</v>
      </c>
      <c r="EW10" s="4">
        <v>13.833772720965728</v>
      </c>
      <c r="EX10" s="3">
        <v>48025</v>
      </c>
      <c r="EY10" s="4">
        <v>16.446523542243852</v>
      </c>
      <c r="EZ10" s="3">
        <v>5894</v>
      </c>
      <c r="FA10" s="4">
        <v>6.5407492897727275</v>
      </c>
      <c r="FB10" s="3">
        <v>19732</v>
      </c>
      <c r="FC10" s="4">
        <v>12.643611874691633</v>
      </c>
      <c r="FD10" s="3">
        <v>736</v>
      </c>
      <c r="FE10" s="4">
        <v>11.224645417111484</v>
      </c>
      <c r="FF10" s="3">
        <v>588509</v>
      </c>
      <c r="FG10" s="4">
        <v>12.175749340223096</v>
      </c>
      <c r="FH10" s="3">
        <v>793556</v>
      </c>
      <c r="FI10" s="4">
        <v>12.202006061977819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8.9315399727973404</v>
      </c>
      <c r="F11" s="3">
        <v>1121</v>
      </c>
      <c r="G11" s="4">
        <v>9.436026936026936</v>
      </c>
      <c r="H11" s="3">
        <v>14126</v>
      </c>
      <c r="I11" s="4">
        <v>12.416824155056476</v>
      </c>
      <c r="J11" s="3">
        <v>13841</v>
      </c>
      <c r="K11" s="4">
        <v>10.963863056668938</v>
      </c>
      <c r="L11" s="3">
        <v>3273</v>
      </c>
      <c r="M11" s="4">
        <v>8.0230420394656203</v>
      </c>
      <c r="N11" s="3">
        <v>6098</v>
      </c>
      <c r="O11" s="4">
        <v>10.580376507330614</v>
      </c>
      <c r="P11" s="3">
        <v>12177</v>
      </c>
      <c r="Q11" s="4">
        <v>12.01978126110475</v>
      </c>
      <c r="R11" s="3">
        <v>1347</v>
      </c>
      <c r="S11" s="4">
        <v>9.2698369004197918</v>
      </c>
      <c r="T11" s="3">
        <v>24255</v>
      </c>
      <c r="U11" s="4">
        <v>14.445926790627867</v>
      </c>
      <c r="V11" s="3">
        <v>24536</v>
      </c>
      <c r="W11" s="4">
        <v>12.606937515093284</v>
      </c>
      <c r="X11" s="3">
        <v>568</v>
      </c>
      <c r="Y11" s="4">
        <v>9.1924259588930255</v>
      </c>
      <c r="Z11" s="3">
        <v>4085</v>
      </c>
      <c r="AA11" s="4">
        <v>10.546290081065731</v>
      </c>
      <c r="AB11" s="3">
        <v>14348</v>
      </c>
      <c r="AC11" s="4">
        <v>12.139055982808362</v>
      </c>
      <c r="AD11" s="3">
        <v>47470</v>
      </c>
      <c r="AE11" s="4">
        <v>12.996755602403868</v>
      </c>
      <c r="AF11" s="3">
        <v>1238</v>
      </c>
      <c r="AG11" s="4">
        <v>9.1880659047053594</v>
      </c>
      <c r="AH11" s="3">
        <v>2237</v>
      </c>
      <c r="AI11" s="4">
        <v>9.9754738015607582</v>
      </c>
      <c r="AJ11" s="3">
        <v>1679</v>
      </c>
      <c r="AK11" s="4">
        <v>10.422745049351294</v>
      </c>
      <c r="AL11" s="3">
        <v>16148</v>
      </c>
      <c r="AM11" s="4">
        <v>10.868584889786304</v>
      </c>
      <c r="AN11" s="3">
        <v>4125</v>
      </c>
      <c r="AO11" s="4">
        <v>8.4665749881981078</v>
      </c>
      <c r="AP11" s="3">
        <v>15585</v>
      </c>
      <c r="AQ11" s="4">
        <v>11.189609494475198</v>
      </c>
      <c r="AR11" s="3">
        <v>932</v>
      </c>
      <c r="AS11" s="4">
        <v>8.7233245975290163</v>
      </c>
      <c r="AT11" s="3">
        <v>17799</v>
      </c>
      <c r="AU11" s="4">
        <v>11.953098242527215</v>
      </c>
      <c r="AV11" s="3">
        <v>1949</v>
      </c>
      <c r="AW11" s="4">
        <v>9.6734167162993856</v>
      </c>
      <c r="AX11" s="3">
        <v>2813</v>
      </c>
      <c r="AY11" s="4">
        <v>11.258304650604337</v>
      </c>
      <c r="AZ11" s="3">
        <v>14265</v>
      </c>
      <c r="BA11" s="4">
        <v>11.743447049525816</v>
      </c>
      <c r="BB11" s="3">
        <v>19987</v>
      </c>
      <c r="BC11" s="4">
        <v>12.63344858318532</v>
      </c>
      <c r="BD11" s="3">
        <v>32292</v>
      </c>
      <c r="BE11" s="4">
        <v>11.913405347972375</v>
      </c>
      <c r="BF11" s="3">
        <v>7966</v>
      </c>
      <c r="BG11" s="4">
        <v>11.64551780597626</v>
      </c>
      <c r="BH11" s="3">
        <v>1192</v>
      </c>
      <c r="BI11" s="4">
        <v>7.177696152224966</v>
      </c>
      <c r="BJ11" s="3">
        <v>520</v>
      </c>
      <c r="BK11" s="4">
        <v>9.1452690819556803</v>
      </c>
      <c r="BL11" s="3">
        <v>9032</v>
      </c>
      <c r="BM11" s="4">
        <v>9.8904949627682868</v>
      </c>
      <c r="BN11" s="3">
        <v>2346</v>
      </c>
      <c r="BO11" s="4">
        <v>11.481427103215387</v>
      </c>
      <c r="BP11" s="3">
        <v>31810</v>
      </c>
      <c r="BQ11" s="4">
        <v>13.042497796182783</v>
      </c>
      <c r="BR11" s="3">
        <v>1572</v>
      </c>
      <c r="BS11" s="4">
        <v>9.0537349536370435</v>
      </c>
      <c r="BT11" s="3">
        <v>16935</v>
      </c>
      <c r="BU11" s="4">
        <v>10.709475055491966</v>
      </c>
      <c r="BV11" s="3">
        <v>18981</v>
      </c>
      <c r="BW11" s="4">
        <v>11.929632702315409</v>
      </c>
      <c r="BX11" s="3">
        <v>8639</v>
      </c>
      <c r="BY11" s="4">
        <v>11.172613581987248</v>
      </c>
      <c r="BZ11" s="3">
        <v>655</v>
      </c>
      <c r="CA11" s="4">
        <v>8.4439860770916582</v>
      </c>
      <c r="CB11" s="3">
        <v>5410</v>
      </c>
      <c r="CC11" s="4">
        <v>10.513224120173343</v>
      </c>
      <c r="CD11" s="3">
        <v>14700</v>
      </c>
      <c r="CE11" s="4">
        <v>11.788670045550779</v>
      </c>
      <c r="CF11" s="3">
        <v>868</v>
      </c>
      <c r="CG11" s="4">
        <v>8.529036061707771</v>
      </c>
      <c r="CH11" s="3">
        <v>9001</v>
      </c>
      <c r="CI11" s="4">
        <v>10.563686082129403</v>
      </c>
      <c r="CJ11" s="3">
        <v>12920</v>
      </c>
      <c r="CK11" s="4">
        <v>11.230192877693465</v>
      </c>
      <c r="CL11" s="3">
        <v>31487</v>
      </c>
      <c r="CM11" s="4">
        <v>21.046334420619218</v>
      </c>
      <c r="CN11" s="3">
        <v>22684</v>
      </c>
      <c r="CO11" s="4">
        <v>12.676095690999212</v>
      </c>
      <c r="CP11" s="3">
        <v>6455</v>
      </c>
      <c r="CQ11" s="4">
        <v>11.329132807975148</v>
      </c>
      <c r="CR11" s="3">
        <v>5890</v>
      </c>
      <c r="CS11" s="4">
        <v>11.907650008086691</v>
      </c>
      <c r="CT11" s="3">
        <v>2947</v>
      </c>
      <c r="CU11" s="4">
        <v>9.6569125405511684</v>
      </c>
      <c r="CV11" s="3">
        <v>27264</v>
      </c>
      <c r="CW11" s="4">
        <v>14.318801304573887</v>
      </c>
      <c r="CX11" s="3">
        <v>14211</v>
      </c>
      <c r="CY11" s="4">
        <v>11.662891471341345</v>
      </c>
      <c r="CZ11" s="3">
        <v>4071</v>
      </c>
      <c r="DA11" s="4">
        <v>10.816771176533106</v>
      </c>
      <c r="DB11" s="3">
        <v>19639</v>
      </c>
      <c r="DC11" s="4">
        <v>11.461537114743765</v>
      </c>
      <c r="DD11" s="3">
        <v>17256</v>
      </c>
      <c r="DE11" s="4">
        <v>10.213854048902911</v>
      </c>
      <c r="DF11" s="3">
        <v>1550</v>
      </c>
      <c r="DG11" s="4">
        <v>7.6524314983954582</v>
      </c>
      <c r="DH11" s="3">
        <v>1770</v>
      </c>
      <c r="DI11" s="4">
        <v>10.192329839917079</v>
      </c>
      <c r="DJ11" s="3">
        <v>1375</v>
      </c>
      <c r="DK11" s="4">
        <v>9.0460526315789469</v>
      </c>
      <c r="DL11" s="3">
        <v>8400</v>
      </c>
      <c r="DM11" s="4">
        <v>13.356017362822573</v>
      </c>
      <c r="DN11" s="3">
        <v>1120</v>
      </c>
      <c r="DO11" s="4">
        <v>9.3747384280572525</v>
      </c>
      <c r="DP11" s="3">
        <v>8838</v>
      </c>
      <c r="DQ11" s="4">
        <v>8.6693805483348854</v>
      </c>
      <c r="DR11" s="3">
        <v>683</v>
      </c>
      <c r="DS11" s="4">
        <v>8.9094703887294546</v>
      </c>
      <c r="DT11" s="3">
        <v>217</v>
      </c>
      <c r="DU11" s="4">
        <v>6.6279780085522297</v>
      </c>
      <c r="DV11" s="3">
        <v>2815</v>
      </c>
      <c r="DW11" s="4">
        <v>9.206266147758118</v>
      </c>
      <c r="DX11" s="3">
        <v>1721</v>
      </c>
      <c r="DY11" s="4">
        <v>10.373719107896322</v>
      </c>
      <c r="DZ11" s="3">
        <v>12798</v>
      </c>
      <c r="EA11" s="4">
        <v>12.224196229010259</v>
      </c>
      <c r="EB11" s="3">
        <v>925</v>
      </c>
      <c r="EC11" s="4">
        <v>8.0743715083798886</v>
      </c>
      <c r="ED11" s="3">
        <v>3651</v>
      </c>
      <c r="EE11" s="4">
        <v>9.6864056033110479</v>
      </c>
      <c r="EF11" s="3">
        <v>2293</v>
      </c>
      <c r="EG11" s="4">
        <v>10.71695644045616</v>
      </c>
      <c r="EH11" s="3">
        <v>491</v>
      </c>
      <c r="EI11" s="4">
        <v>7.893890675241158</v>
      </c>
      <c r="EJ11" s="3">
        <v>3069</v>
      </c>
      <c r="EK11" s="4">
        <v>10.296239138457409</v>
      </c>
      <c r="EL11" s="3">
        <v>3945</v>
      </c>
      <c r="EM11" s="4">
        <v>11.142808722178286</v>
      </c>
      <c r="EN11" s="3">
        <v>4695</v>
      </c>
      <c r="EO11" s="4">
        <v>10.287479731802446</v>
      </c>
      <c r="EP11" s="3">
        <v>301</v>
      </c>
      <c r="EQ11" s="4">
        <v>7.5419694312202452</v>
      </c>
      <c r="ER11" s="3">
        <v>22723</v>
      </c>
      <c r="ES11" s="4">
        <v>13.418090772737473</v>
      </c>
      <c r="ET11" s="3">
        <v>27570</v>
      </c>
      <c r="EU11" s="4">
        <v>12.018675373703644</v>
      </c>
      <c r="EV11" s="3">
        <v>5372</v>
      </c>
      <c r="EW11" s="4">
        <v>12.423107164330975</v>
      </c>
      <c r="EX11" s="3">
        <v>34051</v>
      </c>
      <c r="EY11" s="4">
        <v>11.661021824819267</v>
      </c>
      <c r="EZ11" s="3">
        <v>9149</v>
      </c>
      <c r="FA11" s="4">
        <v>10.152920809659092</v>
      </c>
      <c r="FB11" s="3">
        <v>18154</v>
      </c>
      <c r="FC11" s="4">
        <v>11.632481754163383</v>
      </c>
      <c r="FD11" s="3">
        <v>589</v>
      </c>
      <c r="FE11" s="4">
        <v>8.9827665090742723</v>
      </c>
      <c r="FF11" s="3">
        <v>593749</v>
      </c>
      <c r="FG11" s="4">
        <v>12.28416047164635</v>
      </c>
      <c r="FH11" s="3">
        <v>773536</v>
      </c>
      <c r="FI11" s="4">
        <v>11.894171250873377</v>
      </c>
    </row>
    <row r="12" spans="2:165" x14ac:dyDescent="0.35">
      <c r="B12" s="18">
        <v>7</v>
      </c>
      <c r="C12" s="1" t="s">
        <v>7</v>
      </c>
      <c r="D12" s="3">
        <v>6573</v>
      </c>
      <c r="E12" s="4">
        <v>49.667523046697895</v>
      </c>
      <c r="F12" s="3">
        <v>6022</v>
      </c>
      <c r="G12" s="4">
        <v>50.690235690235689</v>
      </c>
      <c r="H12" s="3">
        <v>56763</v>
      </c>
      <c r="I12" s="4">
        <v>49.894958906517822</v>
      </c>
      <c r="J12" s="3">
        <v>66200</v>
      </c>
      <c r="K12" s="4">
        <v>52.438966429555933</v>
      </c>
      <c r="L12" s="3">
        <v>19311</v>
      </c>
      <c r="M12" s="4">
        <v>47.336683417085432</v>
      </c>
      <c r="N12" s="3">
        <v>28202</v>
      </c>
      <c r="O12" s="4">
        <v>48.932072525375212</v>
      </c>
      <c r="P12" s="3">
        <v>50016</v>
      </c>
      <c r="Q12" s="4">
        <v>49.370237296166145</v>
      </c>
      <c r="R12" s="3">
        <v>6822</v>
      </c>
      <c r="S12" s="4">
        <v>46.947904480077071</v>
      </c>
      <c r="T12" s="3">
        <v>86006</v>
      </c>
      <c r="U12" s="4">
        <v>51.223928243856534</v>
      </c>
      <c r="V12" s="3">
        <v>104636</v>
      </c>
      <c r="W12" s="4">
        <v>53.763429810454056</v>
      </c>
      <c r="X12" s="3">
        <v>2895</v>
      </c>
      <c r="Y12" s="4">
        <v>46.852241463019908</v>
      </c>
      <c r="Z12" s="3">
        <v>18415</v>
      </c>
      <c r="AA12" s="4">
        <v>47.542210977435843</v>
      </c>
      <c r="AB12" s="3">
        <v>62233</v>
      </c>
      <c r="AC12" s="4">
        <v>52.651928559946526</v>
      </c>
      <c r="AD12" s="3">
        <v>195143</v>
      </c>
      <c r="AE12" s="4">
        <v>53.427973004421695</v>
      </c>
      <c r="AF12" s="3">
        <v>6080</v>
      </c>
      <c r="AG12" s="4">
        <v>45.12394240759982</v>
      </c>
      <c r="AH12" s="3">
        <v>11078</v>
      </c>
      <c r="AI12" s="4">
        <v>49.400222965440356</v>
      </c>
      <c r="AJ12" s="3">
        <v>7759</v>
      </c>
      <c r="AK12" s="4">
        <v>48.165621702154077</v>
      </c>
      <c r="AL12" s="3">
        <v>88191</v>
      </c>
      <c r="AM12" s="4">
        <v>59.35790005047955</v>
      </c>
      <c r="AN12" s="3">
        <v>22242</v>
      </c>
      <c r="AO12" s="4">
        <v>45.651772336364196</v>
      </c>
      <c r="AP12" s="3">
        <v>74688</v>
      </c>
      <c r="AQ12" s="4">
        <v>53.623968811252077</v>
      </c>
      <c r="AR12" s="3">
        <v>4853</v>
      </c>
      <c r="AS12" s="4">
        <v>45.42306252339948</v>
      </c>
      <c r="AT12" s="3">
        <v>80808</v>
      </c>
      <c r="AU12" s="4">
        <v>54.267428663528236</v>
      </c>
      <c r="AV12" s="3">
        <v>9913</v>
      </c>
      <c r="AW12" s="4">
        <v>49.200913242009129</v>
      </c>
      <c r="AX12" s="3">
        <v>12831</v>
      </c>
      <c r="AY12" s="4">
        <v>51.352757544224772</v>
      </c>
      <c r="AZ12" s="3">
        <v>60333</v>
      </c>
      <c r="BA12" s="4">
        <v>49.668236301369859</v>
      </c>
      <c r="BB12" s="3">
        <v>85942</v>
      </c>
      <c r="BC12" s="4">
        <v>54.322501532801958</v>
      </c>
      <c r="BD12" s="3">
        <v>137755</v>
      </c>
      <c r="BE12" s="4">
        <v>50.821601440292788</v>
      </c>
      <c r="BF12" s="3">
        <v>34098</v>
      </c>
      <c r="BG12" s="4">
        <v>49.847962107479091</v>
      </c>
      <c r="BH12" s="3">
        <v>8405</v>
      </c>
      <c r="BI12" s="4">
        <v>50.611188053230563</v>
      </c>
      <c r="BJ12" s="3">
        <v>2719</v>
      </c>
      <c r="BK12" s="4">
        <v>47.819205065072104</v>
      </c>
      <c r="BL12" s="3">
        <v>50638</v>
      </c>
      <c r="BM12" s="4">
        <v>55.45116075339466</v>
      </c>
      <c r="BN12" s="3">
        <v>10000</v>
      </c>
      <c r="BO12" s="4">
        <v>48.940439485146577</v>
      </c>
      <c r="BP12" s="3">
        <v>130714</v>
      </c>
      <c r="BQ12" s="4">
        <v>53.594374628426166</v>
      </c>
      <c r="BR12" s="3">
        <v>8653</v>
      </c>
      <c r="BS12" s="4">
        <v>49.83585785866498</v>
      </c>
      <c r="BT12" s="3">
        <v>84661</v>
      </c>
      <c r="BU12" s="4">
        <v>53.53852185845912</v>
      </c>
      <c r="BV12" s="3">
        <v>84581</v>
      </c>
      <c r="BW12" s="4">
        <v>53.159489152022523</v>
      </c>
      <c r="BX12" s="3">
        <v>38653</v>
      </c>
      <c r="BY12" s="4">
        <v>49.989007151817702</v>
      </c>
      <c r="BZ12" s="3">
        <v>3687</v>
      </c>
      <c r="CA12" s="4">
        <v>47.531262085857932</v>
      </c>
      <c r="CB12" s="3">
        <v>25993</v>
      </c>
      <c r="CC12" s="4">
        <v>50.512058143376279</v>
      </c>
      <c r="CD12" s="3">
        <v>62080</v>
      </c>
      <c r="CE12" s="4">
        <v>49.785077308013086</v>
      </c>
      <c r="CF12" s="3">
        <v>4928</v>
      </c>
      <c r="CG12" s="4">
        <v>48.422914414857033</v>
      </c>
      <c r="CH12" s="3">
        <v>53669</v>
      </c>
      <c r="CI12" s="4">
        <v>62.986609081413505</v>
      </c>
      <c r="CJ12" s="3">
        <v>60878</v>
      </c>
      <c r="CK12" s="4">
        <v>52.915764861317548</v>
      </c>
      <c r="CL12" s="3">
        <v>97111</v>
      </c>
      <c r="CM12" s="4">
        <v>64.910298914496551</v>
      </c>
      <c r="CN12" s="3">
        <v>96458</v>
      </c>
      <c r="CO12" s="4">
        <v>53.901906108376039</v>
      </c>
      <c r="CP12" s="3">
        <v>28807</v>
      </c>
      <c r="CQ12" s="4">
        <v>50.558997490215354</v>
      </c>
      <c r="CR12" s="3">
        <v>25841</v>
      </c>
      <c r="CS12" s="4">
        <v>52.242034611030242</v>
      </c>
      <c r="CT12" s="3">
        <v>14158</v>
      </c>
      <c r="CU12" s="4">
        <v>46.39381328439886</v>
      </c>
      <c r="CV12" s="3">
        <v>98810</v>
      </c>
      <c r="CW12" s="4">
        <v>51.89410053201825</v>
      </c>
      <c r="CX12" s="3">
        <v>67007</v>
      </c>
      <c r="CY12" s="4">
        <v>54.992285470422161</v>
      </c>
      <c r="CZ12" s="3">
        <v>19596</v>
      </c>
      <c r="DA12" s="4">
        <v>52.067169731108507</v>
      </c>
      <c r="DB12" s="3">
        <v>102352</v>
      </c>
      <c r="DC12" s="4">
        <v>59.733756645870663</v>
      </c>
      <c r="DD12" s="3">
        <v>78205</v>
      </c>
      <c r="DE12" s="4">
        <v>46.28966480612263</v>
      </c>
      <c r="DF12" s="3">
        <v>10094</v>
      </c>
      <c r="DG12" s="4">
        <v>49.834608738583064</v>
      </c>
      <c r="DH12" s="3">
        <v>8484</v>
      </c>
      <c r="DI12" s="4">
        <v>48.854082690314407</v>
      </c>
      <c r="DJ12" s="3">
        <v>7661</v>
      </c>
      <c r="DK12" s="4">
        <v>50.401315789473685</v>
      </c>
      <c r="DL12" s="3">
        <v>32398</v>
      </c>
      <c r="DM12" s="4">
        <v>51.512886966753058</v>
      </c>
      <c r="DN12" s="3">
        <v>5818</v>
      </c>
      <c r="DO12" s="4">
        <v>48.698418012890265</v>
      </c>
      <c r="DP12" s="3">
        <v>67684</v>
      </c>
      <c r="DQ12" s="4">
        <v>66.392662710284952</v>
      </c>
      <c r="DR12" s="3">
        <v>3771</v>
      </c>
      <c r="DS12" s="4">
        <v>49.191234020349597</v>
      </c>
      <c r="DT12" s="3">
        <v>1265</v>
      </c>
      <c r="DU12" s="4">
        <v>38.637751985339037</v>
      </c>
      <c r="DV12" s="3">
        <v>14505</v>
      </c>
      <c r="DW12" s="4">
        <v>47.437616509140859</v>
      </c>
      <c r="DX12" s="3">
        <v>7766</v>
      </c>
      <c r="DY12" s="4">
        <v>46.811332127787821</v>
      </c>
      <c r="DZ12" s="3">
        <v>62093</v>
      </c>
      <c r="EA12" s="4">
        <v>59.309033946548993</v>
      </c>
      <c r="EB12" s="3">
        <v>5323</v>
      </c>
      <c r="EC12" s="4">
        <v>46.464734636871505</v>
      </c>
      <c r="ED12" s="3">
        <v>19148</v>
      </c>
      <c r="EE12" s="4">
        <v>50.801231030457394</v>
      </c>
      <c r="EF12" s="3">
        <v>10932</v>
      </c>
      <c r="EG12" s="4">
        <v>51.093662366797531</v>
      </c>
      <c r="EH12" s="3">
        <v>2988</v>
      </c>
      <c r="EI12" s="4">
        <v>48.038585209003216</v>
      </c>
      <c r="EJ12" s="3">
        <v>14342</v>
      </c>
      <c r="EK12" s="4">
        <v>48.116214312074348</v>
      </c>
      <c r="EL12" s="3">
        <v>17774</v>
      </c>
      <c r="EM12" s="4">
        <v>50.203366851203256</v>
      </c>
      <c r="EN12" s="3">
        <v>22612</v>
      </c>
      <c r="EO12" s="4">
        <v>49.546430606073891</v>
      </c>
      <c r="EP12" s="3">
        <v>1947</v>
      </c>
      <c r="EQ12" s="4">
        <v>48.784765722876472</v>
      </c>
      <c r="ER12" s="3">
        <v>88318</v>
      </c>
      <c r="ES12" s="4">
        <v>52.152398048964841</v>
      </c>
      <c r="ET12" s="3">
        <v>123590</v>
      </c>
      <c r="EU12" s="4">
        <v>53.876970962496671</v>
      </c>
      <c r="EV12" s="3">
        <v>21515</v>
      </c>
      <c r="EW12" s="4">
        <v>49.754867952453637</v>
      </c>
      <c r="EX12" s="3">
        <v>161502</v>
      </c>
      <c r="EY12" s="4">
        <v>55.307578242987319</v>
      </c>
      <c r="EZ12" s="3">
        <v>60765</v>
      </c>
      <c r="FA12" s="4">
        <v>67.43275035511364</v>
      </c>
      <c r="FB12" s="3">
        <v>81292</v>
      </c>
      <c r="FC12" s="4">
        <v>52.089220378949527</v>
      </c>
      <c r="FD12" s="3">
        <v>3036</v>
      </c>
      <c r="FE12" s="4">
        <v>46.301662345584873</v>
      </c>
      <c r="FF12" s="3">
        <v>2638669</v>
      </c>
      <c r="FG12" s="4">
        <v>54.591811401044218</v>
      </c>
      <c r="FH12" s="3">
        <v>3467658</v>
      </c>
      <c r="FI12" s="4">
        <v>53.319972297942272</v>
      </c>
    </row>
    <row r="13" spans="2:165" x14ac:dyDescent="0.35">
      <c r="B13" s="18">
        <v>8</v>
      </c>
      <c r="C13" s="1" t="s">
        <v>8</v>
      </c>
      <c r="D13" s="3">
        <v>3452</v>
      </c>
      <c r="E13" s="4">
        <v>26.084328245428441</v>
      </c>
      <c r="F13" s="3">
        <v>2934</v>
      </c>
      <c r="G13" s="4">
        <v>24.696969696969699</v>
      </c>
      <c r="H13" s="3">
        <v>21549</v>
      </c>
      <c r="I13" s="4">
        <v>18.941678020480815</v>
      </c>
      <c r="J13" s="3">
        <v>23768</v>
      </c>
      <c r="K13" s="4">
        <v>18.82733163289555</v>
      </c>
      <c r="L13" s="3">
        <v>12042</v>
      </c>
      <c r="M13" s="4">
        <v>29.518323323936755</v>
      </c>
      <c r="N13" s="3">
        <v>12374</v>
      </c>
      <c r="O13" s="4">
        <v>21.469593129174982</v>
      </c>
      <c r="P13" s="3">
        <v>21440</v>
      </c>
      <c r="Q13" s="4">
        <v>21.163185533225413</v>
      </c>
      <c r="R13" s="3">
        <v>4295</v>
      </c>
      <c r="S13" s="4">
        <v>29.557497763402381</v>
      </c>
      <c r="T13" s="3">
        <v>30707</v>
      </c>
      <c r="U13" s="4">
        <v>18.288644566473302</v>
      </c>
      <c r="V13" s="3">
        <v>31684</v>
      </c>
      <c r="W13" s="4">
        <v>16.279679174609374</v>
      </c>
      <c r="X13" s="3">
        <v>1784</v>
      </c>
      <c r="Y13" s="4">
        <v>28.871985758213302</v>
      </c>
      <c r="Z13" s="3">
        <v>9621</v>
      </c>
      <c r="AA13" s="4">
        <v>24.838643052615272</v>
      </c>
      <c r="AB13" s="3">
        <v>14845</v>
      </c>
      <c r="AC13" s="4">
        <v>12.559540428268063</v>
      </c>
      <c r="AD13" s="3">
        <v>39583</v>
      </c>
      <c r="AE13" s="4">
        <v>10.837383126394611</v>
      </c>
      <c r="AF13" s="3">
        <v>4195</v>
      </c>
      <c r="AG13" s="4">
        <v>31.134035921033099</v>
      </c>
      <c r="AH13" s="3">
        <v>5376</v>
      </c>
      <c r="AI13" s="4">
        <v>23.973244147157192</v>
      </c>
      <c r="AJ13" s="3">
        <v>3994</v>
      </c>
      <c r="AK13" s="4">
        <v>24.793593643304984</v>
      </c>
      <c r="AL13" s="3">
        <v>21875</v>
      </c>
      <c r="AM13" s="4">
        <v>14.723203769140165</v>
      </c>
      <c r="AN13" s="3">
        <v>15055</v>
      </c>
      <c r="AO13" s="4">
        <v>30.900433078138789</v>
      </c>
      <c r="AP13" s="3">
        <v>23174</v>
      </c>
      <c r="AQ13" s="4">
        <v>16.638306732432994</v>
      </c>
      <c r="AR13" s="3">
        <v>3226</v>
      </c>
      <c r="AS13" s="4">
        <v>30.194683639086485</v>
      </c>
      <c r="AT13" s="3">
        <v>24226</v>
      </c>
      <c r="AU13" s="4">
        <v>16.269215013397623</v>
      </c>
      <c r="AV13" s="3">
        <v>5201</v>
      </c>
      <c r="AW13" s="4">
        <v>25.813976573357156</v>
      </c>
      <c r="AX13" s="3">
        <v>3834</v>
      </c>
      <c r="AY13" s="4">
        <v>15.344592972064355</v>
      </c>
      <c r="AZ13" s="3">
        <v>24137</v>
      </c>
      <c r="BA13" s="4">
        <v>19.870422813487881</v>
      </c>
      <c r="BB13" s="3">
        <v>24870</v>
      </c>
      <c r="BC13" s="4">
        <v>15.719911255507027</v>
      </c>
      <c r="BD13" s="3">
        <v>53235</v>
      </c>
      <c r="BE13" s="4">
        <v>19.639853019302283</v>
      </c>
      <c r="BF13" s="3">
        <v>13120</v>
      </c>
      <c r="BG13" s="4">
        <v>19.180164902637273</v>
      </c>
      <c r="BH13" s="3">
        <v>4656</v>
      </c>
      <c r="BI13" s="4">
        <v>28.0363702053351</v>
      </c>
      <c r="BJ13" s="3">
        <v>1602</v>
      </c>
      <c r="BK13" s="4">
        <v>28.174463594794229</v>
      </c>
      <c r="BL13" s="3">
        <v>14716</v>
      </c>
      <c r="BM13" s="4">
        <v>16.114761279018836</v>
      </c>
      <c r="BN13" s="3">
        <v>4349</v>
      </c>
      <c r="BO13" s="4">
        <v>21.284197132090245</v>
      </c>
      <c r="BP13" s="3">
        <v>26620</v>
      </c>
      <c r="BQ13" s="4">
        <v>10.914532893253243</v>
      </c>
      <c r="BR13" s="3">
        <v>4097</v>
      </c>
      <c r="BS13" s="4">
        <v>23.596152738582042</v>
      </c>
      <c r="BT13" s="3">
        <v>29327</v>
      </c>
      <c r="BU13" s="4">
        <v>18.546015645256148</v>
      </c>
      <c r="BV13" s="3">
        <v>28434</v>
      </c>
      <c r="BW13" s="4">
        <v>17.870880156874573</v>
      </c>
      <c r="BX13" s="3">
        <v>16332</v>
      </c>
      <c r="BY13" s="4">
        <v>21.121787825097318</v>
      </c>
      <c r="BZ13" s="3">
        <v>2256</v>
      </c>
      <c r="CA13" s="4">
        <v>29.08340853422715</v>
      </c>
      <c r="CB13" s="3">
        <v>9831</v>
      </c>
      <c r="CC13" s="4">
        <v>19.104529819856587</v>
      </c>
      <c r="CD13" s="3">
        <v>27774</v>
      </c>
      <c r="CE13" s="4">
        <v>22.273368833001861</v>
      </c>
      <c r="CF13" s="3">
        <v>2640</v>
      </c>
      <c r="CG13" s="4">
        <v>25.940847007959121</v>
      </c>
      <c r="CH13" s="3">
        <v>9274</v>
      </c>
      <c r="CI13" s="4">
        <v>10.884082293708264</v>
      </c>
      <c r="CJ13" s="3">
        <v>20225</v>
      </c>
      <c r="CK13" s="4">
        <v>17.579771745460551</v>
      </c>
      <c r="CL13" s="3">
        <v>10914</v>
      </c>
      <c r="CM13" s="4">
        <v>7.2950644350569487</v>
      </c>
      <c r="CN13" s="3">
        <v>16223</v>
      </c>
      <c r="CO13" s="4">
        <v>9.0656101390883528</v>
      </c>
      <c r="CP13" s="3">
        <v>11167</v>
      </c>
      <c r="CQ13" s="4">
        <v>19.599136493672887</v>
      </c>
      <c r="CR13" s="3">
        <v>7407</v>
      </c>
      <c r="CS13" s="4">
        <v>14.974526928675399</v>
      </c>
      <c r="CT13" s="3">
        <v>8364</v>
      </c>
      <c r="CU13" s="4">
        <v>27.40767441098404</v>
      </c>
      <c r="CV13" s="3">
        <v>34745</v>
      </c>
      <c r="CW13" s="4">
        <v>18.247753496457587</v>
      </c>
      <c r="CX13" s="3">
        <v>21064</v>
      </c>
      <c r="CY13" s="4">
        <v>17.2871118114372</v>
      </c>
      <c r="CZ13" s="3">
        <v>6384</v>
      </c>
      <c r="DA13" s="4">
        <v>16.96248272930173</v>
      </c>
      <c r="DB13" s="3">
        <v>22853</v>
      </c>
      <c r="DC13" s="4">
        <v>13.337262980968445</v>
      </c>
      <c r="DD13" s="3">
        <v>45973</v>
      </c>
      <c r="DE13" s="4">
        <v>27.211492361509819</v>
      </c>
      <c r="DF13" s="3">
        <v>5757</v>
      </c>
      <c r="DG13" s="4">
        <v>28.422611700814613</v>
      </c>
      <c r="DH13" s="3">
        <v>3816</v>
      </c>
      <c r="DI13" s="4">
        <v>21.973972129448345</v>
      </c>
      <c r="DJ13" s="3">
        <v>3958</v>
      </c>
      <c r="DK13" s="4">
        <v>26.039473684210527</v>
      </c>
      <c r="DL13" s="3">
        <v>10427</v>
      </c>
      <c r="DM13" s="4">
        <v>16.578951552637019</v>
      </c>
      <c r="DN13" s="3">
        <v>3213</v>
      </c>
      <c r="DO13" s="4">
        <v>26.893780865489241</v>
      </c>
      <c r="DP13" s="3">
        <v>13794</v>
      </c>
      <c r="DQ13" s="4">
        <v>13.530825445092942</v>
      </c>
      <c r="DR13" s="3">
        <v>2091</v>
      </c>
      <c r="DS13" s="4">
        <v>27.276284894338637</v>
      </c>
      <c r="DT13" s="3">
        <v>1480</v>
      </c>
      <c r="DU13" s="4">
        <v>45.204642638973731</v>
      </c>
      <c r="DV13" s="3">
        <v>8123</v>
      </c>
      <c r="DW13" s="4">
        <v>26.565719331523695</v>
      </c>
      <c r="DX13" s="3">
        <v>4282</v>
      </c>
      <c r="DY13" s="4">
        <v>25.810729355033153</v>
      </c>
      <c r="DZ13" s="3">
        <v>17792</v>
      </c>
      <c r="EA13" s="4">
        <v>16.994288115842359</v>
      </c>
      <c r="EB13" s="3">
        <v>3588</v>
      </c>
      <c r="EC13" s="4">
        <v>31.319832402234638</v>
      </c>
      <c r="ED13" s="3">
        <v>7459</v>
      </c>
      <c r="EE13" s="4">
        <v>19.789345219144646</v>
      </c>
      <c r="EF13" s="3">
        <v>4169</v>
      </c>
      <c r="EG13" s="4">
        <v>19.484950458029537</v>
      </c>
      <c r="EH13" s="3">
        <v>1779</v>
      </c>
      <c r="EI13" s="4">
        <v>28.60128617363344</v>
      </c>
      <c r="EJ13" s="3">
        <v>7191</v>
      </c>
      <c r="EK13" s="4">
        <v>24.125205488643608</v>
      </c>
      <c r="EL13" s="3">
        <v>7505</v>
      </c>
      <c r="EM13" s="4">
        <v>21.198169698339171</v>
      </c>
      <c r="EN13" s="3">
        <v>10576</v>
      </c>
      <c r="EO13" s="4">
        <v>23.17367106358736</v>
      </c>
      <c r="EP13" s="3">
        <v>1077</v>
      </c>
      <c r="EQ13" s="4">
        <v>26.98571786519669</v>
      </c>
      <c r="ER13" s="3">
        <v>31354</v>
      </c>
      <c r="ES13" s="4">
        <v>18.514756770162862</v>
      </c>
      <c r="ET13" s="3">
        <v>29527</v>
      </c>
      <c r="EU13" s="4">
        <v>12.871796436682898</v>
      </c>
      <c r="EV13" s="3">
        <v>7671</v>
      </c>
      <c r="EW13" s="4">
        <v>17.739697516303593</v>
      </c>
      <c r="EX13" s="3">
        <v>22330</v>
      </c>
      <c r="EY13" s="4">
        <v>7.6470769536346728</v>
      </c>
      <c r="EZ13" s="3">
        <v>10668</v>
      </c>
      <c r="FA13" s="4">
        <v>11.838600852272728</v>
      </c>
      <c r="FB13" s="3">
        <v>27587</v>
      </c>
      <c r="FC13" s="4">
        <v>17.676835636890232</v>
      </c>
      <c r="FD13" s="3">
        <v>1912</v>
      </c>
      <c r="FE13" s="4">
        <v>29.159676681409181</v>
      </c>
      <c r="FF13" s="3">
        <v>727793</v>
      </c>
      <c r="FG13" s="4">
        <v>15.05741652135989</v>
      </c>
      <c r="FH13" s="3">
        <v>1092838</v>
      </c>
      <c r="FI13" s="4">
        <v>16.803875089797966</v>
      </c>
    </row>
    <row r="14" spans="2:165" x14ac:dyDescent="0.35">
      <c r="B14" s="18">
        <v>9</v>
      </c>
      <c r="D14" s="3"/>
      <c r="E14" s="3"/>
      <c r="F14" s="3"/>
      <c r="BB14" s="3"/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129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93">
        <f>D73/D6*100</f>
        <v>0.46849025238023273</v>
      </c>
      <c r="F73" s="3">
        <v>145</v>
      </c>
      <c r="G73" s="93">
        <f>F73/F6*100</f>
        <v>1.2205387205387206</v>
      </c>
      <c r="H73" s="3">
        <v>967</v>
      </c>
      <c r="I73" s="93">
        <f>H73/H6*100</f>
        <v>0.84999780248758405</v>
      </c>
      <c r="J73" s="3">
        <v>1466</v>
      </c>
      <c r="K73" s="93">
        <f>J73/J6*100</f>
        <v>1.1612617037119184</v>
      </c>
      <c r="L73" s="3">
        <v>149</v>
      </c>
      <c r="M73" s="93">
        <f>L73/L6*100</f>
        <v>0.36524083833803167</v>
      </c>
      <c r="N73" s="3">
        <v>348</v>
      </c>
      <c r="O73" s="93">
        <f>N73/N6*100</f>
        <v>0.60379977444261301</v>
      </c>
      <c r="P73" s="3">
        <v>1574</v>
      </c>
      <c r="Q73" s="93">
        <f>P73/P6*100</f>
        <v>1.5536778931574999</v>
      </c>
      <c r="R73" s="3">
        <v>85</v>
      </c>
      <c r="S73" s="93">
        <f>R73/R6*100</f>
        <v>0.58495630032344648</v>
      </c>
      <c r="T73" s="3">
        <v>3975</v>
      </c>
      <c r="U73" s="93">
        <f>T73/T6*100</f>
        <v>2.367452442496218</v>
      </c>
      <c r="V73" s="3">
        <v>5507</v>
      </c>
      <c r="W73" s="93">
        <f>V73/V6*100</f>
        <v>2.8295730720418448</v>
      </c>
      <c r="X73" s="3">
        <v>58</v>
      </c>
      <c r="Y73" s="93">
        <f>X73/X6*100</f>
        <v>0.9386632141123159</v>
      </c>
      <c r="Z73" s="3">
        <v>228</v>
      </c>
      <c r="AA73" s="93">
        <f>Z73/Z6*100</f>
        <v>0.58863014405948266</v>
      </c>
      <c r="AB73" s="3">
        <v>1430</v>
      </c>
      <c r="AC73" s="93">
        <f>AB73/AB6*100</f>
        <v>1.2098445815037606</v>
      </c>
      <c r="AD73" s="3">
        <v>8588</v>
      </c>
      <c r="AE73" s="93">
        <f>AD73/AD6*100</f>
        <v>2.3512984435105202</v>
      </c>
      <c r="AF73" s="3">
        <v>45</v>
      </c>
      <c r="AG73" s="93">
        <f>AF73/AF6*100</f>
        <v>0.3339765474246697</v>
      </c>
      <c r="AH73" s="3">
        <v>213</v>
      </c>
      <c r="AI73" s="93">
        <f>AH73/AH6*100</f>
        <v>0.94983277591973236</v>
      </c>
      <c r="AJ73" s="3">
        <v>80</v>
      </c>
      <c r="AK73" s="93">
        <f>AJ73/AJ6*100</f>
        <v>0.49661679806319453</v>
      </c>
      <c r="AL73" s="3">
        <v>2998</v>
      </c>
      <c r="AM73" s="93">
        <f>AL73/AL6*100</f>
        <v>2.0178361097089015</v>
      </c>
      <c r="AN73" s="3">
        <v>217</v>
      </c>
      <c r="AO73" s="93">
        <f>AN73/AN6*100</f>
        <v>0.44539315695490656</v>
      </c>
      <c r="AP73" s="3">
        <v>969</v>
      </c>
      <c r="AQ73" s="93">
        <f>AP73/AP6*100</f>
        <v>0.69571585499816924</v>
      </c>
      <c r="AR73" s="3">
        <v>39</v>
      </c>
      <c r="AS73" s="93">
        <f>AR73/AR6*100</f>
        <v>0.36503182328715839</v>
      </c>
      <c r="AT73" s="3">
        <v>4358</v>
      </c>
      <c r="AU73" s="93">
        <f>AT73/AT6*100</f>
        <v>2.9266589213401653</v>
      </c>
      <c r="AV73" s="3">
        <v>70</v>
      </c>
      <c r="AW73" s="93">
        <f>AV73/AV6*100</f>
        <v>0.34742902521342067</v>
      </c>
      <c r="AX73" s="3">
        <v>39</v>
      </c>
      <c r="AY73" s="93">
        <f>AX73/AX6*100</f>
        <v>0.15608740894901144</v>
      </c>
      <c r="AZ73" s="3">
        <v>732</v>
      </c>
      <c r="BA73" s="93">
        <f>AZ73/AZ6*100</f>
        <v>0.60260800842992623</v>
      </c>
      <c r="BB73" s="3">
        <v>6882</v>
      </c>
      <c r="BC73" s="93">
        <f>BB73/BB6*100</f>
        <v>4.3499971556252248</v>
      </c>
      <c r="BD73" s="3">
        <v>3362</v>
      </c>
      <c r="BE73" s="93">
        <f>BD73/BD6*100</f>
        <v>1.240334100702438</v>
      </c>
      <c r="BF73" s="3">
        <v>1223</v>
      </c>
      <c r="BG73" s="93">
        <f>BF73/BF6*100</f>
        <v>1.7879071399333373</v>
      </c>
      <c r="BH73" s="3">
        <v>60</v>
      </c>
      <c r="BI73" s="93">
        <f>BH73/BH6*100</f>
        <v>0.36129343048112245</v>
      </c>
      <c r="BJ73" s="3">
        <v>30</v>
      </c>
      <c r="BK73" s="93">
        <f>BJ73/BJ6*100</f>
        <v>0.5276116778051354</v>
      </c>
      <c r="BL73" s="3">
        <v>1457</v>
      </c>
      <c r="BM73" s="93">
        <f>BL73/BL6*100</f>
        <v>1.5954883924660535</v>
      </c>
      <c r="BN73" s="3">
        <v>108</v>
      </c>
      <c r="BO73" s="93">
        <f>BN73/BN6*100</f>
        <v>0.52855674643958306</v>
      </c>
      <c r="BP73" s="3">
        <v>6759</v>
      </c>
      <c r="BQ73" s="93">
        <f>BP73/BP6*100</f>
        <v>2.7712745238729783</v>
      </c>
      <c r="BR73" s="3">
        <v>30</v>
      </c>
      <c r="BS73" s="93">
        <f>BR73/BR6*100</f>
        <v>0.1727812014052871</v>
      </c>
      <c r="BT73" s="3">
        <v>2374</v>
      </c>
      <c r="BU73" s="93">
        <f>BT73/BT6*100</f>
        <v>1.5012869076904591</v>
      </c>
      <c r="BV73" s="3">
        <v>2077</v>
      </c>
      <c r="BW73" s="93">
        <f>BV73/BV6*100</f>
        <v>1.3054026196042938</v>
      </c>
      <c r="BX73" s="3">
        <v>489</v>
      </c>
      <c r="BY73" s="93">
        <f>BX73/BX6*100</f>
        <v>0.63241208954644801</v>
      </c>
      <c r="BZ73" s="3">
        <v>38</v>
      </c>
      <c r="CA73" s="93">
        <f>BZ73/BZ6*100</f>
        <v>0.48988010828928708</v>
      </c>
      <c r="CB73" s="3">
        <v>194</v>
      </c>
      <c r="CC73" s="93">
        <f>CB73/CB6*100</f>
        <v>0.37699916438329545</v>
      </c>
      <c r="CD73" s="3">
        <v>3020</v>
      </c>
      <c r="CE73" s="93">
        <f>CD73/CD6*100</f>
        <v>2.4218900365689358</v>
      </c>
      <c r="CF73" s="3">
        <v>66</v>
      </c>
      <c r="CG73" s="93">
        <f>CF73/CF6*100</f>
        <v>0.64852117519897812</v>
      </c>
      <c r="CH73" s="3">
        <v>2454</v>
      </c>
      <c r="CI73" s="93">
        <f>CH73/CH6*100</f>
        <v>2.8800450667198705</v>
      </c>
      <c r="CJ73" s="3">
        <v>1428</v>
      </c>
      <c r="CK73" s="93">
        <f>CJ73/CJ6*100</f>
        <v>1.2412318443766461</v>
      </c>
      <c r="CL73" s="3">
        <v>17839</v>
      </c>
      <c r="CM73" s="93">
        <f>CL73/CL6*100</f>
        <v>11.923827602801989</v>
      </c>
      <c r="CN73" s="3">
        <v>3418</v>
      </c>
      <c r="CO73" s="93">
        <f>CN73/CN6*100</f>
        <v>1.9100200613575782</v>
      </c>
      <c r="CP73" s="3">
        <v>1006</v>
      </c>
      <c r="CQ73" s="93">
        <f>CP73/CP6*100</f>
        <v>1.7656247257665374</v>
      </c>
      <c r="CR73" s="3">
        <v>433</v>
      </c>
      <c r="CS73" s="93">
        <f>CR73/CR6*100</f>
        <v>0.87538411774219627</v>
      </c>
      <c r="CT73" s="3">
        <v>214</v>
      </c>
      <c r="CU73" s="93">
        <f>CT73/CT6*100</f>
        <v>0.70124848445128951</v>
      </c>
      <c r="CV73" s="3">
        <v>9238</v>
      </c>
      <c r="CW73" s="93">
        <f>CV73/CV6*100</f>
        <v>4.8517123845236787</v>
      </c>
      <c r="CX73" s="3">
        <v>1879</v>
      </c>
      <c r="CY73" s="93">
        <f>CX73/CX6*100</f>
        <v>1.5420852209309961</v>
      </c>
      <c r="CZ73" s="3">
        <v>203</v>
      </c>
      <c r="DA73" s="93">
        <f>CZ73/CZ6*100</f>
        <v>0.53937719205016477</v>
      </c>
      <c r="DB73" s="3">
        <v>4411</v>
      </c>
      <c r="DC73" s="93">
        <f>DB73/DB6*100</f>
        <v>2.5743082750208641</v>
      </c>
      <c r="DD73" s="3">
        <v>644</v>
      </c>
      <c r="DE73" s="93">
        <f>DD73/DD6*100</f>
        <v>0.38118463186679846</v>
      </c>
      <c r="DF73" s="3">
        <v>47</v>
      </c>
      <c r="DG73" s="93">
        <f>DF73/DF6*100</f>
        <v>0.23204147124166871</v>
      </c>
      <c r="DH73" s="3">
        <v>70</v>
      </c>
      <c r="DI73" s="93">
        <f>DH73/DH6*100</f>
        <v>0.4030864908441783</v>
      </c>
      <c r="DJ73" s="3">
        <v>45</v>
      </c>
      <c r="DK73" s="93">
        <f>DJ73/DJ6*100</f>
        <v>0.2960526315789474</v>
      </c>
      <c r="DL73" s="3">
        <v>189</v>
      </c>
      <c r="DM73" s="93">
        <f>DL73/DL6*100</f>
        <v>0.30051039066350788</v>
      </c>
      <c r="DN73" s="3">
        <v>115</v>
      </c>
      <c r="DO73" s="93">
        <f>DN73/DN6*100</f>
        <v>0.96258474930945004</v>
      </c>
      <c r="DP73" s="3">
        <v>3660</v>
      </c>
      <c r="DQ73" s="93">
        <f>DP73/DP6*100</f>
        <v>3.5901711707293149</v>
      </c>
      <c r="DR73" s="3">
        <v>8</v>
      </c>
      <c r="DS73" s="93">
        <f>DR73/DR6*100</f>
        <v>0.10435690060005218</v>
      </c>
      <c r="DT73" s="3">
        <v>4</v>
      </c>
      <c r="DU73" s="93">
        <f>DT73/DT6*100</f>
        <v>0.12217470983506415</v>
      </c>
      <c r="DV73" s="3">
        <v>83</v>
      </c>
      <c r="DW73" s="93">
        <f>DV73/DV6*100</f>
        <v>0.27144585799784149</v>
      </c>
      <c r="DX73" s="3">
        <v>58</v>
      </c>
      <c r="DY73" s="93">
        <f>DX73/DX6*100</f>
        <v>0.34960819770946355</v>
      </c>
      <c r="DZ73" s="3">
        <v>3555</v>
      </c>
      <c r="EA73" s="93">
        <f>DZ73/DZ6*100</f>
        <v>3.3956100636139608</v>
      </c>
      <c r="EB73" s="3">
        <v>43</v>
      </c>
      <c r="EC73" s="93">
        <f>EB73/EB6*100</f>
        <v>0.37534916201117319</v>
      </c>
      <c r="ED73" s="3">
        <v>213</v>
      </c>
      <c r="EE73" s="93">
        <f>ED73/ED6*100</f>
        <v>0.56510665393186887</v>
      </c>
      <c r="EF73" s="3">
        <v>590</v>
      </c>
      <c r="EG73" s="93">
        <f>EF73/EF6*100</f>
        <v>2.7575247709852309</v>
      </c>
      <c r="EH73" s="3">
        <v>33</v>
      </c>
      <c r="EI73" s="93">
        <f>EH73/EH6*100</f>
        <v>0.53054662379421225</v>
      </c>
      <c r="EJ73" s="3">
        <v>181</v>
      </c>
      <c r="EK73" s="93">
        <f>EJ73/EJ6*100</f>
        <v>0.6072399100882343</v>
      </c>
      <c r="EL73" s="3">
        <v>424</v>
      </c>
      <c r="EM73" s="93">
        <f>EL73/EL6*100</f>
        <v>1.1976047904191618</v>
      </c>
      <c r="EN73" s="3">
        <v>244</v>
      </c>
      <c r="EO73" s="93">
        <f>EN73/EN6*100</f>
        <v>0.53464218414479159</v>
      </c>
      <c r="EP73" s="3">
        <v>22</v>
      </c>
      <c r="EQ73" s="93">
        <f>EP73/EP6*100</f>
        <v>0.5512402906539714</v>
      </c>
      <c r="ER73" s="3">
        <v>5817</v>
      </c>
      <c r="ES73" s="93">
        <f>ER73/ER6*100</f>
        <v>3.434979273203973</v>
      </c>
      <c r="ET73" s="3">
        <v>4983</v>
      </c>
      <c r="EU73" s="93">
        <f>ET73/ET6*100</f>
        <v>2.1722546023636293</v>
      </c>
      <c r="EV73" s="3">
        <v>359</v>
      </c>
      <c r="EW73" s="93">
        <f>EV73/EV6*100</f>
        <v>0.83021136857684663</v>
      </c>
      <c r="EX73" s="3">
        <v>12988</v>
      </c>
      <c r="EY73" s="93">
        <f>EX73/EX6*100</f>
        <v>4.4478385792121422</v>
      </c>
      <c r="EZ73" s="3">
        <v>693</v>
      </c>
      <c r="FA73" s="93">
        <f>EZ73/EZ6*100</f>
        <v>0.76904296875</v>
      </c>
      <c r="FB73" s="3">
        <v>2387</v>
      </c>
      <c r="FC73" s="93">
        <f>FB73/FB6*100</f>
        <v>1.5295105181881676</v>
      </c>
      <c r="FD73" s="3">
        <v>13</v>
      </c>
      <c r="FE73" s="93">
        <f>FD73/FD6*100</f>
        <v>0.19826140003050174</v>
      </c>
      <c r="FF73" s="3">
        <v>129502</v>
      </c>
      <c r="FG73" s="93">
        <f>FF73/FF6*100</f>
        <v>2.6792859430485709</v>
      </c>
      <c r="FH73" s="3">
        <v>142894</v>
      </c>
      <c r="FI73" s="93">
        <f>FH73/FH6*100</f>
        <v>2.1971901847131878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93">
        <f>D120/D6*100</f>
        <v>0.65739761221097182</v>
      </c>
      <c r="F120" s="3">
        <v>62</v>
      </c>
      <c r="G120" s="93">
        <f>F120/F6*100</f>
        <v>0.52188552188552195</v>
      </c>
      <c r="H120" s="3">
        <v>477</v>
      </c>
      <c r="I120" s="93">
        <f>H120/H6*100</f>
        <v>0.41928536896233459</v>
      </c>
      <c r="J120" s="3">
        <v>2791</v>
      </c>
      <c r="K120" s="93">
        <f>J120/J6*100</f>
        <v>2.2108331617052963</v>
      </c>
      <c r="L120" s="3">
        <v>155</v>
      </c>
      <c r="M120" s="93">
        <f>L120/L6*100</f>
        <v>0.37994852310332144</v>
      </c>
      <c r="N120" s="3">
        <v>236</v>
      </c>
      <c r="O120" s="93">
        <f>N120/N6*100</f>
        <v>0.40947341025418577</v>
      </c>
      <c r="P120" s="3">
        <v>1417</v>
      </c>
      <c r="Q120" s="93">
        <f>P120/P6*100</f>
        <v>1.3987049393927429</v>
      </c>
      <c r="R120" s="3">
        <v>38</v>
      </c>
      <c r="S120" s="93">
        <f>R120/R6*100</f>
        <v>0.26150987543871723</v>
      </c>
      <c r="T120" s="3">
        <v>5807</v>
      </c>
      <c r="U120" s="93">
        <f>T120/T6*100</f>
        <v>3.4585651153649151</v>
      </c>
      <c r="V120" s="3">
        <v>23279</v>
      </c>
      <c r="W120" s="93">
        <f>V120/V6*100</f>
        <v>11.961073459971329</v>
      </c>
      <c r="X120" s="3">
        <v>16</v>
      </c>
      <c r="Y120" s="93">
        <f>X120/X6*100</f>
        <v>0.25894157630684578</v>
      </c>
      <c r="Z120" s="3">
        <v>152</v>
      </c>
      <c r="AA120" s="93">
        <f>Z120/Z6*100</f>
        <v>0.39242009603965505</v>
      </c>
      <c r="AB120" s="3">
        <v>1630</v>
      </c>
      <c r="AC120" s="93">
        <f>AB120/AB6*100</f>
        <v>1.3790536138819092</v>
      </c>
      <c r="AD120" s="3">
        <v>16645</v>
      </c>
      <c r="AE120" s="93">
        <f>AD120/AD6*100</f>
        <v>4.5572150200550317</v>
      </c>
      <c r="AF120" s="3">
        <v>17</v>
      </c>
      <c r="AG120" s="93">
        <f>AF120/AF6*100</f>
        <v>0.12616891791598633</v>
      </c>
      <c r="AH120" s="3">
        <v>251</v>
      </c>
      <c r="AI120" s="93">
        <f>AH120/AH6*100</f>
        <v>1.1192865105908583</v>
      </c>
      <c r="AJ120" s="3">
        <v>28</v>
      </c>
      <c r="AK120" s="93">
        <f>AJ120/AJ6*100</f>
        <v>0.17381587932211806</v>
      </c>
      <c r="AL120" s="3">
        <v>7718</v>
      </c>
      <c r="AM120" s="93">
        <f>AL120/AL6*100</f>
        <v>5.1946828201245161</v>
      </c>
      <c r="AN120" s="3">
        <v>188</v>
      </c>
      <c r="AO120" s="93">
        <f>AN120/AN6*100</f>
        <v>0.38587056915908952</v>
      </c>
      <c r="AP120" s="3">
        <v>1462</v>
      </c>
      <c r="AQ120" s="93">
        <f>AP120/AP6*100</f>
        <v>1.0496765531551324</v>
      </c>
      <c r="AR120" s="3">
        <v>17</v>
      </c>
      <c r="AS120" s="93">
        <f>AR120/AR6*100</f>
        <v>0.15911643579183826</v>
      </c>
      <c r="AT120" s="3">
        <v>4567</v>
      </c>
      <c r="AU120" s="3">
        <v>8.3234613351801556</v>
      </c>
      <c r="AV120" s="3">
        <v>26</v>
      </c>
      <c r="AW120" s="93">
        <f>AV120/AV6*100</f>
        <v>0.12904506650784198</v>
      </c>
      <c r="AX120" s="3">
        <v>36</v>
      </c>
      <c r="AY120" s="93">
        <f>AX120/AX6*100</f>
        <v>0.14408068518370287</v>
      </c>
      <c r="AZ120" s="3">
        <v>1133</v>
      </c>
      <c r="BA120" s="93">
        <f>AZ120/AZ6*100</f>
        <v>0.93272523709167554</v>
      </c>
      <c r="BB120" s="3">
        <v>22748</v>
      </c>
      <c r="BC120" s="93">
        <f>BB120/BB6*100</f>
        <v>14.378630528358416</v>
      </c>
      <c r="BD120" s="3">
        <v>3364</v>
      </c>
      <c r="BE120" s="93">
        <f>BD120/BD6*100</f>
        <v>1.2410719556106489</v>
      </c>
      <c r="BF120" s="3">
        <v>1910</v>
      </c>
      <c r="BG120" s="93">
        <f>BF120/BF6*100</f>
        <v>2.7922343722589322</v>
      </c>
      <c r="BH120" s="3">
        <v>51</v>
      </c>
      <c r="BI120" s="93">
        <f>BH120/BH6*100</f>
        <v>0.30709941590895407</v>
      </c>
      <c r="BJ120" s="3">
        <v>107</v>
      </c>
      <c r="BK120" s="93">
        <f>BJ120/BJ6*100</f>
        <v>1.8818149841716498</v>
      </c>
      <c r="BL120" s="3">
        <v>3074</v>
      </c>
      <c r="BM120" s="93">
        <f>BL120/BL6*100</f>
        <v>3.3661848445028473</v>
      </c>
      <c r="BN120" s="3">
        <v>91</v>
      </c>
      <c r="BO120" s="93">
        <f>BN120/BN6*100</f>
        <v>0.44535799931483389</v>
      </c>
      <c r="BP120" s="3">
        <v>16195</v>
      </c>
      <c r="BQ120" s="93">
        <f>BP120/BP6*100</f>
        <v>6.6401525246520015</v>
      </c>
      <c r="BR120" s="3">
        <v>19</v>
      </c>
      <c r="BS120" s="93">
        <f>BR120/BR6*100</f>
        <v>0.1094280942233485</v>
      </c>
      <c r="BT120" s="3">
        <v>5258</v>
      </c>
      <c r="BU120" s="93">
        <f>BT120/BT6*100</f>
        <v>3.325091221835061</v>
      </c>
      <c r="BV120" s="3">
        <v>5644</v>
      </c>
      <c r="BW120" s="93">
        <f>BV120/BV6*100</f>
        <v>3.5472760640571184</v>
      </c>
      <c r="BX120" s="3">
        <v>553</v>
      </c>
      <c r="BY120" s="93">
        <f>BX120/BX6*100</f>
        <v>0.71518176997788496</v>
      </c>
      <c r="BZ120" s="3">
        <v>19</v>
      </c>
      <c r="CA120" s="93">
        <f>BZ120/BZ6*100</f>
        <v>0.24494005414464354</v>
      </c>
      <c r="CB120" s="3">
        <v>152</v>
      </c>
      <c r="CC120" s="93">
        <f>CB120/CB6*100</f>
        <v>0.29538078858897376</v>
      </c>
      <c r="CD120" s="3">
        <v>8401</v>
      </c>
      <c r="CE120" s="93">
        <f>CD120/CD6*100</f>
        <v>6.7371848335151086</v>
      </c>
      <c r="CF120" s="3">
        <v>22</v>
      </c>
      <c r="CG120" s="93">
        <f>CF120/CF6*100</f>
        <v>0.21617372506632604</v>
      </c>
      <c r="CH120" s="3">
        <v>5840</v>
      </c>
      <c r="CI120" s="93">
        <f>CH120/CH6*100</f>
        <v>6.8538969802950458</v>
      </c>
      <c r="CJ120" s="3">
        <v>3451</v>
      </c>
      <c r="CK120" s="93">
        <f>CJ120/CJ6*100</f>
        <v>2.9996436239102282</v>
      </c>
      <c r="CL120" s="3">
        <v>6908</v>
      </c>
      <c r="CM120" s="93">
        <f>CL120/CL6*100</f>
        <v>4.617400139029999</v>
      </c>
      <c r="CN120" s="3">
        <v>6157</v>
      </c>
      <c r="CO120" s="93">
        <f>CN120/CN6*100</f>
        <v>3.4406066465121738</v>
      </c>
      <c r="CP120" s="3">
        <v>1665</v>
      </c>
      <c r="CQ120" s="93">
        <f>CP120/CP6*100</f>
        <v>2.9222317777348756</v>
      </c>
      <c r="CR120" s="3">
        <v>391</v>
      </c>
      <c r="CS120" s="93">
        <f>CR120/CR6*100</f>
        <v>0.79047387999353069</v>
      </c>
      <c r="CT120" s="3">
        <v>262</v>
      </c>
      <c r="CU120" s="93">
        <f>CT120/CT6*100</f>
        <v>0.85853786414129829</v>
      </c>
      <c r="CV120" s="3">
        <v>13320</v>
      </c>
      <c r="CW120" s="93">
        <f>CV120/CV6*100</f>
        <v>6.995541130315587</v>
      </c>
      <c r="CX120" s="3">
        <v>4159</v>
      </c>
      <c r="CY120" s="93">
        <f>CX120/CX6*100</f>
        <v>3.4132689908738758</v>
      </c>
      <c r="CZ120" s="3">
        <v>167</v>
      </c>
      <c r="DA120" s="93">
        <f>CZ120/CZ6*100</f>
        <v>0.4437240939525986</v>
      </c>
      <c r="DB120" s="3">
        <v>7124</v>
      </c>
      <c r="DC120" s="93">
        <f>DB120/DB6*100</f>
        <v>4.1576450127519013</v>
      </c>
      <c r="DD120" s="3">
        <v>592</v>
      </c>
      <c r="DE120" s="93">
        <f>DD120/DD6*100</f>
        <v>0.35040574854836132</v>
      </c>
      <c r="DF120" s="3">
        <v>24</v>
      </c>
      <c r="DG120" s="93">
        <f>DF120/DF6*100</f>
        <v>0.11848926191063934</v>
      </c>
      <c r="DH120" s="3">
        <v>18</v>
      </c>
      <c r="DI120" s="93">
        <f>DH120/DH6*100</f>
        <v>0.10365081193136014</v>
      </c>
      <c r="DJ120" s="3">
        <v>23</v>
      </c>
      <c r="DK120" s="93">
        <f>DJ120/DJ6*100</f>
        <v>0.15131578947368421</v>
      </c>
      <c r="DL120" s="3">
        <v>343</v>
      </c>
      <c r="DM120" s="93">
        <f>DL120/DL6*100</f>
        <v>0.54537070898192164</v>
      </c>
      <c r="DN120" s="3">
        <v>93</v>
      </c>
      <c r="DO120" s="93">
        <f>DN120/DN6*100</f>
        <v>0.77843810161546834</v>
      </c>
      <c r="DP120" s="3">
        <v>1742</v>
      </c>
      <c r="DQ120" s="93">
        <f>DP120/DP6*100</f>
        <v>1.7087645298935701</v>
      </c>
      <c r="DR120" s="3">
        <v>5</v>
      </c>
      <c r="DS120" s="93">
        <f>DR120/DR6*100</f>
        <v>6.52230628750326E-2</v>
      </c>
      <c r="DT120" s="3">
        <v>5</v>
      </c>
      <c r="DU120" s="93">
        <f>DT120/DT6*100</f>
        <v>0.15271838729383019</v>
      </c>
      <c r="DV120" s="3">
        <v>83</v>
      </c>
      <c r="DW120" s="93">
        <f>DV120/DV6*100</f>
        <v>0.27144585799784149</v>
      </c>
      <c r="DX120" s="3">
        <v>30</v>
      </c>
      <c r="DY120" s="93">
        <f>DX120/DX6*100</f>
        <v>0.18083182640144665</v>
      </c>
      <c r="DZ120" s="3">
        <v>2389</v>
      </c>
      <c r="EA120" s="93">
        <f>DZ120/DZ6*100</f>
        <v>2.2818881693315758</v>
      </c>
      <c r="EB120" s="3">
        <v>44</v>
      </c>
      <c r="EC120" s="93">
        <f>EB120/EB6*100</f>
        <v>0.38407821229050276</v>
      </c>
      <c r="ED120" s="3">
        <v>64</v>
      </c>
      <c r="EE120" s="93">
        <f>ED120/ED6*100</f>
        <v>0.16979730446779157</v>
      </c>
      <c r="EF120" s="3">
        <v>1071</v>
      </c>
      <c r="EG120" s="93">
        <f>EF120/EF6*100</f>
        <v>5.0056085249579354</v>
      </c>
      <c r="EH120" s="3">
        <v>9</v>
      </c>
      <c r="EI120" s="93">
        <f>EH120/EH6*100</f>
        <v>0.14469453376205788</v>
      </c>
      <c r="EJ120" s="3">
        <v>152</v>
      </c>
      <c r="EK120" s="93">
        <f>EJ120/EJ6*100</f>
        <v>0.50994732780890395</v>
      </c>
      <c r="EL120" s="3">
        <v>257</v>
      </c>
      <c r="EM120" s="93">
        <f>EL120/EL6*100</f>
        <v>0.7259066772116145</v>
      </c>
      <c r="EN120" s="3">
        <v>152</v>
      </c>
      <c r="EO120" s="93">
        <f>EN120/EN6*100</f>
        <v>0.33305578684429643</v>
      </c>
      <c r="EP120" s="3">
        <v>3</v>
      </c>
      <c r="EQ120" s="93">
        <f>EP120/EP6*100</f>
        <v>7.5169130543723373E-2</v>
      </c>
      <c r="ER120" s="3">
        <v>12113</v>
      </c>
      <c r="ES120" s="93">
        <f>ER120/ER6*100</f>
        <v>7.1528114038713637</v>
      </c>
      <c r="ET120" s="3">
        <v>12440</v>
      </c>
      <c r="EU120" s="93">
        <f>ET120/ET6*100</f>
        <v>5.4230076767817676</v>
      </c>
      <c r="EV120" s="3">
        <v>391</v>
      </c>
      <c r="EW120" s="93">
        <f>EV120/EV6*100</f>
        <v>0.90421349613801394</v>
      </c>
      <c r="EX120" s="3">
        <v>11934</v>
      </c>
      <c r="EY120" s="93">
        <f>EX120/EX6*100</f>
        <v>4.0868883280195343</v>
      </c>
      <c r="EZ120" s="3">
        <v>1331</v>
      </c>
      <c r="FA120" s="93">
        <f>EZ120/EZ6*100</f>
        <v>1.47705078125</v>
      </c>
      <c r="FB120" s="3">
        <v>3154</v>
      </c>
      <c r="FC120" s="93">
        <f>FB120/FB6*100</f>
        <v>2.020978707316917</v>
      </c>
      <c r="FD120" s="3">
        <v>13</v>
      </c>
      <c r="FE120" s="93">
        <f>FD120/FD6*100</f>
        <v>0.19826140003050174</v>
      </c>
      <c r="FF120" s="3">
        <v>220112</v>
      </c>
      <c r="FG120" s="93">
        <f>FF120/FF6*100</f>
        <v>4.5539295724877373</v>
      </c>
      <c r="FH120" s="3">
        <v>233912</v>
      </c>
      <c r="FI120" s="93">
        <f>FH120/FH6*100</f>
        <v>3.5967161006524502</v>
      </c>
      <c r="FJ120" s="93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93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354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8.5800631039242745</v>
      </c>
      <c r="F158" s="4">
        <v>7.0760357815442561</v>
      </c>
      <c r="H158" s="4">
        <v>6.8603832236442672</v>
      </c>
      <c r="J158" s="4">
        <v>7.0630061785088083</v>
      </c>
      <c r="L158" s="4">
        <v>8.4431559059222092</v>
      </c>
      <c r="N158" s="4">
        <v>7.6198989321128909</v>
      </c>
      <c r="P158" s="4">
        <v>6.9806427760319014</v>
      </c>
      <c r="R158" s="4">
        <v>8.0357274063188839</v>
      </c>
      <c r="T158" s="4">
        <v>6.9697751795764793</v>
      </c>
      <c r="V158" s="4">
        <v>4.9472077913269947</v>
      </c>
      <c r="X158" s="4">
        <v>7.302170283806344</v>
      </c>
      <c r="Z158" s="4">
        <v>7.1023720349563044</v>
      </c>
      <c r="AB158" s="4">
        <v>6.6034050777894437</v>
      </c>
      <c r="AD158" s="4">
        <v>5.6564629735389298</v>
      </c>
      <c r="AF158" s="4">
        <v>7.7965059535428463</v>
      </c>
      <c r="AH158" s="4">
        <v>7.4422449930135075</v>
      </c>
      <c r="AJ158" s="4">
        <v>7.4328662212807561</v>
      </c>
      <c r="AL158" s="4">
        <v>6.5794527962565255</v>
      </c>
      <c r="AN158" s="4">
        <v>8.5797586038166695</v>
      </c>
      <c r="AP158" s="4">
        <v>6.4952585871173767</v>
      </c>
      <c r="AR158" s="4">
        <v>7.605024509803922</v>
      </c>
      <c r="AT158" s="4">
        <v>6.5364494605337873</v>
      </c>
      <c r="AV158" s="4">
        <v>7.707392197125257</v>
      </c>
      <c r="AX158" s="4">
        <v>8.0473864977997209</v>
      </c>
      <c r="AZ158" s="4">
        <v>7.2940895549541764</v>
      </c>
      <c r="BB158" s="4">
        <v>4.5591261945921264</v>
      </c>
      <c r="BD158" s="4">
        <v>6.9820054108556535</v>
      </c>
      <c r="BF158" s="4">
        <v>6.2969964592405683</v>
      </c>
      <c r="BH158" s="4">
        <v>9.0020392156862741</v>
      </c>
      <c r="BJ158" s="4">
        <v>7.322158081705151</v>
      </c>
      <c r="BL158" s="4">
        <v>6.528584031760035</v>
      </c>
      <c r="BN158" s="4">
        <v>6.9968283335535881</v>
      </c>
      <c r="BP158" s="4">
        <v>5.0393523556431195</v>
      </c>
      <c r="BR158" s="4">
        <v>8.5756558400999374</v>
      </c>
      <c r="BT158" s="4">
        <v>6.4580400920583036</v>
      </c>
      <c r="BV158" s="4">
        <v>6.5146907846492299</v>
      </c>
      <c r="BX158" s="4">
        <v>7.3189658231891261</v>
      </c>
      <c r="BZ158" s="4">
        <v>7.747701736465781</v>
      </c>
      <c r="CB158" s="4">
        <v>8.5647928213248878</v>
      </c>
      <c r="CD158" s="4">
        <v>6.7120598737751207</v>
      </c>
      <c r="CF158" s="4">
        <v>8.2777486910994771</v>
      </c>
      <c r="CH158" s="4">
        <v>6.294734158994812</v>
      </c>
      <c r="CJ158" s="4">
        <v>6.8853566114933979</v>
      </c>
      <c r="CL158" s="4">
        <v>5.3662273086029995</v>
      </c>
      <c r="CN158" s="4">
        <v>5.5902037412518801</v>
      </c>
      <c r="CP158" s="4">
        <v>6.6359374999999998</v>
      </c>
      <c r="CR158" s="4">
        <v>6.7439836995429268</v>
      </c>
      <c r="CT158" s="4">
        <v>6.9113426126048241</v>
      </c>
      <c r="CV158" s="4">
        <v>6.2871097643634624</v>
      </c>
      <c r="CX158" s="4">
        <v>6.4477447627191111</v>
      </c>
      <c r="CZ158" s="4">
        <v>7.2352175798756688</v>
      </c>
      <c r="DB158" s="4">
        <v>6.4363195064043435</v>
      </c>
      <c r="DD158" s="4">
        <v>7.5291033783676768</v>
      </c>
      <c r="DF158" s="4">
        <v>9.7584745762711869</v>
      </c>
      <c r="DH158" s="4">
        <v>7.9619420516836339</v>
      </c>
      <c r="DJ158" s="4">
        <v>8.4706029731084023</v>
      </c>
      <c r="DL158" s="4">
        <v>7.7540639532491049</v>
      </c>
      <c r="DN158" s="4">
        <v>7.7433392539964476</v>
      </c>
      <c r="DP158" s="4">
        <v>6.3044425194901619</v>
      </c>
      <c r="DR158" s="4">
        <v>8.1091262822780337</v>
      </c>
      <c r="DT158" s="4">
        <v>9.311379579111458</v>
      </c>
      <c r="DV158" s="4">
        <v>8.7424888966298013</v>
      </c>
      <c r="DX158" s="4">
        <v>7.5289739074755886</v>
      </c>
      <c r="DZ158" s="4">
        <v>6.2533372025536851</v>
      </c>
      <c r="EB158" s="4">
        <v>8.0996084753569786</v>
      </c>
      <c r="ED158" s="4">
        <v>8.2243213897937029</v>
      </c>
      <c r="EF158" s="4">
        <v>5.9716185118895426</v>
      </c>
      <c r="EH158" s="4">
        <v>8.4787145242070121</v>
      </c>
      <c r="EJ158" s="4">
        <v>7.553005464480874</v>
      </c>
      <c r="EL158" s="4">
        <v>6.7800933125972005</v>
      </c>
      <c r="EN158" s="4">
        <v>7.8337534509662703</v>
      </c>
      <c r="EP158" s="4">
        <v>6.9033333333333333</v>
      </c>
      <c r="ER158" s="4">
        <v>6.6961758552793507</v>
      </c>
      <c r="ET158" s="4">
        <v>5.5117738465216348</v>
      </c>
      <c r="EV158" s="4">
        <v>6.6729830787755882</v>
      </c>
      <c r="EX158" s="4">
        <v>5.9714740948844964</v>
      </c>
      <c r="EZ158" s="4">
        <v>6.6205301427098595</v>
      </c>
      <c r="FB158" s="4">
        <v>7.5070308274743107</v>
      </c>
      <c r="FD158" s="4">
        <v>7.6699164345403901</v>
      </c>
      <c r="FF158" s="4"/>
      <c r="FH158" s="4">
        <v>6.5261864389693551</v>
      </c>
    </row>
    <row r="159" spans="2:165" x14ac:dyDescent="0.35">
      <c r="B159" s="18">
        <v>154</v>
      </c>
      <c r="C159" s="11" t="s">
        <v>123</v>
      </c>
      <c r="D159" s="4">
        <v>13.865793470007594</v>
      </c>
      <c r="F159" s="4">
        <v>13.01436716077537</v>
      </c>
      <c r="H159" s="4">
        <v>12.301463691294201</v>
      </c>
      <c r="J159" s="4">
        <v>12.129719208310046</v>
      </c>
      <c r="L159" s="4">
        <v>13.542273523901613</v>
      </c>
      <c r="N159" s="4">
        <v>13.424141725352113</v>
      </c>
      <c r="P159" s="4">
        <v>12.21440711975638</v>
      </c>
      <c r="R159" s="4">
        <v>13.26173408431473</v>
      </c>
      <c r="T159" s="4">
        <v>11.824031365313653</v>
      </c>
      <c r="V159" s="4">
        <v>10.069950116395079</v>
      </c>
      <c r="X159" s="4">
        <v>14.860165794066317</v>
      </c>
      <c r="Z159" s="4">
        <v>13.071196445151877</v>
      </c>
      <c r="AB159" s="4">
        <v>12.507238168596089</v>
      </c>
      <c r="AD159" s="4">
        <v>11.192824597997012</v>
      </c>
      <c r="AF159" s="4">
        <v>12.991574074074075</v>
      </c>
      <c r="AH159" s="4">
        <v>13.402707952468008</v>
      </c>
      <c r="AJ159" s="4">
        <v>14.142903330100227</v>
      </c>
      <c r="AL159" s="4">
        <v>10.762374485066941</v>
      </c>
      <c r="AN159" s="4">
        <v>13.865340909090909</v>
      </c>
      <c r="AP159" s="4">
        <v>11.637110671721661</v>
      </c>
      <c r="AR159" s="4">
        <v>13.926227515799708</v>
      </c>
      <c r="AT159" s="4">
        <v>10.905980185738301</v>
      </c>
      <c r="AV159" s="4">
        <v>13.491412811834023</v>
      </c>
      <c r="AX159" s="4">
        <v>14.574296084469864</v>
      </c>
      <c r="AZ159" s="4">
        <v>12.471225625012924</v>
      </c>
      <c r="BB159" s="4">
        <v>9.1754796133247112</v>
      </c>
      <c r="BD159" s="4">
        <v>12.215115430905577</v>
      </c>
      <c r="BF159" s="4">
        <v>12.025052394628581</v>
      </c>
      <c r="BH159" s="4">
        <v>13.864236423642364</v>
      </c>
      <c r="BJ159" s="4">
        <v>14.340224719101123</v>
      </c>
      <c r="BL159" s="4">
        <v>11.608269768973276</v>
      </c>
      <c r="BN159" s="4">
        <v>12.728735207100591</v>
      </c>
      <c r="BP159" s="4">
        <v>10.789232365376678</v>
      </c>
      <c r="BR159" s="4">
        <v>13.920307917888563</v>
      </c>
      <c r="BT159" s="4">
        <v>11.221364122954581</v>
      </c>
      <c r="BV159" s="4">
        <v>11.705858092110288</v>
      </c>
      <c r="BX159" s="4">
        <v>12.510761397824577</v>
      </c>
      <c r="BZ159" s="4">
        <v>14.314964788732395</v>
      </c>
      <c r="CB159" s="4">
        <v>14.331294366409908</v>
      </c>
      <c r="CD159" s="4">
        <v>11.994213822113096</v>
      </c>
      <c r="CF159" s="4">
        <v>13.467349551856595</v>
      </c>
      <c r="CH159" s="4">
        <v>10.192381120216172</v>
      </c>
      <c r="CJ159" s="4">
        <v>11.898993545099371</v>
      </c>
      <c r="CL159" s="4">
        <v>7.4522412941467033</v>
      </c>
      <c r="CN159" s="4">
        <v>11.61211461336007</v>
      </c>
      <c r="CP159" s="4">
        <v>12.082126935980513</v>
      </c>
      <c r="CR159" s="4">
        <v>12.782568255184112</v>
      </c>
      <c r="CT159" s="4">
        <v>12.699677665620493</v>
      </c>
      <c r="CV159" s="4">
        <v>11.096642239540925</v>
      </c>
      <c r="CX159" s="4">
        <v>11.258105793649232</v>
      </c>
      <c r="CZ159" s="4">
        <v>12.979718056803261</v>
      </c>
      <c r="DB159" s="4">
        <v>10.59839611246875</v>
      </c>
      <c r="DD159" s="4">
        <v>12.84260492040521</v>
      </c>
      <c r="DF159" s="4">
        <v>14.588715710723193</v>
      </c>
      <c r="DH159" s="4">
        <v>14.859254789561019</v>
      </c>
      <c r="DJ159" s="4">
        <v>14.228856152512998</v>
      </c>
      <c r="DL159" s="4">
        <v>13.543682024915958</v>
      </c>
      <c r="DN159" s="4">
        <v>13.426291793313069</v>
      </c>
      <c r="DP159" s="4">
        <v>9.6923299064341002</v>
      </c>
      <c r="DR159" s="4">
        <v>14.357372367011781</v>
      </c>
      <c r="DT159" s="4">
        <v>14.161845730027549</v>
      </c>
      <c r="DV159" s="4">
        <v>14.582912074252093</v>
      </c>
      <c r="DX159" s="4">
        <v>13.677816369676835</v>
      </c>
      <c r="DZ159" s="4">
        <v>10.071874797345496</v>
      </c>
      <c r="EB159" s="4">
        <v>13.553398058252426</v>
      </c>
      <c r="ED159" s="4">
        <v>13.775166403623139</v>
      </c>
      <c r="EF159" s="4">
        <v>12.31149001145184</v>
      </c>
      <c r="EH159" s="4">
        <v>14.550298380221653</v>
      </c>
      <c r="EJ159" s="4">
        <v>12.905640726545576</v>
      </c>
      <c r="EL159" s="4">
        <v>12.11449775629962</v>
      </c>
      <c r="EN159" s="4">
        <v>13.635323869187884</v>
      </c>
      <c r="EP159" s="4">
        <v>15.297150610583447</v>
      </c>
      <c r="ER159" s="4">
        <v>11.173790903187555</v>
      </c>
      <c r="ET159" s="4">
        <v>11.244480653600771</v>
      </c>
      <c r="EV159" s="4">
        <v>11.982345971563982</v>
      </c>
      <c r="EX159" s="4">
        <v>11.696282535189116</v>
      </c>
      <c r="EZ159" s="4">
        <v>9.3633671202798272</v>
      </c>
      <c r="FB159" s="4">
        <v>13.096915344595029</v>
      </c>
      <c r="FD159" s="4">
        <v>14.237734343837255</v>
      </c>
      <c r="FF159" s="4"/>
      <c r="FH159" s="4">
        <v>11.610332205370099</v>
      </c>
    </row>
    <row r="160" spans="2:165" x14ac:dyDescent="0.35">
      <c r="B160" s="18">
        <v>155</v>
      </c>
      <c r="C160" s="11" t="s">
        <v>414</v>
      </c>
      <c r="D160" s="4">
        <v>1.6160479593286181</v>
      </c>
      <c r="F160" s="4">
        <v>1.8392172626825167</v>
      </c>
      <c r="H160" s="4">
        <v>1.7931161117788994</v>
      </c>
      <c r="J160" s="4">
        <v>1.7173592804177553</v>
      </c>
      <c r="L160" s="4">
        <v>1.6039350303128685</v>
      </c>
      <c r="N160" s="4">
        <v>1.7617217557542837</v>
      </c>
      <c r="P160" s="4">
        <v>1.7497539283480676</v>
      </c>
      <c r="R160" s="4">
        <v>1.6503464358293665</v>
      </c>
      <c r="T160" s="4">
        <v>1.6964724199371011</v>
      </c>
      <c r="V160" s="4">
        <v>2.0354815364838368</v>
      </c>
      <c r="X160" s="4">
        <v>2.035034135950097</v>
      </c>
      <c r="Z160" s="4">
        <v>1.8403987260619887</v>
      </c>
      <c r="AB160" s="4">
        <v>1.8940589016209517</v>
      </c>
      <c r="AD160" s="4">
        <v>1.9787674117831788</v>
      </c>
      <c r="AF160" s="4">
        <v>1.6663328613467567</v>
      </c>
      <c r="AH160" s="4">
        <v>1.8008958271395195</v>
      </c>
      <c r="AJ160" s="4">
        <v>1.9027523043006236</v>
      </c>
      <c r="AL160" s="4">
        <v>1.6357552547820313</v>
      </c>
      <c r="AN160" s="4">
        <v>1.6160525662019174</v>
      </c>
      <c r="AP160" s="4">
        <v>1.7916316210724199</v>
      </c>
      <c r="AR160" s="4">
        <v>1.8311877230437439</v>
      </c>
      <c r="AT160" s="4">
        <v>1.6684868829151298</v>
      </c>
      <c r="AV160" s="4">
        <v>1.7504510561777458</v>
      </c>
      <c r="AX160" s="4">
        <v>1.8110595394485776</v>
      </c>
      <c r="AZ160" s="4">
        <v>1.7097713883348764</v>
      </c>
      <c r="BB160" s="4">
        <v>2.0125522351647867</v>
      </c>
      <c r="BD160" s="4">
        <v>1.7495138877883796</v>
      </c>
      <c r="BF160" s="4">
        <v>1.9096489052304197</v>
      </c>
      <c r="BH160" s="4">
        <v>1.5401217536892744</v>
      </c>
      <c r="BJ160" s="4">
        <v>1.9584696969232378</v>
      </c>
      <c r="BL160" s="4">
        <v>1.7780685233584737</v>
      </c>
      <c r="BN160" s="4">
        <v>1.8192150214775744</v>
      </c>
      <c r="BP160" s="4">
        <v>2.1409958272306131</v>
      </c>
      <c r="BR160" s="4">
        <v>1.6232353743485046</v>
      </c>
      <c r="BT160" s="4">
        <v>1.7375804366333862</v>
      </c>
      <c r="BV160" s="4">
        <v>1.7968401692514968</v>
      </c>
      <c r="BX160" s="4">
        <v>1.7093619098733823</v>
      </c>
      <c r="BZ160" s="4">
        <v>1.847640148736851</v>
      </c>
      <c r="CB160" s="4">
        <v>1.6732797471443099</v>
      </c>
      <c r="CD160" s="4">
        <v>1.7869646647486011</v>
      </c>
      <c r="CF160" s="4">
        <v>1.6269338505452764</v>
      </c>
      <c r="CH160" s="4">
        <v>1.6191916708113634</v>
      </c>
      <c r="CJ160" s="4">
        <v>1.7281593701678353</v>
      </c>
      <c r="CL160" s="4">
        <v>1.3887300827155531</v>
      </c>
      <c r="CN160" s="4">
        <v>2.0772256523801818</v>
      </c>
      <c r="CP160" s="4">
        <v>1.8207113819231289</v>
      </c>
      <c r="CR160" s="4">
        <v>1.8954031955994273</v>
      </c>
      <c r="CT160" s="4">
        <v>1.8375123876016468</v>
      </c>
      <c r="CV160" s="4">
        <v>1.7649830614440376</v>
      </c>
      <c r="CX160" s="4">
        <v>1.7460532648165061</v>
      </c>
      <c r="CZ160" s="4">
        <v>1.7939637493287806</v>
      </c>
      <c r="DB160" s="4">
        <v>1.6466547538423173</v>
      </c>
      <c r="DD160" s="4">
        <v>1.7057283284625997</v>
      </c>
      <c r="DF160" s="4">
        <v>1.494979117555655</v>
      </c>
      <c r="DH160" s="4">
        <v>1.8662852220104864</v>
      </c>
      <c r="DJ160" s="4">
        <v>1.6797925953660329</v>
      </c>
      <c r="DL160" s="4">
        <v>1.746655960870801</v>
      </c>
      <c r="DN160" s="4">
        <v>1.7339149626414172</v>
      </c>
      <c r="DP160" s="4">
        <v>1.53738096215015</v>
      </c>
      <c r="DR160" s="4">
        <v>1.7705202591787084</v>
      </c>
      <c r="DT160" s="4">
        <v>1.5209180991608708</v>
      </c>
      <c r="DV160" s="4">
        <v>1.6680503969383083</v>
      </c>
      <c r="DX160" s="4">
        <v>1.8166906324507253</v>
      </c>
      <c r="DZ160" s="4">
        <v>1.6106399624879382</v>
      </c>
      <c r="EB160" s="4">
        <v>1.6733399027235178</v>
      </c>
      <c r="ED160" s="4">
        <v>1.6749304593954677</v>
      </c>
      <c r="EF160" s="4">
        <v>2.0616671990917639</v>
      </c>
      <c r="EH160" s="4">
        <v>1.7160972148171834</v>
      </c>
      <c r="EJ160" s="4">
        <v>1.7086762067413113</v>
      </c>
      <c r="EL160" s="4">
        <v>1.7867744878660097</v>
      </c>
      <c r="EN160" s="4">
        <v>1.7405862916844808</v>
      </c>
      <c r="EP160" s="4">
        <v>2.2159078624698378</v>
      </c>
      <c r="ER160" s="4">
        <v>1.6686824158565066</v>
      </c>
      <c r="ET160" s="4">
        <v>2.0400838217803381</v>
      </c>
      <c r="EV160" s="4">
        <v>1.7956505853694742</v>
      </c>
      <c r="EX160" s="4">
        <v>1.9586926694044968</v>
      </c>
      <c r="EZ160" s="4">
        <v>1.4142926500516306</v>
      </c>
      <c r="FB160" s="4">
        <v>1.7446198964126802</v>
      </c>
      <c r="FD160" s="4">
        <v>1.8563089266161521</v>
      </c>
      <c r="FF160" s="4"/>
      <c r="FH160" s="4">
        <v>1.7790377755747437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402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118" customFormat="1" x14ac:dyDescent="0.35">
      <c r="B175" s="115">
        <v>170</v>
      </c>
      <c r="C175" s="116" t="s">
        <v>142</v>
      </c>
      <c r="D175" s="117">
        <v>423</v>
      </c>
      <c r="E175" s="117">
        <f>D175/SUM(D$173:D$176)*100</f>
        <v>11.698008849557521</v>
      </c>
      <c r="F175" s="117">
        <v>481</v>
      </c>
      <c r="G175" s="117">
        <f t="shared" ref="E175:G176" si="825">F175/SUM(F$173:F$176)*100</f>
        <v>16.195286195286197</v>
      </c>
      <c r="H175" s="117">
        <v>5732</v>
      </c>
      <c r="I175" s="117">
        <f t="shared" ref="I175" si="826">H175/SUM(H$173:H$176)*100</f>
        <v>19.241356159785163</v>
      </c>
      <c r="J175" s="117">
        <v>5120</v>
      </c>
      <c r="K175" s="117">
        <f t="shared" ref="K175" si="827">J175/SUM(J$173:J$176)*100</f>
        <v>14.722797331492984</v>
      </c>
      <c r="L175" s="117">
        <v>1620</v>
      </c>
      <c r="M175" s="117">
        <f t="shared" ref="M175" si="828">L175/SUM(L$173:L$176)*100</f>
        <v>14.628860393715007</v>
      </c>
      <c r="N175" s="117">
        <v>2350</v>
      </c>
      <c r="O175" s="117">
        <f t="shared" ref="O175" si="829">N175/SUM(N$173:N$176)*100</f>
        <v>14.837732036873344</v>
      </c>
      <c r="P175" s="117">
        <v>3486</v>
      </c>
      <c r="Q175" s="117">
        <f t="shared" ref="Q175" si="830">P175/SUM(P$173:P$176)*100</f>
        <v>12.46602774996424</v>
      </c>
      <c r="R175" s="117">
        <v>618</v>
      </c>
      <c r="S175" s="117">
        <f t="shared" ref="S175" si="831">R175/SUM(R$173:R$176)*100</f>
        <v>15.665399239543726</v>
      </c>
      <c r="T175" s="117">
        <v>5540</v>
      </c>
      <c r="U175" s="117">
        <f t="shared" ref="U175" si="832">T175/SUM(T$173:T$176)*100</f>
        <v>12.417070109377802</v>
      </c>
      <c r="V175" s="117">
        <v>10455</v>
      </c>
      <c r="W175" s="117">
        <f t="shared" ref="W175" si="833">V175/SUM(V$173:V$176)*100</f>
        <v>20.488349761900096</v>
      </c>
      <c r="X175" s="117">
        <v>200</v>
      </c>
      <c r="Y175" s="117">
        <f t="shared" ref="Y175" si="834">X175/SUM(X$173:X$176)*100</f>
        <v>12.414649286157665</v>
      </c>
      <c r="Z175" s="117">
        <v>1669</v>
      </c>
      <c r="AA175" s="117">
        <f t="shared" ref="AA175" si="835">Z175/SUM(Z$173:Z$176)*100</f>
        <v>15.945352058851627</v>
      </c>
      <c r="AB175" s="117">
        <v>4995</v>
      </c>
      <c r="AC175" s="117">
        <f t="shared" ref="AC175" si="836">AB175/SUM(AB$173:AB$176)*100</f>
        <v>15.577246928210567</v>
      </c>
      <c r="AD175" s="117">
        <v>14450</v>
      </c>
      <c r="AE175" s="117">
        <f t="shared" ref="AE175" si="837">AD175/SUM(AD$173:AD$176)*100</f>
        <v>14.844721134979094</v>
      </c>
      <c r="AF175" s="117">
        <v>689</v>
      </c>
      <c r="AG175" s="117">
        <f t="shared" ref="AG175" si="838">AF175/SUM(AF$173:AF$176)*100</f>
        <v>19.501839796207189</v>
      </c>
      <c r="AH175" s="117">
        <v>837</v>
      </c>
      <c r="AI175" s="117">
        <f t="shared" ref="AI175" si="839">AH175/SUM(AH$173:AH$176)*100</f>
        <v>14.496016626255628</v>
      </c>
      <c r="AJ175" s="117">
        <v>596</v>
      </c>
      <c r="AK175" s="117">
        <f t="shared" ref="AK175" si="840">AJ175/SUM(AJ$173:AJ$176)*100</f>
        <v>13.841151881096145</v>
      </c>
      <c r="AL175" s="117">
        <v>5761</v>
      </c>
      <c r="AM175" s="117">
        <f t="shared" ref="AM175" si="841">AL175/SUM(AL$173:AL$176)*100</f>
        <v>15.27063563590097</v>
      </c>
      <c r="AN175" s="117">
        <v>1920</v>
      </c>
      <c r="AO175" s="117">
        <f t="shared" ref="AO175" si="842">AN175/SUM(AN$173:AN$176)*100</f>
        <v>14.460009037505648</v>
      </c>
      <c r="AP175" s="117">
        <v>7587</v>
      </c>
      <c r="AQ175" s="117">
        <f t="shared" ref="AQ175" si="843">AP175/SUM(AP$173:AP$176)*100</f>
        <v>20.18731873453423</v>
      </c>
      <c r="AR175" s="117">
        <v>377</v>
      </c>
      <c r="AS175" s="117">
        <f t="shared" ref="AS175" si="844">AR175/SUM(AR$173:AR$176)*100</f>
        <v>13.260640168835735</v>
      </c>
      <c r="AT175" s="117">
        <v>5132</v>
      </c>
      <c r="AU175" s="117">
        <f t="shared" ref="AU175" si="845">AT175/SUM(AT$173:AT$176)*100</f>
        <v>12.96581693236654</v>
      </c>
      <c r="AV175" s="117">
        <v>824</v>
      </c>
      <c r="AW175" s="117">
        <f t="shared" ref="AW175" si="846">AV175/SUM(AV$173:AV$176)*100</f>
        <v>15.031010580080261</v>
      </c>
      <c r="AX175" s="117">
        <v>746</v>
      </c>
      <c r="AY175" s="117">
        <f t="shared" ref="AY175" si="847">AX175/SUM(AX$173:AX$176)*100</f>
        <v>10.695340501792115</v>
      </c>
      <c r="AZ175" s="117">
        <v>5796</v>
      </c>
      <c r="BA175" s="117">
        <f t="shared" ref="BA175" si="848">AZ175/SUM(AZ$173:AZ$176)*100</f>
        <v>17.957059206245933</v>
      </c>
      <c r="BB175" s="117">
        <v>7605</v>
      </c>
      <c r="BC175" s="117">
        <f t="shared" ref="BC175" si="849">BB175/SUM(BB$173:BB$176)*100</f>
        <v>19.058239775461104</v>
      </c>
      <c r="BD175" s="117">
        <v>11749</v>
      </c>
      <c r="BE175" s="117">
        <f t="shared" ref="BE175" si="850">BD175/SUM(BD$173:BD$176)*100</f>
        <v>16.295423023578362</v>
      </c>
      <c r="BF175" s="117">
        <v>3060</v>
      </c>
      <c r="BG175" s="117">
        <f t="shared" ref="BG175" si="851">BF175/SUM(BF$173:BF$176)*100</f>
        <v>17.45778183477864</v>
      </c>
      <c r="BH175" s="117">
        <v>608</v>
      </c>
      <c r="BI175" s="117">
        <f t="shared" ref="BI175" si="852">BH175/SUM(BH$173:BH$176)*100</f>
        <v>13.496115427302996</v>
      </c>
      <c r="BJ175" s="117">
        <v>181</v>
      </c>
      <c r="BK175" s="117">
        <f t="shared" ref="BK175" si="853">BJ175/SUM(BJ$173:BJ$176)*100</f>
        <v>11.978821972203839</v>
      </c>
      <c r="BL175" s="117">
        <v>3966</v>
      </c>
      <c r="BM175" s="117">
        <f t="shared" ref="BM175" si="854">BL175/SUM(BL$173:BL$176)*100</f>
        <v>15.876065810015612</v>
      </c>
      <c r="BN175" s="117">
        <v>861</v>
      </c>
      <c r="BO175" s="117">
        <f t="shared" ref="BO175" si="855">BN175/SUM(BN$173:BN$176)*100</f>
        <v>15.775009160864787</v>
      </c>
      <c r="BP175" s="117">
        <v>10757</v>
      </c>
      <c r="BQ175" s="117">
        <f t="shared" ref="BQ175" si="856">BP175/SUM(BP$173:BP$176)*100</f>
        <v>16.903156869215419</v>
      </c>
      <c r="BR175" s="117">
        <v>569</v>
      </c>
      <c r="BS175" s="117">
        <f t="shared" ref="BS175" si="857">BR175/SUM(BR$173:BR$176)*100</f>
        <v>11.710228442066269</v>
      </c>
      <c r="BT175" s="117">
        <v>6720</v>
      </c>
      <c r="BU175" s="117">
        <f t="shared" ref="BU175" si="858">BT175/SUM(BT$173:BT$176)*100</f>
        <v>15.388490691337104</v>
      </c>
      <c r="BV175" s="117">
        <v>6796</v>
      </c>
      <c r="BW175" s="117">
        <f t="shared" ref="BW175" si="859">BV175/SUM(BV$173:BV$176)*100</f>
        <v>15.054716228789156</v>
      </c>
      <c r="BX175" s="117">
        <v>4048</v>
      </c>
      <c r="BY175" s="117">
        <f t="shared" ref="BY175" si="860">BX175/SUM(BX$173:BX$176)*100</f>
        <v>19.975326918332101</v>
      </c>
      <c r="BZ175" s="117">
        <v>249</v>
      </c>
      <c r="CA175" s="117">
        <f t="shared" ref="CA175" si="861">BZ175/SUM(BZ$173:BZ$176)*100</f>
        <v>12.639593908629443</v>
      </c>
      <c r="CB175" s="117">
        <v>1739</v>
      </c>
      <c r="CC175" s="117">
        <f t="shared" ref="CC175" si="862">CB175/SUM(CB$173:CB$176)*100</f>
        <v>12.05796699486895</v>
      </c>
      <c r="CD175" s="117">
        <v>4719</v>
      </c>
      <c r="CE175" s="117">
        <f t="shared" ref="CE175" si="863">CD175/SUM(CD$173:CD$176)*100</f>
        <v>13.19557071752139</v>
      </c>
      <c r="CF175" s="117">
        <v>307</v>
      </c>
      <c r="CG175" s="117">
        <f t="shared" ref="CG175" si="864">CF175/SUM(CF$173:CF$176)*100</f>
        <v>11.537016159338595</v>
      </c>
      <c r="CH175" s="117">
        <v>3329</v>
      </c>
      <c r="CI175" s="117">
        <f t="shared" ref="CI175" si="865">CH175/SUM(CH$173:CH$176)*100</f>
        <v>15.400629163582533</v>
      </c>
      <c r="CJ175" s="117">
        <v>4916</v>
      </c>
      <c r="CK175" s="117">
        <f t="shared" ref="CK175" si="866">CJ175/SUM(CJ$173:CJ$176)*100</f>
        <v>15.439698492462311</v>
      </c>
      <c r="CL175" s="117">
        <v>3071</v>
      </c>
      <c r="CM175" s="117">
        <f t="shared" ref="CM175" si="867">CL175/SUM(CL$173:CL$176)*100</f>
        <v>10.008799661050093</v>
      </c>
      <c r="CN175" s="117">
        <v>7858</v>
      </c>
      <c r="CO175" s="117">
        <f t="shared" ref="CO175" si="868">CN175/SUM(CN$173:CN$176)*100</f>
        <v>16.872799106759427</v>
      </c>
      <c r="CP175" s="117">
        <v>2703</v>
      </c>
      <c r="CQ175" s="117">
        <f t="shared" ref="CQ175" si="869">CP175/SUM(CP$173:CP$176)*100</f>
        <v>18.346568926898797</v>
      </c>
      <c r="CR175" s="117">
        <v>2244</v>
      </c>
      <c r="CS175" s="117">
        <f t="shared" ref="CS175" si="870">CR175/SUM(CR$173:CR$176)*100</f>
        <v>16.74252033126912</v>
      </c>
      <c r="CT175" s="117">
        <v>1255</v>
      </c>
      <c r="CU175" s="117">
        <f t="shared" ref="CU175" si="871">CT175/SUM(CT$173:CT$176)*100</f>
        <v>15.374249663114052</v>
      </c>
      <c r="CV175" s="117">
        <v>6972</v>
      </c>
      <c r="CW175" s="117">
        <f t="shared" ref="CW175" si="872">CV175/SUM(CV$173:CV$176)*100</f>
        <v>13.798836242726518</v>
      </c>
      <c r="CX175" s="117">
        <v>4636</v>
      </c>
      <c r="CY175" s="117">
        <f t="shared" ref="CY175" si="873">CX175/SUM(CX$173:CX$176)*100</f>
        <v>14.313059586292065</v>
      </c>
      <c r="CZ175" s="117">
        <v>1590</v>
      </c>
      <c r="DA175" s="117">
        <f t="shared" ref="DA175" si="874">CZ175/SUM(CZ$173:CZ$176)*100</f>
        <v>15.264976958525345</v>
      </c>
      <c r="DB175" s="117">
        <v>6185</v>
      </c>
      <c r="DC175" s="117">
        <f t="shared" ref="DC175" si="875">DB175/SUM(DB$173:DB$176)*100</f>
        <v>14.364012169349033</v>
      </c>
      <c r="DD175" s="117">
        <v>6932</v>
      </c>
      <c r="DE175" s="117">
        <f t="shared" ref="DE175" si="876">DD175/SUM(DD$173:DD$176)*100</f>
        <v>14.867879203843515</v>
      </c>
      <c r="DF175" s="117">
        <v>864</v>
      </c>
      <c r="DG175" s="117">
        <f t="shared" ref="DG175" si="877">DF175/SUM(DF$173:DF$176)*100</f>
        <v>15.853211009174311</v>
      </c>
      <c r="DH175" s="117">
        <v>579</v>
      </c>
      <c r="DI175" s="117">
        <f t="shared" ref="DI175" si="878">DH175/SUM(DH$173:DH$176)*100</f>
        <v>12.123115577889447</v>
      </c>
      <c r="DJ175" s="117">
        <v>536</v>
      </c>
      <c r="DK175" s="117">
        <f t="shared" ref="DK175" si="879">DJ175/SUM(DJ$173:DJ$176)*100</f>
        <v>13.03501945525292</v>
      </c>
      <c r="DL175" s="117">
        <v>2078</v>
      </c>
      <c r="DM175" s="117">
        <f t="shared" ref="DM175" si="880">DL175/SUM(DL$173:DL$176)*100</f>
        <v>11.52459652820143</v>
      </c>
      <c r="DN175" s="117">
        <v>440</v>
      </c>
      <c r="DO175" s="117">
        <f t="shared" ref="DO175" si="881">DN175/SUM(DN$173:DN$176)*100</f>
        <v>14.248704663212436</v>
      </c>
      <c r="DP175" s="117">
        <v>3005</v>
      </c>
      <c r="DQ175" s="117">
        <f t="shared" ref="DQ175" si="882">DP175/SUM(DP$173:DP$176)*100</f>
        <v>12.391241598284607</v>
      </c>
      <c r="DR175" s="117">
        <v>299</v>
      </c>
      <c r="DS175" s="117">
        <f t="shared" ref="DS175" si="883">DR175/SUM(DR$173:DR$176)*100</f>
        <v>14.875621890547263</v>
      </c>
      <c r="DT175" s="117">
        <v>84</v>
      </c>
      <c r="DU175" s="117">
        <f t="shared" ref="DU175" si="884">DT175/SUM(DT$173:DT$176)*100</f>
        <v>8.8421052631578938</v>
      </c>
      <c r="DV175" s="117">
        <v>1094</v>
      </c>
      <c r="DW175" s="117">
        <f t="shared" ref="DW175" si="885">DV175/SUM(DV$173:DV$176)*100</f>
        <v>13.141141141141141</v>
      </c>
      <c r="DX175" s="117">
        <v>618</v>
      </c>
      <c r="DY175" s="117">
        <f t="shared" ref="DY175" si="886">DX175/SUM(DX$173:DX$176)*100</f>
        <v>14.00090620752152</v>
      </c>
      <c r="DZ175" s="117">
        <v>2941</v>
      </c>
      <c r="EA175" s="117">
        <f t="shared" ref="EA175" si="887">DZ175/SUM(DZ$173:DZ$176)*100</f>
        <v>11.533785638652496</v>
      </c>
      <c r="EB175" s="117">
        <v>458</v>
      </c>
      <c r="EC175" s="117">
        <f t="shared" ref="EC175" si="888">EB175/SUM(EB$173:EB$176)*100</f>
        <v>14.707771355170198</v>
      </c>
      <c r="ED175" s="117">
        <v>1070</v>
      </c>
      <c r="EE175" s="117">
        <f t="shared" ref="EE175" si="889">ED175/SUM(ED$173:ED$176)*100</f>
        <v>10.501521248405144</v>
      </c>
      <c r="EF175" s="117">
        <v>796</v>
      </c>
      <c r="EG175" s="117">
        <f t="shared" ref="EG175" si="890">EF175/SUM(EF$173:EF$176)*100</f>
        <v>14.931532545488652</v>
      </c>
      <c r="EH175" s="117">
        <v>165</v>
      </c>
      <c r="EI175" s="117">
        <f t="shared" ref="EI175" si="891">EH175/SUM(EH$173:EH$176)*100</f>
        <v>9.815585960737657</v>
      </c>
      <c r="EJ175" s="117">
        <v>1295</v>
      </c>
      <c r="EK175" s="117">
        <f t="shared" ref="EK175" si="892">EJ175/SUM(EJ$173:EJ$176)*100</f>
        <v>16.074975173783514</v>
      </c>
      <c r="EL175" s="117">
        <v>1650</v>
      </c>
      <c r="EM175" s="117">
        <f t="shared" ref="EM175" si="893">EL175/SUM(EL$173:EL$176)*100</f>
        <v>17.508488964346348</v>
      </c>
      <c r="EN175" s="117">
        <v>1756</v>
      </c>
      <c r="EO175" s="117">
        <f t="shared" ref="EO175" si="894">EN175/SUM(EN$173:EN$176)*100</f>
        <v>14.658986559813005</v>
      </c>
      <c r="EP175" s="117">
        <v>112</v>
      </c>
      <c r="EQ175" s="117">
        <f t="shared" ref="EQ175" si="895">EP175/SUM(EP$173:EP$176)*100</f>
        <v>10.779595765158806</v>
      </c>
      <c r="ER175" s="117">
        <v>6392</v>
      </c>
      <c r="ES175" s="117">
        <f t="shared" ref="ES175" si="896">ER175/SUM(ER$173:ER$176)*100</f>
        <v>14.096683133380381</v>
      </c>
      <c r="ET175" s="117">
        <v>10340</v>
      </c>
      <c r="EU175" s="117">
        <f t="shared" ref="EU175" si="897">ET175/SUM(ET$173:ET$176)*100</f>
        <v>16.585663185923039</v>
      </c>
      <c r="EV175" s="117">
        <v>2219</v>
      </c>
      <c r="EW175" s="117">
        <f t="shared" ref="EW175" si="898">EV175/SUM(EV$173:EV$176)*100</f>
        <v>19.203807875378622</v>
      </c>
      <c r="EX175" s="117">
        <v>10902</v>
      </c>
      <c r="EY175" s="117">
        <f>EX175/SUM(EX$173:EX$176)*100</f>
        <v>14.318172863503237</v>
      </c>
      <c r="EZ175" s="117">
        <v>6465</v>
      </c>
      <c r="FA175" s="117">
        <f t="shared" ref="FA175" si="899">EZ175/SUM(EZ$173:EZ$176)*100</f>
        <v>14.700866361961934</v>
      </c>
      <c r="FB175" s="117">
        <v>2598</v>
      </c>
      <c r="FC175" s="117">
        <f t="shared" ref="FC175:FE175" si="900">FB175/SUM(FB$173:FB$176)*100</f>
        <v>12.353192905710618</v>
      </c>
      <c r="FD175" s="117">
        <v>246</v>
      </c>
      <c r="FE175" s="117">
        <f t="shared" si="900"/>
        <v>14.377556984219755</v>
      </c>
      <c r="FF175" s="117">
        <v>194693</v>
      </c>
      <c r="FG175" s="117">
        <f t="shared" ref="FG175" si="901">FF175/SUM(FF$173:FF$176)*100</f>
        <v>14.988871498332843</v>
      </c>
      <c r="FH175" s="117">
        <v>262040</v>
      </c>
      <c r="FI175" s="117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9.0128755364806867</v>
      </c>
      <c r="G178" s="4">
        <v>14.655172413793101</v>
      </c>
      <c r="I178" s="4">
        <v>10.306821566875186</v>
      </c>
      <c r="K178" s="4">
        <v>2.2577610536218251</v>
      </c>
      <c r="M178" s="4">
        <v>10.45958795562599</v>
      </c>
      <c r="O178" s="4">
        <v>10.633484162895927</v>
      </c>
      <c r="Q178" s="4">
        <v>0.94057289439931602</v>
      </c>
      <c r="S178" s="4">
        <v>9.1633466135458175</v>
      </c>
      <c r="U178" s="4">
        <v>0.22577283779089963</v>
      </c>
      <c r="W178" s="4">
        <v>4.8395490026019079</v>
      </c>
      <c r="Y178" s="4">
        <v>19.791666666666664</v>
      </c>
      <c r="AA178" s="4">
        <v>16.216216216216218</v>
      </c>
      <c r="AC178" s="4">
        <v>9.4386181369524973</v>
      </c>
      <c r="AE178" s="4">
        <v>9.1429626893239746</v>
      </c>
      <c r="AG178" s="4">
        <v>19.834710743801654</v>
      </c>
      <c r="AI178" s="4">
        <v>10.267857142857142</v>
      </c>
      <c r="AK178" s="4">
        <v>12.418300653594772</v>
      </c>
      <c r="AM178" s="4">
        <v>2.098066949552098</v>
      </c>
      <c r="AO178" s="4">
        <v>15.178571428571427</v>
      </c>
      <c r="AQ178" s="4">
        <v>6.5826330532212891</v>
      </c>
      <c r="AS178" s="4">
        <v>19.672131147540984</v>
      </c>
      <c r="AU178" s="4">
        <v>1.3971598717361429</v>
      </c>
      <c r="AW178" s="4">
        <v>19.827586206896552</v>
      </c>
      <c r="AY178" s="4">
        <v>6.8522483940042829</v>
      </c>
      <c r="BA178" s="4">
        <v>9.8849218058424313</v>
      </c>
      <c r="BC178" s="4">
        <v>7.7316424626713021</v>
      </c>
      <c r="BE178" s="4">
        <v>6.1601642710472273</v>
      </c>
      <c r="BG178" s="4">
        <v>13.698630136986301</v>
      </c>
      <c r="BI178" s="4">
        <v>6.8783068783068781</v>
      </c>
      <c r="BK178" s="4">
        <v>16.326530612244898</v>
      </c>
      <c r="BM178" s="4">
        <v>4.6085232903865219</v>
      </c>
      <c r="BO178" s="4">
        <v>14.285714285714285</v>
      </c>
      <c r="BQ178" s="4">
        <v>7.8033501293749152</v>
      </c>
      <c r="BS178" s="4">
        <v>7.9136690647482011</v>
      </c>
      <c r="BU178" s="4">
        <v>2.2624434389140271</v>
      </c>
      <c r="BW178" s="4">
        <v>3.0134445989800649</v>
      </c>
      <c r="BY178" s="4">
        <v>16.130705394190873</v>
      </c>
      <c r="CA178" s="4">
        <v>14.545454545454545</v>
      </c>
      <c r="CC178" s="4">
        <v>5.1948051948051948</v>
      </c>
      <c r="CE178" s="4">
        <v>1.0372178157413057</v>
      </c>
      <c r="CG178" s="4">
        <v>12.068965517241379</v>
      </c>
      <c r="CI178" s="4">
        <v>2.1606196494088872</v>
      </c>
      <c r="CK178" s="4">
        <v>3.4400544959128068</v>
      </c>
      <c r="CM178" s="4">
        <v>0.76612571051981215</v>
      </c>
      <c r="CO178" s="4">
        <v>10.093847758081335</v>
      </c>
      <c r="CQ178" s="4">
        <v>13.109978150036417</v>
      </c>
      <c r="CS178" s="4">
        <v>12.897822445561138</v>
      </c>
      <c r="CU178" s="4">
        <v>16.696269982238011</v>
      </c>
      <c r="CW178" s="4">
        <v>1.3370149687545414</v>
      </c>
      <c r="CY178" s="4">
        <v>1.7221908526256353</v>
      </c>
      <c r="DA178" s="4">
        <v>7.4798619102416568</v>
      </c>
      <c r="DC178" s="4">
        <v>2.5309827194972945</v>
      </c>
      <c r="DE178" s="4">
        <v>5.3522830359842759</v>
      </c>
      <c r="DG178" s="4">
        <v>7.4561403508771926</v>
      </c>
      <c r="DI178" s="4">
        <v>8.3067092651757193</v>
      </c>
      <c r="DK178" s="4">
        <v>9.1269841269841265</v>
      </c>
      <c r="DM178" s="4">
        <v>1.8181818181818181</v>
      </c>
      <c r="DO178" s="4">
        <v>13.469387755102041</v>
      </c>
      <c r="DQ178" s="4">
        <v>1.5793528505392913</v>
      </c>
      <c r="DS178" s="4">
        <v>14.166666666666666</v>
      </c>
      <c r="DU178" s="4">
        <v>0</v>
      </c>
      <c r="DW178" s="4">
        <v>13.318777292576419</v>
      </c>
      <c r="DY178" s="4">
        <v>13.056379821958458</v>
      </c>
      <c r="EA178" s="4">
        <v>0.48216007714561238</v>
      </c>
      <c r="EC178" s="4">
        <v>17.006802721088434</v>
      </c>
      <c r="EE178" s="4">
        <v>2.7108433734939759</v>
      </c>
      <c r="EG178" s="4">
        <v>12.851405622489958</v>
      </c>
      <c r="EI178" s="4">
        <v>11.627906976744185</v>
      </c>
      <c r="EK178" s="4">
        <v>13.712374581939798</v>
      </c>
      <c r="EM178" s="4">
        <v>7.4332171893147505</v>
      </c>
      <c r="EO178" s="4">
        <v>12.679162072767364</v>
      </c>
      <c r="EQ178" s="4">
        <v>21.276595744680851</v>
      </c>
      <c r="ES178" s="4">
        <v>1.3448090371167294</v>
      </c>
      <c r="EU178" s="4">
        <v>5.0847457627118651</v>
      </c>
      <c r="EW178" s="4">
        <v>13.2973944294699</v>
      </c>
      <c r="EY178" s="4">
        <v>9.024260197280725</v>
      </c>
      <c r="FA178" s="4">
        <v>1.0281221651043242</v>
      </c>
      <c r="FC178" s="4">
        <v>4.8755713560182841</v>
      </c>
      <c r="FE178" s="4">
        <v>20.202020202020201</v>
      </c>
      <c r="FG178" s="4">
        <v>5.420184085834105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  <row r="204" spans="2:165" x14ac:dyDescent="0.35">
      <c r="B204" s="18">
        <v>199</v>
      </c>
    </row>
    <row r="205" spans="2:165" x14ac:dyDescent="0.35">
      <c r="B205" s="18">
        <v>200</v>
      </c>
    </row>
    <row r="206" spans="2:165" x14ac:dyDescent="0.35">
      <c r="B206" s="18">
        <v>201</v>
      </c>
      <c r="C206" s="2" t="s">
        <v>356</v>
      </c>
      <c r="D206" s="1" t="s">
        <v>155</v>
      </c>
      <c r="F206" s="1" t="s">
        <v>235</v>
      </c>
      <c r="H206" s="1" t="s">
        <v>156</v>
      </c>
      <c r="J206" s="1" t="s">
        <v>157</v>
      </c>
      <c r="L206" s="1" t="s">
        <v>158</v>
      </c>
      <c r="N206" s="1" t="s">
        <v>159</v>
      </c>
      <c r="P206" s="1" t="s">
        <v>357</v>
      </c>
      <c r="R206" s="1" t="s">
        <v>161</v>
      </c>
      <c r="T206" s="1" t="s">
        <v>162</v>
      </c>
      <c r="V206" s="1" t="s">
        <v>163</v>
      </c>
      <c r="X206" s="1" t="s">
        <v>164</v>
      </c>
      <c r="Z206" s="1" t="s">
        <v>165</v>
      </c>
      <c r="AB206" s="1" t="s">
        <v>166</v>
      </c>
      <c r="AD206" s="1" t="s">
        <v>167</v>
      </c>
      <c r="AF206" s="1" t="s">
        <v>168</v>
      </c>
      <c r="AH206" s="1" t="s">
        <v>169</v>
      </c>
      <c r="AJ206" s="1" t="s">
        <v>170</v>
      </c>
      <c r="AL206" s="1" t="s">
        <v>171</v>
      </c>
      <c r="AN206" s="1" t="s">
        <v>172</v>
      </c>
      <c r="AP206" s="1" t="s">
        <v>173</v>
      </c>
      <c r="AR206" s="1" t="s">
        <v>358</v>
      </c>
      <c r="AT206" s="1" t="s">
        <v>175</v>
      </c>
      <c r="AV206" s="1" t="s">
        <v>176</v>
      </c>
      <c r="AX206" s="1" t="s">
        <v>177</v>
      </c>
      <c r="AZ206" s="1" t="s">
        <v>178</v>
      </c>
      <c r="BB206" s="1" t="s">
        <v>179</v>
      </c>
      <c r="BD206" s="1" t="s">
        <v>180</v>
      </c>
      <c r="BF206" s="1" t="s">
        <v>181</v>
      </c>
      <c r="BH206" s="1" t="s">
        <v>182</v>
      </c>
      <c r="BJ206" s="1" t="s">
        <v>183</v>
      </c>
      <c r="BL206" s="1" t="s">
        <v>184</v>
      </c>
      <c r="BN206" s="1" t="s">
        <v>185</v>
      </c>
      <c r="BP206" s="1" t="s">
        <v>186</v>
      </c>
      <c r="BR206" s="1" t="s">
        <v>187</v>
      </c>
      <c r="BT206" s="1" t="s">
        <v>359</v>
      </c>
      <c r="BV206" s="1" t="s">
        <v>189</v>
      </c>
      <c r="BX206" s="1" t="s">
        <v>360</v>
      </c>
      <c r="BZ206" s="1" t="s">
        <v>191</v>
      </c>
      <c r="CB206" s="1" t="s">
        <v>192</v>
      </c>
      <c r="CD206" s="1" t="s">
        <v>193</v>
      </c>
      <c r="CF206" s="1" t="s">
        <v>194</v>
      </c>
      <c r="CH206" s="1" t="s">
        <v>195</v>
      </c>
      <c r="CJ206" s="1" t="s">
        <v>196</v>
      </c>
      <c r="CL206" s="1" t="s">
        <v>197</v>
      </c>
      <c r="CN206" s="1" t="s">
        <v>198</v>
      </c>
      <c r="CP206" s="1" t="s">
        <v>199</v>
      </c>
      <c r="CR206" s="1" t="s">
        <v>200</v>
      </c>
      <c r="CT206" s="1" t="s">
        <v>201</v>
      </c>
      <c r="CV206" s="1" t="s">
        <v>202</v>
      </c>
      <c r="CX206" s="1" t="s">
        <v>203</v>
      </c>
      <c r="CZ206" s="1" t="s">
        <v>204</v>
      </c>
      <c r="DB206" s="1" t="s">
        <v>205</v>
      </c>
      <c r="DD206" s="1" t="s">
        <v>206</v>
      </c>
      <c r="DF206" s="1" t="s">
        <v>207</v>
      </c>
      <c r="DH206" s="1" t="s">
        <v>208</v>
      </c>
      <c r="DJ206" s="1" t="s">
        <v>209</v>
      </c>
      <c r="DL206" s="1" t="s">
        <v>210</v>
      </c>
      <c r="DN206" s="1" t="s">
        <v>211</v>
      </c>
      <c r="DP206" s="1" t="s">
        <v>212</v>
      </c>
      <c r="DR206" s="1" t="s">
        <v>213</v>
      </c>
      <c r="DT206" s="1" t="s">
        <v>214</v>
      </c>
      <c r="DV206" s="1" t="s">
        <v>215</v>
      </c>
      <c r="DX206" s="1" t="s">
        <v>216</v>
      </c>
      <c r="DZ206" s="1" t="s">
        <v>217</v>
      </c>
      <c r="EB206" s="1" t="s">
        <v>218</v>
      </c>
      <c r="ED206" s="1" t="s">
        <v>219</v>
      </c>
      <c r="EF206" s="1" t="s">
        <v>220</v>
      </c>
      <c r="EH206" s="1" t="s">
        <v>221</v>
      </c>
      <c r="EJ206" s="1" t="s">
        <v>222</v>
      </c>
      <c r="EL206" s="1" t="s">
        <v>224</v>
      </c>
      <c r="EN206" s="1" t="s">
        <v>225</v>
      </c>
      <c r="EP206" s="1" t="s">
        <v>226</v>
      </c>
      <c r="ER206" s="1" t="s">
        <v>227</v>
      </c>
      <c r="ET206" s="1" t="s">
        <v>228</v>
      </c>
      <c r="EV206" s="1" t="s">
        <v>223</v>
      </c>
      <c r="EX206" s="1" t="s">
        <v>229</v>
      </c>
      <c r="EZ206" s="1" t="s">
        <v>231</v>
      </c>
      <c r="FB206" s="1" t="s">
        <v>230</v>
      </c>
      <c r="FD206" s="1" t="s">
        <v>232</v>
      </c>
      <c r="FF206" s="1" t="s">
        <v>233</v>
      </c>
      <c r="FH206" s="1" t="s">
        <v>64</v>
      </c>
    </row>
    <row r="207" spans="2:165" x14ac:dyDescent="0.35">
      <c r="B207" s="18">
        <v>202</v>
      </c>
      <c r="C207" s="1" t="s">
        <v>361</v>
      </c>
      <c r="D207" s="1">
        <v>6320</v>
      </c>
      <c r="F207" s="1">
        <v>4973</v>
      </c>
      <c r="H207" s="1">
        <v>53104</v>
      </c>
      <c r="J207" s="1">
        <v>63920</v>
      </c>
      <c r="L207" s="1">
        <v>16498</v>
      </c>
      <c r="N207" s="1">
        <v>26602</v>
      </c>
      <c r="P207" s="1">
        <v>50508</v>
      </c>
      <c r="R207" s="1">
        <v>6251</v>
      </c>
      <c r="T207" s="1">
        <v>86987</v>
      </c>
      <c r="V207" s="1">
        <v>82979</v>
      </c>
      <c r="X207" s="1">
        <v>2654</v>
      </c>
      <c r="Z207" s="1">
        <v>17368</v>
      </c>
      <c r="AB207" s="1">
        <v>58709</v>
      </c>
      <c r="AD207" s="1">
        <v>173556</v>
      </c>
      <c r="AF207" s="1">
        <v>4693</v>
      </c>
      <c r="AH207" s="1">
        <v>10642</v>
      </c>
      <c r="AJ207" s="1">
        <v>7583</v>
      </c>
      <c r="AL207" s="1">
        <v>79087</v>
      </c>
      <c r="AN207" s="1">
        <v>19190</v>
      </c>
      <c r="AP207" s="1">
        <v>68545</v>
      </c>
      <c r="AR207" s="1">
        <v>4391</v>
      </c>
      <c r="AT207" s="1">
        <v>79628</v>
      </c>
      <c r="AV207" s="1">
        <v>8834</v>
      </c>
      <c r="AX207" s="1">
        <v>12341</v>
      </c>
      <c r="AZ207" s="1">
        <v>56299</v>
      </c>
      <c r="BB207" s="1">
        <v>67704</v>
      </c>
      <c r="BD207" s="1">
        <v>129587</v>
      </c>
      <c r="BF207" s="1">
        <v>30136</v>
      </c>
      <c r="BH207" s="1">
        <v>7159</v>
      </c>
      <c r="BJ207" s="1">
        <v>2402</v>
      </c>
      <c r="BL207" s="1">
        <v>45021</v>
      </c>
      <c r="BN207" s="1">
        <v>9857</v>
      </c>
      <c r="BP207" s="1">
        <v>102892</v>
      </c>
      <c r="BR207" s="1">
        <v>8366</v>
      </c>
      <c r="BT207" s="1">
        <v>81284</v>
      </c>
      <c r="BV207" s="1">
        <v>81521</v>
      </c>
      <c r="BX207" s="1">
        <v>32139</v>
      </c>
      <c r="BZ207" s="1">
        <v>3085</v>
      </c>
      <c r="CB207" s="1">
        <v>25279</v>
      </c>
      <c r="CD207" s="1">
        <v>58529</v>
      </c>
      <c r="CF207" s="1">
        <v>4610</v>
      </c>
      <c r="CH207" s="1">
        <v>47058</v>
      </c>
      <c r="CJ207" s="1">
        <v>58987</v>
      </c>
      <c r="CL207" s="1">
        <v>90347</v>
      </c>
      <c r="CN207" s="1">
        <v>81442</v>
      </c>
      <c r="CP207" s="1">
        <v>25101</v>
      </c>
      <c r="CR207" s="1">
        <v>23504</v>
      </c>
      <c r="CT207" s="1">
        <v>12870</v>
      </c>
      <c r="CV207" s="1">
        <v>92075</v>
      </c>
      <c r="CX207" s="1">
        <v>64208</v>
      </c>
      <c r="CZ207" s="1">
        <v>18429</v>
      </c>
      <c r="DB207" s="1">
        <v>93061</v>
      </c>
      <c r="DD207" s="1">
        <v>75773</v>
      </c>
      <c r="DF207" s="1">
        <v>8570</v>
      </c>
      <c r="DH207" s="1">
        <v>8539</v>
      </c>
      <c r="DJ207" s="1">
        <v>6789</v>
      </c>
      <c r="DL207" s="1">
        <v>33770</v>
      </c>
      <c r="DN207" s="1">
        <v>5170</v>
      </c>
      <c r="DP207" s="1">
        <v>61013</v>
      </c>
      <c r="DR207" s="1">
        <v>3032</v>
      </c>
      <c r="DT207" s="1">
        <v>1287</v>
      </c>
      <c r="DV207" s="1">
        <v>13607</v>
      </c>
      <c r="DX207" s="1">
        <v>7720</v>
      </c>
      <c r="DZ207" s="1">
        <v>61373</v>
      </c>
      <c r="EB207" s="1">
        <v>4925</v>
      </c>
      <c r="ED207" s="1">
        <v>18769</v>
      </c>
      <c r="EF207" s="1">
        <v>9866</v>
      </c>
      <c r="EH207" s="1">
        <v>2856</v>
      </c>
      <c r="EJ207" s="1">
        <v>14043</v>
      </c>
      <c r="EL207" s="1">
        <v>17305</v>
      </c>
      <c r="EN207" s="1">
        <v>19315</v>
      </c>
      <c r="EP207" s="1">
        <v>1877</v>
      </c>
      <c r="ER207" s="1">
        <v>83325</v>
      </c>
      <c r="ET207" s="1">
        <v>107055</v>
      </c>
      <c r="EV207" s="1">
        <v>20689</v>
      </c>
      <c r="EX207" s="1">
        <v>135825</v>
      </c>
      <c r="EZ207" s="1">
        <v>57177</v>
      </c>
      <c r="FB207" s="1">
        <v>79903</v>
      </c>
      <c r="FD207" s="1">
        <v>2670</v>
      </c>
      <c r="FF207" s="1">
        <v>2403262</v>
      </c>
      <c r="FH207" s="1">
        <v>3160557</v>
      </c>
    </row>
    <row r="208" spans="2:165" x14ac:dyDescent="0.35">
      <c r="B208" s="18">
        <v>203</v>
      </c>
      <c r="C208" s="1" t="s">
        <v>395</v>
      </c>
      <c r="D208" s="1">
        <v>133</v>
      </c>
      <c r="F208" s="1">
        <v>178</v>
      </c>
      <c r="H208" s="1">
        <v>2639</v>
      </c>
      <c r="J208" s="1">
        <v>2877</v>
      </c>
      <c r="L208" s="1">
        <v>658</v>
      </c>
      <c r="N208" s="1">
        <v>1052</v>
      </c>
      <c r="P208" s="1">
        <v>2064</v>
      </c>
      <c r="R208" s="1">
        <v>224</v>
      </c>
      <c r="T208" s="1">
        <v>3953</v>
      </c>
      <c r="V208" s="1">
        <v>7097</v>
      </c>
      <c r="X208" s="1">
        <v>96</v>
      </c>
      <c r="Z208" s="1">
        <v>639</v>
      </c>
      <c r="AB208" s="1">
        <v>2628</v>
      </c>
      <c r="AD208" s="1">
        <v>10427</v>
      </c>
      <c r="AF208" s="1">
        <v>295</v>
      </c>
      <c r="AH208" s="1">
        <v>311</v>
      </c>
      <c r="AJ208" s="1">
        <v>199</v>
      </c>
      <c r="AL208" s="1">
        <v>4436</v>
      </c>
      <c r="AN208" s="1">
        <v>877</v>
      </c>
      <c r="AP208" s="1">
        <v>3319</v>
      </c>
      <c r="AR208" s="1">
        <v>163</v>
      </c>
      <c r="AT208" s="1">
        <v>3520</v>
      </c>
      <c r="AV208" s="1">
        <v>408</v>
      </c>
      <c r="AX208" s="1">
        <v>398</v>
      </c>
      <c r="AZ208" s="1">
        <v>2442</v>
      </c>
      <c r="BB208" s="1">
        <v>5362</v>
      </c>
      <c r="BD208" s="1">
        <v>5988</v>
      </c>
      <c r="BF208" s="1">
        <v>1438</v>
      </c>
      <c r="BH208" s="1">
        <v>300</v>
      </c>
      <c r="BJ208" s="1">
        <v>93</v>
      </c>
      <c r="BL208" s="1">
        <v>2447</v>
      </c>
      <c r="BN208" s="1">
        <v>313</v>
      </c>
      <c r="BP208" s="1">
        <v>8379</v>
      </c>
      <c r="BR208" s="1">
        <v>216</v>
      </c>
      <c r="BT208" s="1">
        <v>3625</v>
      </c>
      <c r="BV208" s="1">
        <v>3777</v>
      </c>
      <c r="BX208" s="1">
        <v>2274</v>
      </c>
      <c r="BZ208" s="1">
        <v>163</v>
      </c>
      <c r="CB208" s="1">
        <v>832</v>
      </c>
      <c r="CD208" s="1">
        <v>3223</v>
      </c>
      <c r="CF208" s="1">
        <v>92</v>
      </c>
      <c r="CH208" s="1">
        <v>2854</v>
      </c>
      <c r="CJ208" s="1">
        <v>2482</v>
      </c>
      <c r="CL208" s="1">
        <v>7472</v>
      </c>
      <c r="CN208" s="1">
        <v>5642</v>
      </c>
      <c r="CP208" s="1">
        <v>1375</v>
      </c>
      <c r="CR208" s="1">
        <v>1100</v>
      </c>
      <c r="CT208" s="1">
        <v>468</v>
      </c>
      <c r="CV208" s="1">
        <v>5669</v>
      </c>
      <c r="CX208" s="1">
        <v>3072</v>
      </c>
      <c r="CZ208" s="1">
        <v>712</v>
      </c>
      <c r="DB208" s="1">
        <v>4932</v>
      </c>
      <c r="DD208" s="1">
        <v>2605</v>
      </c>
      <c r="DF208" s="1">
        <v>335</v>
      </c>
      <c r="DH208" s="1">
        <v>204</v>
      </c>
      <c r="DJ208" s="1">
        <v>251</v>
      </c>
      <c r="DL208" s="1">
        <v>1221</v>
      </c>
      <c r="DN208" s="1">
        <v>199</v>
      </c>
      <c r="DP208" s="1">
        <v>2840</v>
      </c>
      <c r="DR208" s="1">
        <v>119</v>
      </c>
      <c r="DT208" s="1">
        <v>41</v>
      </c>
      <c r="DV208" s="1">
        <v>448</v>
      </c>
      <c r="DX208" s="1">
        <v>233</v>
      </c>
      <c r="DZ208" s="1">
        <v>2645</v>
      </c>
      <c r="EB208" s="1">
        <v>173</v>
      </c>
      <c r="ED208" s="1">
        <v>544</v>
      </c>
      <c r="EF208" s="1">
        <v>357</v>
      </c>
      <c r="EH208" s="1">
        <v>104</v>
      </c>
      <c r="EJ208" s="1">
        <v>422</v>
      </c>
      <c r="EL208" s="1">
        <v>556</v>
      </c>
      <c r="EN208" s="1">
        <v>951</v>
      </c>
      <c r="EP208" s="1">
        <v>61</v>
      </c>
      <c r="ER208" s="1">
        <v>4714</v>
      </c>
      <c r="ET208" s="1">
        <v>6747</v>
      </c>
      <c r="EV208" s="1">
        <v>902</v>
      </c>
      <c r="EX208" s="1">
        <v>9913</v>
      </c>
      <c r="EZ208" s="1">
        <v>2255</v>
      </c>
      <c r="FB208" s="1">
        <v>2941</v>
      </c>
      <c r="FD208" s="1">
        <v>79</v>
      </c>
      <c r="FF208" s="1">
        <v>135138</v>
      </c>
      <c r="FH208" s="1">
        <v>167173</v>
      </c>
    </row>
    <row r="209" spans="2:165" x14ac:dyDescent="0.35">
      <c r="B209" s="18">
        <v>204</v>
      </c>
      <c r="C209" s="1" t="s">
        <v>363</v>
      </c>
      <c r="D209" s="1">
        <v>2.0610568727723542</v>
      </c>
      <c r="F209" s="1">
        <v>3.4556396816152204</v>
      </c>
      <c r="H209" s="1">
        <v>4.7342267190499259</v>
      </c>
      <c r="J209" s="1">
        <v>4.3070796592661349</v>
      </c>
      <c r="L209" s="1">
        <v>3.8353928654698062</v>
      </c>
      <c r="N209" s="1">
        <v>3.8041512981847112</v>
      </c>
      <c r="P209" s="1">
        <v>3.9260442821273682</v>
      </c>
      <c r="R209" s="1">
        <v>3.4594594594594597</v>
      </c>
      <c r="T209" s="1">
        <v>4.3468220804926325</v>
      </c>
      <c r="V209" s="1">
        <v>7.8789022603135122</v>
      </c>
      <c r="X209" s="1">
        <v>3.4909090909090912</v>
      </c>
      <c r="Z209" s="1">
        <v>3.548619981118454</v>
      </c>
      <c r="AB209" s="1">
        <v>4.2845264685263382</v>
      </c>
      <c r="AD209" s="1">
        <v>5.6673714419266998</v>
      </c>
      <c r="AF209" s="1">
        <v>5.9141940657578189</v>
      </c>
      <c r="AH209" s="1">
        <v>2.8394047292979092</v>
      </c>
      <c r="AJ209" s="1">
        <v>2.557183243382164</v>
      </c>
      <c r="AL209" s="1">
        <v>5.3111119092944454</v>
      </c>
      <c r="AN209" s="1">
        <v>4.3703592963572033</v>
      </c>
      <c r="AP209" s="1">
        <v>4.6184459534676616</v>
      </c>
      <c r="AR209" s="1">
        <v>3.5792709705753185</v>
      </c>
      <c r="AT209" s="1">
        <v>4.2334151152162409</v>
      </c>
      <c r="AV209" s="1">
        <v>4.4146288682103441</v>
      </c>
      <c r="AX209" s="1">
        <v>3.1242640709631839</v>
      </c>
      <c r="AZ209" s="1">
        <v>4.15723259733406</v>
      </c>
      <c r="BB209" s="1">
        <v>7.3385706073960524</v>
      </c>
      <c r="BD209" s="1">
        <v>4.4167434999077999</v>
      </c>
      <c r="BF209" s="1">
        <v>4.5543801862291762</v>
      </c>
      <c r="BH209" s="1">
        <v>4.0219868615095855</v>
      </c>
      <c r="BJ209" s="1">
        <v>3.7274549098196395</v>
      </c>
      <c r="BL209" s="1">
        <v>5.1550518243869554</v>
      </c>
      <c r="BN209" s="1">
        <v>3.0776794493608652</v>
      </c>
      <c r="BP209" s="1">
        <v>7.5302639501756978</v>
      </c>
      <c r="BR209" s="1">
        <v>2.5168958284782104</v>
      </c>
      <c r="BT209" s="1">
        <v>4.2692765195680087</v>
      </c>
      <c r="BV209" s="1">
        <v>4.4280053459635624</v>
      </c>
      <c r="BX209" s="1">
        <v>6.6079679191003393</v>
      </c>
      <c r="BZ209" s="1">
        <v>5.0184729064039413</v>
      </c>
      <c r="CB209" s="1">
        <v>3.186396537857608</v>
      </c>
      <c r="CD209" s="1">
        <v>5.2192641533877451</v>
      </c>
      <c r="CF209" s="1">
        <v>1.9566142067205443</v>
      </c>
      <c r="CH209" s="1">
        <v>5.7180637922744024</v>
      </c>
      <c r="CJ209" s="1">
        <v>4.0378076754136227</v>
      </c>
      <c r="CL209" s="1">
        <v>7.6385978184197345</v>
      </c>
      <c r="CN209" s="1">
        <v>6.4788020761563549</v>
      </c>
      <c r="CP209" s="1">
        <v>5.1933826862063759</v>
      </c>
      <c r="CR209" s="1">
        <v>4.4708177532108602</v>
      </c>
      <c r="CT209" s="1">
        <v>3.5087719298245612</v>
      </c>
      <c r="CV209" s="1">
        <v>5.7998444917335075</v>
      </c>
      <c r="CX209" s="1">
        <v>4.5659928656361473</v>
      </c>
      <c r="CZ209" s="1">
        <v>3.7197638576876866</v>
      </c>
      <c r="DB209" s="1">
        <v>5.0330125621217841</v>
      </c>
      <c r="DD209" s="1">
        <v>3.32363673479803</v>
      </c>
      <c r="DF209" s="1">
        <v>3.7619314991577766</v>
      </c>
      <c r="DH209" s="1">
        <v>2.3332952075946474</v>
      </c>
      <c r="DJ209" s="1">
        <v>3.5653409090909092</v>
      </c>
      <c r="DL209" s="1">
        <v>3.4894687205281354</v>
      </c>
      <c r="DN209" s="1">
        <v>3.7064630284969264</v>
      </c>
      <c r="DP209" s="1">
        <v>4.4477158473368519</v>
      </c>
      <c r="DR209" s="1">
        <v>3.7765788638527455</v>
      </c>
      <c r="DT209" s="1">
        <v>3.0873493975903612</v>
      </c>
      <c r="DV209" s="1">
        <v>3.1874777659196019</v>
      </c>
      <c r="DX209" s="1">
        <v>2.9297120583427638</v>
      </c>
      <c r="DZ209" s="1">
        <v>4.1316504733043828</v>
      </c>
      <c r="EB209" s="1">
        <v>3.3934876422126323</v>
      </c>
      <c r="ED209" s="1">
        <v>2.8167555532542847</v>
      </c>
      <c r="EF209" s="1">
        <v>3.4921255991391962</v>
      </c>
      <c r="EH209" s="1">
        <v>3.5135135135135136</v>
      </c>
      <c r="EJ209" s="1">
        <v>2.9173867957137922</v>
      </c>
      <c r="EL209" s="1">
        <v>3.1129276076367502</v>
      </c>
      <c r="EN209" s="1">
        <v>4.6925885719924993</v>
      </c>
      <c r="EP209" s="1">
        <v>3.147574819401445</v>
      </c>
      <c r="ER209" s="1">
        <v>5.3544451890639371</v>
      </c>
      <c r="ET209" s="1">
        <v>5.9287183002056203</v>
      </c>
      <c r="EV209" s="1">
        <v>4.1776666203510722</v>
      </c>
      <c r="EX209" s="1">
        <v>6.8019322345579063</v>
      </c>
      <c r="EZ209" s="1">
        <v>3.7942522546776143</v>
      </c>
      <c r="FB209" s="1">
        <v>3.5500458693447929</v>
      </c>
      <c r="FD209" s="1">
        <v>2.8737722808293924</v>
      </c>
      <c r="FF209" s="1">
        <v>5.3237472423573902</v>
      </c>
      <c r="FH209" s="1">
        <v>5.0236347299810982</v>
      </c>
    </row>
    <row r="210" spans="2:165" x14ac:dyDescent="0.35">
      <c r="B210" s="18">
        <v>205</v>
      </c>
      <c r="C210" s="1" t="s">
        <v>364</v>
      </c>
      <c r="D210" s="1">
        <v>12.284482758620689</v>
      </c>
      <c r="F210" s="1">
        <v>17.148760330578515</v>
      </c>
      <c r="H210" s="1">
        <v>13.224852071005916</v>
      </c>
      <c r="J210" s="1">
        <v>8.370436331255565</v>
      </c>
      <c r="L210" s="1">
        <v>15.702479338842975</v>
      </c>
      <c r="N210" s="1">
        <v>11.865644395764878</v>
      </c>
      <c r="P210" s="1">
        <v>5.665945307889042</v>
      </c>
      <c r="R210" s="1">
        <v>16.326530612244898</v>
      </c>
      <c r="T210" s="1">
        <v>4.6416325165175207</v>
      </c>
      <c r="V210" s="1">
        <v>12.59867891090704</v>
      </c>
      <c r="X210" s="1">
        <v>16.157205240174672</v>
      </c>
      <c r="Z210" s="1">
        <v>17.227609811751282</v>
      </c>
      <c r="AB210" s="1">
        <v>11.909036505086775</v>
      </c>
      <c r="AD210" s="1">
        <v>13.419141627168763</v>
      </c>
      <c r="AF210" s="1">
        <v>25.536062378167639</v>
      </c>
      <c r="AH210" s="1">
        <v>13.857290589451912</v>
      </c>
      <c r="AJ210" s="1">
        <v>9.6350364963503647</v>
      </c>
      <c r="AL210" s="1">
        <v>9.3213684800897365</v>
      </c>
      <c r="AN210" s="1">
        <v>18.006042296072508</v>
      </c>
      <c r="AP210" s="1">
        <v>13.554011715025203</v>
      </c>
      <c r="AR210" s="1">
        <v>18.205128205128204</v>
      </c>
      <c r="AT210" s="1">
        <v>6.5779342206577942</v>
      </c>
      <c r="AV210" s="1">
        <v>18.67007672634271</v>
      </c>
      <c r="AX210" s="1">
        <v>12.037914691943127</v>
      </c>
      <c r="AZ210" s="1">
        <v>13.082201781281938</v>
      </c>
      <c r="BB210" s="1">
        <v>13.232673731595234</v>
      </c>
      <c r="BD210" s="1">
        <v>11.147561277543947</v>
      </c>
      <c r="BF210" s="1">
        <v>17.171428571428571</v>
      </c>
      <c r="BH210" s="1">
        <v>17.021276595744681</v>
      </c>
      <c r="BJ210" s="1">
        <v>19.71153846153846</v>
      </c>
      <c r="BL210" s="1">
        <v>11.655444625029023</v>
      </c>
      <c r="BN210" s="1">
        <v>14.448669201520911</v>
      </c>
      <c r="BP210" s="1">
        <v>16.090622385273861</v>
      </c>
      <c r="BR210" s="1">
        <v>8.4905660377358494</v>
      </c>
      <c r="BT210" s="1">
        <v>8.1273408239700373</v>
      </c>
      <c r="BV210" s="1">
        <v>9.2965901779969986</v>
      </c>
      <c r="BX210" s="1">
        <v>19.897959183673468</v>
      </c>
      <c r="BZ210" s="1">
        <v>22.033898305084744</v>
      </c>
      <c r="CB210" s="1">
        <v>8.8279301745635905</v>
      </c>
      <c r="CD210" s="1">
        <v>6.7554309740714791</v>
      </c>
      <c r="CF210" s="1">
        <v>9.3632958801498134</v>
      </c>
      <c r="CH210" s="1">
        <v>10.05565150642871</v>
      </c>
      <c r="CJ210" s="1">
        <v>9.6181498641955585</v>
      </c>
      <c r="CL210" s="1">
        <v>5.4676812585499315</v>
      </c>
      <c r="CN210" s="1">
        <v>14.514544025157234</v>
      </c>
      <c r="CP210" s="1">
        <v>18.435561681598898</v>
      </c>
      <c r="CR210" s="1">
        <v>14.12639405204461</v>
      </c>
      <c r="CT210" s="1">
        <v>14.226289517470883</v>
      </c>
      <c r="CV210" s="1">
        <v>6.1033784225315291</v>
      </c>
      <c r="CX210" s="1">
        <v>7.4438013191546641</v>
      </c>
      <c r="CZ210" s="1">
        <v>11.900826446280991</v>
      </c>
      <c r="DB210" s="1">
        <v>9.27219183845183</v>
      </c>
      <c r="DD210" s="1">
        <v>10.673143650242887</v>
      </c>
      <c r="DF210" s="1">
        <v>15.64245810055866</v>
      </c>
      <c r="DH210" s="1">
        <v>9.7523219814241493</v>
      </c>
      <c r="DJ210" s="1">
        <v>16.044776119402986</v>
      </c>
      <c r="DL210" s="1">
        <v>7.7768838830785736</v>
      </c>
      <c r="DN210" s="1">
        <v>15.140186915887851</v>
      </c>
      <c r="DP210" s="1">
        <v>7.7859350850077282</v>
      </c>
      <c r="DR210" s="1">
        <v>14.859437751004014</v>
      </c>
      <c r="DT210" s="1">
        <v>14.285714285714285</v>
      </c>
      <c r="DV210" s="1">
        <v>11.409395973154362</v>
      </c>
      <c r="DX210" s="1">
        <v>16.689847009735743</v>
      </c>
      <c r="DZ210" s="1">
        <v>4.4994231508780924</v>
      </c>
      <c r="EB210" s="1">
        <v>15.745856353591158</v>
      </c>
      <c r="ED210" s="1">
        <v>7.1621621621621623</v>
      </c>
      <c r="EF210" s="1">
        <v>14.37908496732026</v>
      </c>
      <c r="EH210" s="1">
        <v>8.8397790055248606</v>
      </c>
      <c r="EJ210" s="1">
        <v>13.953488372093023</v>
      </c>
      <c r="EL210" s="1">
        <v>11.34139320667818</v>
      </c>
      <c r="EN210" s="1">
        <v>16.162134427911752</v>
      </c>
      <c r="EP210" s="1">
        <v>17.599999999999998</v>
      </c>
      <c r="ER210" s="1">
        <v>6.9453642384105967</v>
      </c>
      <c r="ET210" s="1">
        <v>12.437810945273633</v>
      </c>
      <c r="EV210" s="1">
        <v>12.365591397849462</v>
      </c>
      <c r="EX210" s="1">
        <v>13.554216867469879</v>
      </c>
      <c r="EZ210" s="1">
        <v>5.8169513374154045</v>
      </c>
      <c r="FB210" s="1">
        <v>10.928502879078694</v>
      </c>
      <c r="FD210" s="1">
        <v>22.807017543859647</v>
      </c>
      <c r="FH210" s="1">
        <v>10.608852502351908</v>
      </c>
    </row>
    <row r="211" spans="2:165" x14ac:dyDescent="0.35">
      <c r="B211" s="18">
        <v>206</v>
      </c>
      <c r="C211" s="1" t="s">
        <v>365</v>
      </c>
      <c r="D211" s="1">
        <v>5.5335968379446641</v>
      </c>
      <c r="F211" s="1">
        <v>9.1463414634146343</v>
      </c>
      <c r="H211" s="1">
        <v>7.1355236139630396</v>
      </c>
      <c r="J211" s="1">
        <v>7.3778481783843066</v>
      </c>
      <c r="L211" s="1">
        <v>9.2728297632469001</v>
      </c>
      <c r="N211" s="1">
        <v>6.9235588972431081</v>
      </c>
      <c r="P211" s="1">
        <v>5.8319413174522481</v>
      </c>
      <c r="R211" s="1">
        <v>9.5358649789029535</v>
      </c>
      <c r="T211" s="1">
        <v>8.3235000453844066</v>
      </c>
      <c r="V211" s="1">
        <v>18.03629947063272</v>
      </c>
      <c r="X211" s="1">
        <v>8.7751371115173669</v>
      </c>
      <c r="Z211" s="1">
        <v>7.3008260058619765</v>
      </c>
      <c r="AB211" s="1">
        <v>5.9456080025007818</v>
      </c>
      <c r="AD211" s="1">
        <v>9.2856222029871631</v>
      </c>
      <c r="AF211" s="1">
        <v>15.014436958614052</v>
      </c>
      <c r="AH211" s="1">
        <v>6.6823529411764708</v>
      </c>
      <c r="AJ211" s="1">
        <v>6.1577934573444519</v>
      </c>
      <c r="AL211" s="1">
        <v>10.378057820607859</v>
      </c>
      <c r="AN211" s="1">
        <v>10.83984375</v>
      </c>
      <c r="AP211" s="1">
        <v>6.9553400457100496</v>
      </c>
      <c r="AR211" s="1">
        <v>8.6589229144667357</v>
      </c>
      <c r="AT211" s="1">
        <v>5.9262372596406436</v>
      </c>
      <c r="AV211" s="1">
        <v>9.4719651605879154</v>
      </c>
      <c r="AX211" s="1">
        <v>6.3528077141236521</v>
      </c>
      <c r="AZ211" s="1">
        <v>7.7716160274935566</v>
      </c>
      <c r="BB211" s="1">
        <v>17.964797639123102</v>
      </c>
      <c r="BD211" s="1">
        <v>7.6297221565781035</v>
      </c>
      <c r="BF211" s="1">
        <v>11.297709923664122</v>
      </c>
      <c r="BH211" s="1">
        <v>8.5794655414908583</v>
      </c>
      <c r="BJ211" s="1">
        <v>12.380952380952381</v>
      </c>
      <c r="BL211" s="1">
        <v>9.2368784530386741</v>
      </c>
      <c r="BN211" s="1">
        <v>5.8275058275058269</v>
      </c>
      <c r="BP211" s="1">
        <v>18.657314629258519</v>
      </c>
      <c r="BR211" s="1">
        <v>5.3276505061267976</v>
      </c>
      <c r="BT211" s="1">
        <v>7.7221952404079657</v>
      </c>
      <c r="BV211" s="1">
        <v>7.9397579397579392</v>
      </c>
      <c r="BX211" s="1">
        <v>10.712847362062023</v>
      </c>
      <c r="BZ211" s="1">
        <v>12.593703148425787</v>
      </c>
      <c r="CB211" s="1">
        <v>5.2109548482605472</v>
      </c>
      <c r="CD211" s="1">
        <v>11.753570813973498</v>
      </c>
      <c r="CF211" s="1">
        <v>6.7340067340067336</v>
      </c>
      <c r="CH211" s="1">
        <v>9.7100322186423718</v>
      </c>
      <c r="CJ211" s="1">
        <v>6.5437239738251041</v>
      </c>
      <c r="CL211" s="1">
        <v>9.3839866807930985</v>
      </c>
      <c r="CN211" s="1">
        <v>9.2249222618910505</v>
      </c>
      <c r="CP211" s="1">
        <v>10.387762362148703</v>
      </c>
      <c r="CR211" s="1">
        <v>7.5624797143784495</v>
      </c>
      <c r="CT211" s="1">
        <v>9.6867122794382414</v>
      </c>
      <c r="CV211" s="1">
        <v>10.133866623132807</v>
      </c>
      <c r="CX211" s="1">
        <v>8.5286284953395484</v>
      </c>
      <c r="CZ211" s="1">
        <v>6.0385438972162735</v>
      </c>
      <c r="DB211" s="1">
        <v>10.43956043956044</v>
      </c>
      <c r="DD211" s="1">
        <v>7.2856827220503755</v>
      </c>
      <c r="DF211" s="1">
        <v>6.5022421524663674</v>
      </c>
      <c r="DH211" s="1">
        <v>5.4404145077720205</v>
      </c>
      <c r="DJ211" s="1">
        <v>8.8298636037329494</v>
      </c>
      <c r="DL211" s="1">
        <v>5.1665463545426418</v>
      </c>
      <c r="DN211" s="1">
        <v>9.2843326885880089</v>
      </c>
      <c r="DP211" s="1">
        <v>5.9440559440559442</v>
      </c>
      <c r="DR211" s="1">
        <v>12.164296998420221</v>
      </c>
      <c r="DT211" s="1">
        <v>9.5435684647302903</v>
      </c>
      <c r="DV211" s="1">
        <v>8.1341301460823363</v>
      </c>
      <c r="DX211" s="1">
        <v>7.1339950372208429</v>
      </c>
      <c r="DZ211" s="1">
        <v>6.77282146362744</v>
      </c>
      <c r="EB211" s="1">
        <v>8.8607594936708853</v>
      </c>
      <c r="ED211" s="1">
        <v>4.3199315654405472</v>
      </c>
      <c r="EF211" s="1">
        <v>8.0270793036750483</v>
      </c>
      <c r="EH211" s="1">
        <v>8.9965397923875443</v>
      </c>
      <c r="EJ211" s="1">
        <v>7.3504844637487468</v>
      </c>
      <c r="EL211" s="1">
        <v>6.0406370126304232</v>
      </c>
      <c r="EN211" s="1">
        <v>8.570772058823529</v>
      </c>
      <c r="EP211" s="1">
        <v>5.8171745152354575</v>
      </c>
      <c r="ER211" s="1">
        <v>8.8325296735905034</v>
      </c>
      <c r="ET211" s="1">
        <v>12.094702067784167</v>
      </c>
      <c r="EV211" s="1">
        <v>6.2119895742832316</v>
      </c>
      <c r="EX211" s="1">
        <v>7.8785540856384308</v>
      </c>
      <c r="EZ211" s="1">
        <v>7.6417814802947781</v>
      </c>
      <c r="FB211" s="1">
        <v>6.3395380567196185</v>
      </c>
      <c r="FD211" s="1">
        <v>11.645101663585953</v>
      </c>
      <c r="FH211" s="1">
        <v>9.2974639196954971</v>
      </c>
    </row>
    <row r="212" spans="2:165" x14ac:dyDescent="0.35">
      <c r="B212" s="18">
        <v>207</v>
      </c>
    </row>
    <row r="213" spans="2:165" x14ac:dyDescent="0.35">
      <c r="B213" s="18">
        <v>208</v>
      </c>
      <c r="C213" s="1" t="s">
        <v>366</v>
      </c>
      <c r="D213" s="1" t="s">
        <v>155</v>
      </c>
      <c r="F213" s="1" t="s">
        <v>235</v>
      </c>
      <c r="H213" s="1" t="s">
        <v>156</v>
      </c>
      <c r="J213" s="1" t="s">
        <v>157</v>
      </c>
      <c r="L213" s="1" t="s">
        <v>158</v>
      </c>
      <c r="N213" s="1" t="s">
        <v>159</v>
      </c>
      <c r="P213" s="1" t="s">
        <v>357</v>
      </c>
      <c r="R213" s="1" t="s">
        <v>161</v>
      </c>
      <c r="T213" s="1" t="s">
        <v>162</v>
      </c>
      <c r="V213" s="1" t="s">
        <v>163</v>
      </c>
      <c r="X213" s="1" t="s">
        <v>164</v>
      </c>
      <c r="Z213" s="1" t="s">
        <v>165</v>
      </c>
      <c r="AB213" s="1" t="s">
        <v>166</v>
      </c>
      <c r="AD213" s="1" t="s">
        <v>167</v>
      </c>
      <c r="AF213" s="1" t="s">
        <v>168</v>
      </c>
      <c r="AH213" s="1" t="s">
        <v>169</v>
      </c>
      <c r="AJ213" s="1" t="s">
        <v>170</v>
      </c>
      <c r="AL213" s="1" t="s">
        <v>171</v>
      </c>
      <c r="AN213" s="1" t="s">
        <v>172</v>
      </c>
      <c r="AP213" s="1" t="s">
        <v>173</v>
      </c>
      <c r="AR213" s="1" t="s">
        <v>358</v>
      </c>
      <c r="AT213" s="1" t="s">
        <v>175</v>
      </c>
      <c r="AV213" s="1" t="s">
        <v>176</v>
      </c>
      <c r="AX213" s="1" t="s">
        <v>177</v>
      </c>
      <c r="AZ213" s="1" t="s">
        <v>178</v>
      </c>
      <c r="BB213" s="1" t="s">
        <v>179</v>
      </c>
      <c r="BD213" s="1" t="s">
        <v>180</v>
      </c>
      <c r="BF213" s="1" t="s">
        <v>181</v>
      </c>
      <c r="BH213" s="1" t="s">
        <v>182</v>
      </c>
      <c r="BJ213" s="1" t="s">
        <v>183</v>
      </c>
      <c r="BL213" s="1" t="s">
        <v>184</v>
      </c>
      <c r="BN213" s="1" t="s">
        <v>185</v>
      </c>
      <c r="BP213" s="1" t="s">
        <v>186</v>
      </c>
      <c r="BR213" s="1" t="s">
        <v>187</v>
      </c>
      <c r="BT213" s="1" t="s">
        <v>359</v>
      </c>
      <c r="BV213" s="1" t="s">
        <v>189</v>
      </c>
      <c r="BX213" s="1" t="s">
        <v>360</v>
      </c>
      <c r="BZ213" s="1" t="s">
        <v>191</v>
      </c>
      <c r="CB213" s="1" t="s">
        <v>192</v>
      </c>
      <c r="CD213" s="1" t="s">
        <v>193</v>
      </c>
      <c r="CF213" s="1" t="s">
        <v>194</v>
      </c>
      <c r="CH213" s="1" t="s">
        <v>195</v>
      </c>
      <c r="CJ213" s="1" t="s">
        <v>196</v>
      </c>
      <c r="CL213" s="1" t="s">
        <v>197</v>
      </c>
      <c r="CN213" s="1" t="s">
        <v>198</v>
      </c>
      <c r="CP213" s="1" t="s">
        <v>199</v>
      </c>
      <c r="CR213" s="1" t="s">
        <v>200</v>
      </c>
      <c r="CT213" s="1" t="s">
        <v>201</v>
      </c>
      <c r="CV213" s="1" t="s">
        <v>202</v>
      </c>
      <c r="CX213" s="1" t="s">
        <v>203</v>
      </c>
      <c r="CZ213" s="1" t="s">
        <v>204</v>
      </c>
      <c r="DB213" s="1" t="s">
        <v>205</v>
      </c>
      <c r="DD213" s="1" t="s">
        <v>206</v>
      </c>
      <c r="DF213" s="1" t="s">
        <v>207</v>
      </c>
      <c r="DH213" s="1" t="s">
        <v>208</v>
      </c>
      <c r="DJ213" s="1" t="s">
        <v>209</v>
      </c>
      <c r="DL213" s="1" t="s">
        <v>210</v>
      </c>
      <c r="DN213" s="1" t="s">
        <v>211</v>
      </c>
      <c r="DP213" s="1" t="s">
        <v>212</v>
      </c>
      <c r="DR213" s="1" t="s">
        <v>213</v>
      </c>
      <c r="DT213" s="1" t="s">
        <v>214</v>
      </c>
      <c r="DV213" s="1" t="s">
        <v>215</v>
      </c>
      <c r="DX213" s="1" t="s">
        <v>216</v>
      </c>
      <c r="DZ213" s="1" t="s">
        <v>217</v>
      </c>
      <c r="EB213" s="1" t="s">
        <v>218</v>
      </c>
      <c r="ED213" s="1" t="s">
        <v>219</v>
      </c>
      <c r="EF213" s="1" t="s">
        <v>220</v>
      </c>
      <c r="EH213" s="1" t="s">
        <v>221</v>
      </c>
      <c r="EJ213" s="1" t="s">
        <v>222</v>
      </c>
      <c r="EL213" s="1" t="s">
        <v>224</v>
      </c>
      <c r="EN213" s="1" t="s">
        <v>225</v>
      </c>
      <c r="EP213" s="1" t="s">
        <v>226</v>
      </c>
      <c r="ER213" s="1" t="s">
        <v>227</v>
      </c>
      <c r="ET213" s="1" t="s">
        <v>228</v>
      </c>
      <c r="EV213" s="1" t="s">
        <v>223</v>
      </c>
      <c r="EX213" s="1" t="s">
        <v>229</v>
      </c>
      <c r="EZ213" s="1" t="s">
        <v>231</v>
      </c>
      <c r="FB213" s="1" t="s">
        <v>230</v>
      </c>
      <c r="FD213" s="1" t="s">
        <v>232</v>
      </c>
      <c r="FH213" s="1" t="s">
        <v>64</v>
      </c>
    </row>
    <row r="214" spans="2:165" x14ac:dyDescent="0.35">
      <c r="B214" s="18">
        <v>209</v>
      </c>
      <c r="C214" s="1" t="s">
        <v>367</v>
      </c>
      <c r="D214" s="1">
        <v>1172</v>
      </c>
      <c r="E214" s="1">
        <v>18.86367294382746</v>
      </c>
      <c r="F214" s="1">
        <v>939</v>
      </c>
      <c r="G214" s="1">
        <v>19.104781281790437</v>
      </c>
      <c r="H214" s="1">
        <v>6051</v>
      </c>
      <c r="I214" s="1">
        <v>11.491786155160954</v>
      </c>
      <c r="J214" s="1">
        <v>9738</v>
      </c>
      <c r="K214" s="1">
        <v>15.390694145909723</v>
      </c>
      <c r="L214" s="1">
        <v>2405</v>
      </c>
      <c r="M214" s="1">
        <v>14.735616690153789</v>
      </c>
      <c r="N214" s="1">
        <v>3755</v>
      </c>
      <c r="O214" s="1">
        <v>14.240206302855626</v>
      </c>
      <c r="P214" s="1">
        <v>12136</v>
      </c>
      <c r="Q214" s="1">
        <v>24.30408138743141</v>
      </c>
      <c r="R214" s="1">
        <v>973</v>
      </c>
      <c r="S214" s="1">
        <v>15.734152652005173</v>
      </c>
      <c r="T214" s="1">
        <v>17169</v>
      </c>
      <c r="U214" s="1">
        <v>19.956295839968384</v>
      </c>
      <c r="V214" s="1">
        <v>7263</v>
      </c>
      <c r="W214" s="1">
        <v>8.8923442339948817</v>
      </c>
      <c r="X214" s="1">
        <v>785</v>
      </c>
      <c r="Y214" s="1">
        <v>29.734848484848484</v>
      </c>
      <c r="Z214" s="1">
        <v>2898</v>
      </c>
      <c r="AA214" s="1">
        <v>16.8</v>
      </c>
      <c r="AB214" s="1">
        <v>6957</v>
      </c>
      <c r="AC214" s="1">
        <v>11.990899532911632</v>
      </c>
      <c r="AD214" s="1">
        <v>18090</v>
      </c>
      <c r="AE214" s="1">
        <v>10.560975182584023</v>
      </c>
      <c r="AF214" s="1">
        <v>561</v>
      </c>
      <c r="AG214" s="1">
        <v>12.056737588652481</v>
      </c>
      <c r="AH214" s="1">
        <v>1770</v>
      </c>
      <c r="AI214" s="1">
        <v>16.774071266110692</v>
      </c>
      <c r="AJ214" s="1">
        <v>2012</v>
      </c>
      <c r="AK214" s="1">
        <v>26.751761733811989</v>
      </c>
      <c r="AL214" s="1">
        <v>11135</v>
      </c>
      <c r="AM214" s="1">
        <v>14.237127769751057</v>
      </c>
      <c r="AN214" s="1">
        <v>2869</v>
      </c>
      <c r="AO214" s="1">
        <v>15.099205304983949</v>
      </c>
      <c r="AP214" s="1">
        <v>8120</v>
      </c>
      <c r="AQ214" s="1">
        <v>11.97852127220157</v>
      </c>
      <c r="AR214" s="1">
        <v>970</v>
      </c>
      <c r="AS214" s="1">
        <v>22.263025017213678</v>
      </c>
      <c r="AT214" s="1">
        <v>14008</v>
      </c>
      <c r="AU214" s="1">
        <v>17.79561969612277</v>
      </c>
      <c r="AV214" s="1">
        <v>1418</v>
      </c>
      <c r="AW214" s="1">
        <v>16.2298271717981</v>
      </c>
      <c r="AX214" s="1">
        <v>1659</v>
      </c>
      <c r="AY214" s="1">
        <v>13.572772641740979</v>
      </c>
      <c r="AZ214" s="1">
        <v>6276</v>
      </c>
      <c r="BA214" s="1">
        <v>11.250336111858026</v>
      </c>
      <c r="BB214" s="1">
        <v>5406</v>
      </c>
      <c r="BC214" s="1">
        <v>8.1030037772048686</v>
      </c>
      <c r="BD214" s="1">
        <v>14977</v>
      </c>
      <c r="BE214" s="1">
        <v>11.67660702451955</v>
      </c>
      <c r="BF214" s="1">
        <v>4266</v>
      </c>
      <c r="BG214" s="1">
        <v>14.301518656341145</v>
      </c>
      <c r="BH214" s="1">
        <v>1338</v>
      </c>
      <c r="BI214" s="1">
        <v>18.887634105025409</v>
      </c>
      <c r="BJ214" s="1">
        <v>582</v>
      </c>
      <c r="BK214" s="1">
        <v>24.494949494949495</v>
      </c>
      <c r="BL214" s="1">
        <v>7207</v>
      </c>
      <c r="BM214" s="1">
        <v>16.216277029003443</v>
      </c>
      <c r="BN214" s="1">
        <v>1610</v>
      </c>
      <c r="BO214" s="1">
        <v>16.470588235294116</v>
      </c>
      <c r="BP214" s="1">
        <v>10159</v>
      </c>
      <c r="BQ214" s="1">
        <v>10.012220842449688</v>
      </c>
      <c r="BR214" s="1">
        <v>1495</v>
      </c>
      <c r="BS214" s="1">
        <v>18.005540166204987</v>
      </c>
      <c r="BT214" s="1">
        <v>12556</v>
      </c>
      <c r="BU214" s="1">
        <v>15.611866809240793</v>
      </c>
      <c r="BV214" s="1">
        <v>10483</v>
      </c>
      <c r="BW214" s="1">
        <v>13.01023890784983</v>
      </c>
      <c r="BX214" s="1">
        <v>3054</v>
      </c>
      <c r="BY214" s="1">
        <v>9.6107247380180638</v>
      </c>
      <c r="BZ214" s="1">
        <v>987</v>
      </c>
      <c r="CA214" s="1">
        <v>32.160312805474092</v>
      </c>
      <c r="CB214" s="1">
        <v>4098</v>
      </c>
      <c r="CC214" s="1">
        <v>16.37955154082897</v>
      </c>
      <c r="CD214" s="1">
        <v>10003</v>
      </c>
      <c r="CE214" s="1">
        <v>17.298447065333932</v>
      </c>
      <c r="CF214" s="1">
        <v>852</v>
      </c>
      <c r="CG214" s="1">
        <v>18.635170603674542</v>
      </c>
      <c r="CH214" s="1">
        <v>7038</v>
      </c>
      <c r="CI214" s="1">
        <v>15.132229628036981</v>
      </c>
      <c r="CJ214" s="1">
        <v>8009</v>
      </c>
      <c r="CK214" s="1">
        <v>13.727910046108228</v>
      </c>
      <c r="CL214" s="1">
        <v>12006</v>
      </c>
      <c r="CM214" s="1">
        <v>13.446526370020273</v>
      </c>
      <c r="CN214" s="1">
        <v>8154</v>
      </c>
      <c r="CO214" s="1">
        <v>10.158469128419794</v>
      </c>
      <c r="CP214" s="1">
        <v>3596</v>
      </c>
      <c r="CQ214" s="1">
        <v>14.495324089003548</v>
      </c>
      <c r="CR214" s="1">
        <v>2762</v>
      </c>
      <c r="CS214" s="1">
        <v>11.902094285960528</v>
      </c>
      <c r="CT214" s="1">
        <v>2289</v>
      </c>
      <c r="CU214" s="1">
        <v>17.954349360734177</v>
      </c>
      <c r="CV214" s="1">
        <v>12814</v>
      </c>
      <c r="CW214" s="1">
        <v>14.090144376147698</v>
      </c>
      <c r="CX214" s="1">
        <v>10534</v>
      </c>
      <c r="CY214" s="1">
        <v>16.597863422935113</v>
      </c>
      <c r="CZ214" s="1">
        <v>2330</v>
      </c>
      <c r="DA214" s="1">
        <v>12.77552363197719</v>
      </c>
      <c r="DB214" s="1">
        <v>12684</v>
      </c>
      <c r="DC214" s="1">
        <v>13.783960008693763</v>
      </c>
      <c r="DD214" s="1">
        <v>11921</v>
      </c>
      <c r="DE214" s="1">
        <v>15.902299770556533</v>
      </c>
      <c r="DF214" s="1">
        <v>1251</v>
      </c>
      <c r="DG214" s="1">
        <v>14.719378750441228</v>
      </c>
      <c r="DH214" s="1">
        <v>2225</v>
      </c>
      <c r="DI214" s="1">
        <v>26.235113783751917</v>
      </c>
      <c r="DJ214" s="1">
        <v>1208</v>
      </c>
      <c r="DK214" s="1">
        <v>17.986896962477665</v>
      </c>
      <c r="DL214" s="1">
        <v>5833</v>
      </c>
      <c r="DM214" s="1">
        <v>17.424943988050785</v>
      </c>
      <c r="DN214" s="1">
        <v>945</v>
      </c>
      <c r="DO214" s="1">
        <v>18.504014098296455</v>
      </c>
      <c r="DP214" s="1">
        <v>12457</v>
      </c>
      <c r="DQ214" s="1">
        <v>20.673116816303498</v>
      </c>
      <c r="DR214" s="1">
        <v>644</v>
      </c>
      <c r="DS214" s="1">
        <v>21.402459288800266</v>
      </c>
      <c r="DT214" s="1">
        <v>229</v>
      </c>
      <c r="DU214" s="1">
        <v>18.102766798418973</v>
      </c>
      <c r="DV214" s="1">
        <v>2668</v>
      </c>
      <c r="DW214" s="1">
        <v>19.801098411755973</v>
      </c>
      <c r="DX214" s="1">
        <v>1683</v>
      </c>
      <c r="DY214" s="1">
        <v>21.968411434538574</v>
      </c>
      <c r="DZ214" s="1">
        <v>12218</v>
      </c>
      <c r="EA214" s="1">
        <v>20.150078337593801</v>
      </c>
      <c r="EB214" s="1">
        <v>1062</v>
      </c>
      <c r="EC214" s="1">
        <v>21.802504619174705</v>
      </c>
      <c r="ED214" s="1">
        <v>3393</v>
      </c>
      <c r="EE214" s="1">
        <v>18.253712072304712</v>
      </c>
      <c r="EF214" s="1">
        <v>1757</v>
      </c>
      <c r="EG214" s="1">
        <v>18.00389384158213</v>
      </c>
      <c r="EH214" s="1">
        <v>746</v>
      </c>
      <c r="EI214" s="1">
        <v>26.42578816861495</v>
      </c>
      <c r="EJ214" s="1">
        <v>2078</v>
      </c>
      <c r="EK214" s="1">
        <v>14.900329843682778</v>
      </c>
      <c r="EL214" s="1">
        <v>1865</v>
      </c>
      <c r="EM214" s="1">
        <v>10.877806940799067</v>
      </c>
      <c r="EN214" s="1">
        <v>3093</v>
      </c>
      <c r="EO214" s="1">
        <v>16.187784581566966</v>
      </c>
      <c r="EP214" s="1">
        <v>727</v>
      </c>
      <c r="EQ214" s="1">
        <v>39.002145922746784</v>
      </c>
      <c r="ER214" s="1">
        <v>11988</v>
      </c>
      <c r="ES214" s="1">
        <v>14.538310412573674</v>
      </c>
      <c r="ET214" s="1">
        <v>10815</v>
      </c>
      <c r="EU214" s="1">
        <v>10.2384716607814</v>
      </c>
      <c r="EV214" s="1">
        <v>2258</v>
      </c>
      <c r="EW214" s="1">
        <v>11.032393609224606</v>
      </c>
      <c r="EX214" s="1">
        <v>14489</v>
      </c>
      <c r="EY214" s="1">
        <v>10.813493544294349</v>
      </c>
      <c r="EZ214" s="1">
        <v>10299</v>
      </c>
      <c r="FA214" s="1">
        <v>18.200293353597115</v>
      </c>
      <c r="FB214" s="1">
        <v>10833</v>
      </c>
      <c r="FC214" s="1">
        <v>13.701384936444697</v>
      </c>
      <c r="FD214" s="1">
        <v>686</v>
      </c>
      <c r="FE214" s="1">
        <v>25.916131469588212</v>
      </c>
      <c r="FF214" s="1">
        <v>332522</v>
      </c>
      <c r="FG214" s="1">
        <v>14.005113107497399</v>
      </c>
      <c r="FH214" s="1">
        <v>441814</v>
      </c>
      <c r="FI214" s="1">
        <v>14.141514368001884</v>
      </c>
    </row>
    <row r="215" spans="2:165" x14ac:dyDescent="0.35">
      <c r="B215" s="18">
        <v>210</v>
      </c>
      <c r="C215" s="1" t="s">
        <v>368</v>
      </c>
      <c r="D215" s="1">
        <v>1112</v>
      </c>
      <c r="E215" s="1">
        <v>17.897955898921616</v>
      </c>
      <c r="F215" s="1">
        <v>682</v>
      </c>
      <c r="G215" s="1">
        <v>13.87589013224822</v>
      </c>
      <c r="H215" s="1">
        <v>12096</v>
      </c>
      <c r="I215" s="1">
        <v>22.972177381065425</v>
      </c>
      <c r="J215" s="1">
        <v>20961</v>
      </c>
      <c r="K215" s="1">
        <v>33.128398027563534</v>
      </c>
      <c r="L215" s="1">
        <v>2984</v>
      </c>
      <c r="M215" s="1">
        <v>18.283193431775015</v>
      </c>
      <c r="N215" s="1">
        <v>4668</v>
      </c>
      <c r="O215" s="1">
        <v>17.70260533201866</v>
      </c>
      <c r="P215" s="1">
        <v>16991</v>
      </c>
      <c r="Q215" s="1">
        <v>34.026915528497611</v>
      </c>
      <c r="R215" s="1">
        <v>978</v>
      </c>
      <c r="S215" s="1">
        <v>15.815006468305304</v>
      </c>
      <c r="T215" s="1">
        <v>35030</v>
      </c>
      <c r="U215" s="1">
        <v>40.71693419966757</v>
      </c>
      <c r="V215" s="1">
        <v>13915</v>
      </c>
      <c r="W215" s="1">
        <v>17.036619856263087</v>
      </c>
      <c r="X215" s="1">
        <v>354</v>
      </c>
      <c r="Y215" s="1">
        <v>13.40909090909091</v>
      </c>
      <c r="Z215" s="1">
        <v>2482</v>
      </c>
      <c r="AA215" s="1">
        <v>14.38840579710145</v>
      </c>
      <c r="AB215" s="1">
        <v>9756</v>
      </c>
      <c r="AC215" s="1">
        <v>16.815181233733778</v>
      </c>
      <c r="AD215" s="1">
        <v>29881</v>
      </c>
      <c r="AE215" s="1">
        <v>17.444582610878566</v>
      </c>
      <c r="AF215" s="1">
        <v>529</v>
      </c>
      <c r="AG215" s="1">
        <v>11.369009241349668</v>
      </c>
      <c r="AH215" s="1">
        <v>1379</v>
      </c>
      <c r="AI215" s="1">
        <v>13.06861258529189</v>
      </c>
      <c r="AJ215" s="1">
        <v>894</v>
      </c>
      <c r="AK215" s="1">
        <v>11.886717191862784</v>
      </c>
      <c r="AL215" s="1">
        <v>27103</v>
      </c>
      <c r="AM215" s="1">
        <v>34.653693214509467</v>
      </c>
      <c r="AN215" s="1">
        <v>2996</v>
      </c>
      <c r="AO215" s="1">
        <v>15.76759117941161</v>
      </c>
      <c r="AP215" s="1">
        <v>12782</v>
      </c>
      <c r="AQ215" s="1">
        <v>18.85584469227592</v>
      </c>
      <c r="AR215" s="1">
        <v>545</v>
      </c>
      <c r="AS215" s="1">
        <v>12.508606839568511</v>
      </c>
      <c r="AT215" s="1">
        <v>28781</v>
      </c>
      <c r="AU215" s="1">
        <v>36.563087555261951</v>
      </c>
      <c r="AV215" s="1">
        <v>1225</v>
      </c>
      <c r="AW215" s="1">
        <v>14.020830948838272</v>
      </c>
      <c r="AX215" s="1">
        <v>1992</v>
      </c>
      <c r="AY215" s="1">
        <v>16.297144727153725</v>
      </c>
      <c r="AZ215" s="1">
        <v>12043</v>
      </c>
      <c r="BA215" s="1">
        <v>21.588240566460517</v>
      </c>
      <c r="BB215" s="1">
        <v>10732</v>
      </c>
      <c r="BC215" s="1">
        <v>16.086096288746326</v>
      </c>
      <c r="BD215" s="1">
        <v>29365</v>
      </c>
      <c r="BE215" s="1">
        <v>22.894008498031422</v>
      </c>
      <c r="BF215" s="1">
        <v>5305</v>
      </c>
      <c r="BG215" s="1">
        <v>17.784706158436421</v>
      </c>
      <c r="BH215" s="1">
        <v>1529</v>
      </c>
      <c r="BI215" s="1">
        <v>21.583850931677016</v>
      </c>
      <c r="BJ215" s="1">
        <v>336</v>
      </c>
      <c r="BK215" s="1">
        <v>14.14141414141414</v>
      </c>
      <c r="BL215" s="1">
        <v>12360</v>
      </c>
      <c r="BM215" s="1">
        <v>27.810903854375269</v>
      </c>
      <c r="BN215" s="1">
        <v>1751</v>
      </c>
      <c r="BO215" s="1">
        <v>17.913043478260871</v>
      </c>
      <c r="BP215" s="1">
        <v>17264</v>
      </c>
      <c r="BQ215" s="1">
        <v>17.01456645575858</v>
      </c>
      <c r="BR215" s="1">
        <v>1717</v>
      </c>
      <c r="BS215" s="1">
        <v>20.679272552089607</v>
      </c>
      <c r="BT215" s="1">
        <v>21568</v>
      </c>
      <c r="BU215" s="1">
        <v>26.817198418421906</v>
      </c>
      <c r="BV215" s="1">
        <v>19146</v>
      </c>
      <c r="BW215" s="1">
        <v>23.761712690040333</v>
      </c>
      <c r="BX215" s="1">
        <v>5175</v>
      </c>
      <c r="BY215" s="1">
        <v>16.285363627781098</v>
      </c>
      <c r="BZ215" s="1">
        <v>337</v>
      </c>
      <c r="CA215" s="1">
        <v>10.980775496904529</v>
      </c>
      <c r="CB215" s="1">
        <v>6014</v>
      </c>
      <c r="CC215" s="1">
        <v>24.037731324193611</v>
      </c>
      <c r="CD215" s="1">
        <v>17706</v>
      </c>
      <c r="CE215" s="1">
        <v>30.619444540518103</v>
      </c>
      <c r="CF215" s="1">
        <v>748</v>
      </c>
      <c r="CG215" s="1">
        <v>16.360454943132108</v>
      </c>
      <c r="CH215" s="1">
        <v>15251</v>
      </c>
      <c r="CI215" s="1">
        <v>32.790797677918725</v>
      </c>
      <c r="CJ215" s="1">
        <v>15617</v>
      </c>
      <c r="CK215" s="1">
        <v>26.768481856670267</v>
      </c>
      <c r="CL215" s="1">
        <v>35631</v>
      </c>
      <c r="CM215" s="1">
        <v>39.906145351506936</v>
      </c>
      <c r="CN215" s="1">
        <v>13993</v>
      </c>
      <c r="CO215" s="1">
        <v>17.432849952658593</v>
      </c>
      <c r="CP215" s="1">
        <v>4105</v>
      </c>
      <c r="CQ215" s="1">
        <v>16.547081586584973</v>
      </c>
      <c r="CR215" s="1">
        <v>3238</v>
      </c>
      <c r="CS215" s="1">
        <v>13.953287942773422</v>
      </c>
      <c r="CT215" s="1">
        <v>1630</v>
      </c>
      <c r="CU215" s="1">
        <v>12.785316495411406</v>
      </c>
      <c r="CV215" s="1">
        <v>29473</v>
      </c>
      <c r="CW215" s="1">
        <v>32.408211737022093</v>
      </c>
      <c r="CX215" s="1">
        <v>20066</v>
      </c>
      <c r="CY215" s="1">
        <v>31.616928749251567</v>
      </c>
      <c r="CZ215" s="1">
        <v>3128</v>
      </c>
      <c r="DA215" s="1">
        <v>17.151003399495561</v>
      </c>
      <c r="DB215" s="1">
        <v>32299</v>
      </c>
      <c r="DC215" s="1">
        <v>35.09997826559443</v>
      </c>
      <c r="DD215" s="1">
        <v>15422</v>
      </c>
      <c r="DE215" s="1">
        <v>20.572541486580224</v>
      </c>
      <c r="DF215" s="1">
        <v>2310</v>
      </c>
      <c r="DG215" s="1">
        <v>27.179668196258383</v>
      </c>
      <c r="DH215" s="1">
        <v>1317</v>
      </c>
      <c r="DI215" s="1">
        <v>15.52882914750619</v>
      </c>
      <c r="DJ215" s="1">
        <v>978</v>
      </c>
      <c r="DK215" s="1">
        <v>14.562239428231091</v>
      </c>
      <c r="DL215" s="1">
        <v>9097</v>
      </c>
      <c r="DM215" s="1">
        <v>27.175504107542942</v>
      </c>
      <c r="DN215" s="1">
        <v>634</v>
      </c>
      <c r="DO215" s="1">
        <v>12.414333268063443</v>
      </c>
      <c r="DP215" s="1">
        <v>23230</v>
      </c>
      <c r="DQ215" s="1">
        <v>38.551537580696021</v>
      </c>
      <c r="DR215" s="1">
        <v>389</v>
      </c>
      <c r="DS215" s="1">
        <v>12.927883017613825</v>
      </c>
      <c r="DT215" s="1">
        <v>402</v>
      </c>
      <c r="DU215" s="1">
        <v>31.778656126482215</v>
      </c>
      <c r="DV215" s="1">
        <v>2155</v>
      </c>
      <c r="DW215" s="1">
        <v>15.99376577111474</v>
      </c>
      <c r="DX215" s="1">
        <v>1250</v>
      </c>
      <c r="DY215" s="1">
        <v>16.31640777966323</v>
      </c>
      <c r="DZ215" s="1">
        <v>25201</v>
      </c>
      <c r="EA215" s="1">
        <v>41.561804238476128</v>
      </c>
      <c r="EB215" s="1">
        <v>720</v>
      </c>
      <c r="EC215" s="1">
        <v>14.78135906384726</v>
      </c>
      <c r="ED215" s="1">
        <v>5177</v>
      </c>
      <c r="EE215" s="1">
        <v>27.851301915214115</v>
      </c>
      <c r="EF215" s="1">
        <v>1305</v>
      </c>
      <c r="EG215" s="1">
        <v>13.372271749154626</v>
      </c>
      <c r="EH215" s="1">
        <v>406</v>
      </c>
      <c r="EI215" s="1">
        <v>14.381863266029047</v>
      </c>
      <c r="EJ215" s="1">
        <v>2571</v>
      </c>
      <c r="EK215" s="1">
        <v>18.435393661264879</v>
      </c>
      <c r="EL215" s="1">
        <v>3460</v>
      </c>
      <c r="EM215" s="1">
        <v>20.180810731991837</v>
      </c>
      <c r="EN215" s="1">
        <v>3276</v>
      </c>
      <c r="EO215" s="1">
        <v>17.145548751766366</v>
      </c>
      <c r="EP215" s="1">
        <v>226</v>
      </c>
      <c r="EQ215" s="1">
        <v>12.124463519313304</v>
      </c>
      <c r="ER215" s="1">
        <v>27848</v>
      </c>
      <c r="ES215" s="1">
        <v>33.772344708821464</v>
      </c>
      <c r="ET215" s="1">
        <v>20006</v>
      </c>
      <c r="EU215" s="1">
        <v>18.939515861820865</v>
      </c>
      <c r="EV215" s="1">
        <v>3590</v>
      </c>
      <c r="EW215" s="1">
        <v>17.540430937606878</v>
      </c>
      <c r="EX215" s="1">
        <v>29780</v>
      </c>
      <c r="EY215" s="1">
        <v>22.225539219344729</v>
      </c>
      <c r="EZ215" s="1">
        <v>26225</v>
      </c>
      <c r="FA215" s="1">
        <v>46.344566773287148</v>
      </c>
      <c r="FB215" s="1">
        <v>15672</v>
      </c>
      <c r="FC215" s="1">
        <v>19.821665718080062</v>
      </c>
      <c r="FD215" s="1">
        <v>331</v>
      </c>
      <c r="FE215" s="1">
        <v>12.504722327162826</v>
      </c>
      <c r="FF215" s="1">
        <v>648787</v>
      </c>
      <c r="FG215" s="1">
        <v>27.325516259597606</v>
      </c>
      <c r="FH215" s="1">
        <v>790586</v>
      </c>
      <c r="FI215" s="1">
        <v>25.304954750508447</v>
      </c>
    </row>
    <row r="216" spans="2:165" x14ac:dyDescent="0.35">
      <c r="B216" s="18">
        <v>211</v>
      </c>
      <c r="C216" s="1" t="s">
        <v>369</v>
      </c>
      <c r="D216" s="1">
        <v>952</v>
      </c>
      <c r="E216" s="1">
        <v>15.322710445839368</v>
      </c>
      <c r="F216" s="1">
        <v>555</v>
      </c>
      <c r="G216" s="1">
        <v>11.291963377416073</v>
      </c>
      <c r="H216" s="1">
        <v>7328</v>
      </c>
      <c r="I216" s="1">
        <v>13.917006931915299</v>
      </c>
      <c r="J216" s="1">
        <v>7289</v>
      </c>
      <c r="K216" s="1">
        <v>11.520103679352637</v>
      </c>
      <c r="L216" s="1">
        <v>2664</v>
      </c>
      <c r="M216" s="1">
        <v>16.322529256785735</v>
      </c>
      <c r="N216" s="1">
        <v>4219</v>
      </c>
      <c r="O216" s="1">
        <v>15.999848306723804</v>
      </c>
      <c r="P216" s="1">
        <v>3399</v>
      </c>
      <c r="Q216" s="1">
        <v>6.8069852204910477</v>
      </c>
      <c r="R216" s="1">
        <v>941</v>
      </c>
      <c r="S216" s="1">
        <v>15.216688227684347</v>
      </c>
      <c r="T216" s="1">
        <v>4911</v>
      </c>
      <c r="U216" s="1">
        <v>5.7082747317889648</v>
      </c>
      <c r="V216" s="1">
        <v>11306</v>
      </c>
      <c r="W216" s="1">
        <v>13.842330154143761</v>
      </c>
      <c r="X216" s="1">
        <v>284</v>
      </c>
      <c r="Y216" s="1">
        <v>10.757575757575758</v>
      </c>
      <c r="Z216" s="1">
        <v>2592</v>
      </c>
      <c r="AA216" s="1">
        <v>15.026086956521739</v>
      </c>
      <c r="AB216" s="1">
        <v>10124</v>
      </c>
      <c r="AC216" s="1">
        <v>17.449456212620003</v>
      </c>
      <c r="AD216" s="1">
        <v>27300</v>
      </c>
      <c r="AE216" s="1">
        <v>15.937790076536421</v>
      </c>
      <c r="AF216" s="1">
        <v>729</v>
      </c>
      <c r="AG216" s="1">
        <v>15.667311411992262</v>
      </c>
      <c r="AH216" s="1">
        <v>1434</v>
      </c>
      <c r="AI216" s="1">
        <v>13.589840788476119</v>
      </c>
      <c r="AJ216" s="1">
        <v>911</v>
      </c>
      <c r="AK216" s="1">
        <v>12.112750963967557</v>
      </c>
      <c r="AL216" s="1">
        <v>8116</v>
      </c>
      <c r="AM216" s="1">
        <v>10.377056935725154</v>
      </c>
      <c r="AN216" s="1">
        <v>2675</v>
      </c>
      <c r="AO216" s="1">
        <v>14.078206410188937</v>
      </c>
      <c r="AP216" s="1">
        <v>11535</v>
      </c>
      <c r="AQ216" s="1">
        <v>17.016286068330679</v>
      </c>
      <c r="AR216" s="1">
        <v>604</v>
      </c>
      <c r="AS216" s="1">
        <v>13.862749598347488</v>
      </c>
      <c r="AT216" s="1">
        <v>6484</v>
      </c>
      <c r="AU216" s="1">
        <v>8.2372071751613394</v>
      </c>
      <c r="AV216" s="1">
        <v>1230</v>
      </c>
      <c r="AW216" s="1">
        <v>14.078058830262103</v>
      </c>
      <c r="AX216" s="1">
        <v>2293</v>
      </c>
      <c r="AY216" s="1">
        <v>18.759715290845129</v>
      </c>
      <c r="AZ216" s="1">
        <v>7830</v>
      </c>
      <c r="BA216" s="1">
        <v>14.036031191180426</v>
      </c>
      <c r="BB216" s="1">
        <v>9815</v>
      </c>
      <c r="BC216" s="1">
        <v>14.711613406079502</v>
      </c>
      <c r="BD216" s="1">
        <v>18789</v>
      </c>
      <c r="BE216" s="1">
        <v>14.64857911355397</v>
      </c>
      <c r="BF216" s="1">
        <v>4090</v>
      </c>
      <c r="BG216" s="1">
        <v>13.711488819605083</v>
      </c>
      <c r="BH216" s="1">
        <v>1079</v>
      </c>
      <c r="BI216" s="1">
        <v>15.231507622811971</v>
      </c>
      <c r="BJ216" s="1">
        <v>251</v>
      </c>
      <c r="BK216" s="1">
        <v>10.563973063973064</v>
      </c>
      <c r="BL216" s="1">
        <v>5147</v>
      </c>
      <c r="BM216" s="1">
        <v>11.581126386607565</v>
      </c>
      <c r="BN216" s="1">
        <v>1400</v>
      </c>
      <c r="BO216" s="1">
        <v>14.322250639386189</v>
      </c>
      <c r="BP216" s="1">
        <v>15706</v>
      </c>
      <c r="BQ216" s="1">
        <v>15.479076735063963</v>
      </c>
      <c r="BR216" s="1">
        <v>1173</v>
      </c>
      <c r="BS216" s="1">
        <v>14.127423822714682</v>
      </c>
      <c r="BT216" s="1">
        <v>10259</v>
      </c>
      <c r="BU216" s="1">
        <v>12.755825230646806</v>
      </c>
      <c r="BV216" s="1">
        <v>11758</v>
      </c>
      <c r="BW216" s="1">
        <v>14.592615575550729</v>
      </c>
      <c r="BX216" s="1">
        <v>5379</v>
      </c>
      <c r="BY216" s="1">
        <v>16.927337382383485</v>
      </c>
      <c r="BZ216" s="1">
        <v>293</v>
      </c>
      <c r="CA216" s="1">
        <v>9.5470837406321269</v>
      </c>
      <c r="CB216" s="1">
        <v>3885</v>
      </c>
      <c r="CC216" s="1">
        <v>15.528198569087493</v>
      </c>
      <c r="CD216" s="1">
        <v>5918</v>
      </c>
      <c r="CE216" s="1">
        <v>10.234150728046208</v>
      </c>
      <c r="CF216" s="1">
        <v>757</v>
      </c>
      <c r="CG216" s="1">
        <v>16.557305336832894</v>
      </c>
      <c r="CH216" s="1">
        <v>4310</v>
      </c>
      <c r="CI216" s="1">
        <v>9.2668243388518601</v>
      </c>
      <c r="CJ216" s="1">
        <v>8179</v>
      </c>
      <c r="CK216" s="1">
        <v>14.019300320529302</v>
      </c>
      <c r="CL216" s="1">
        <v>6928</v>
      </c>
      <c r="CM216" s="1">
        <v>7.7592482668249572</v>
      </c>
      <c r="CN216" s="1">
        <v>11205</v>
      </c>
      <c r="CO216" s="1">
        <v>13.959485722828525</v>
      </c>
      <c r="CP216" s="1">
        <v>3362</v>
      </c>
      <c r="CQ216" s="1">
        <v>13.55207997420187</v>
      </c>
      <c r="CR216" s="1">
        <v>4156</v>
      </c>
      <c r="CS216" s="1">
        <v>17.909161423769714</v>
      </c>
      <c r="CT216" s="1">
        <v>1837</v>
      </c>
      <c r="CU216" s="1">
        <v>14.408973252804142</v>
      </c>
      <c r="CV216" s="1">
        <v>9066</v>
      </c>
      <c r="CW216" s="1">
        <v>9.9688816071605295</v>
      </c>
      <c r="CX216" s="1">
        <v>6163</v>
      </c>
      <c r="CY216" s="1">
        <v>9.7107112469668806</v>
      </c>
      <c r="CZ216" s="1">
        <v>3124</v>
      </c>
      <c r="DA216" s="1">
        <v>17.12907117008444</v>
      </c>
      <c r="DB216" s="1">
        <v>9783</v>
      </c>
      <c r="DC216" s="1">
        <v>10.631384481634427</v>
      </c>
      <c r="DD216" s="1">
        <v>12759</v>
      </c>
      <c r="DE216" s="1">
        <v>17.020169681447094</v>
      </c>
      <c r="DF216" s="1">
        <v>1199</v>
      </c>
      <c r="DG216" s="1">
        <v>14.107542063772208</v>
      </c>
      <c r="DH216" s="1">
        <v>1075</v>
      </c>
      <c r="DI216" s="1">
        <v>12.675392052823959</v>
      </c>
      <c r="DJ216" s="1">
        <v>1285</v>
      </c>
      <c r="DK216" s="1">
        <v>19.133412745681955</v>
      </c>
      <c r="DL216" s="1">
        <v>4836</v>
      </c>
      <c r="DM216" s="1">
        <v>14.446601941747572</v>
      </c>
      <c r="DN216" s="1">
        <v>611</v>
      </c>
      <c r="DO216" s="1">
        <v>11.963971020168396</v>
      </c>
      <c r="DP216" s="1">
        <v>4640</v>
      </c>
      <c r="DQ216" s="1">
        <v>7.7003501667856025</v>
      </c>
      <c r="DR216" s="1">
        <v>396</v>
      </c>
      <c r="DS216" s="1">
        <v>13.160518444666003</v>
      </c>
      <c r="DT216" s="1">
        <v>135</v>
      </c>
      <c r="DU216" s="1">
        <v>10.671936758893279</v>
      </c>
      <c r="DV216" s="1">
        <v>2047</v>
      </c>
      <c r="DW216" s="1">
        <v>15.192222057295531</v>
      </c>
      <c r="DX216" s="1">
        <v>1020</v>
      </c>
      <c r="DY216" s="1">
        <v>13.314188748205193</v>
      </c>
      <c r="DZ216" s="1">
        <v>3539</v>
      </c>
      <c r="EA216" s="1">
        <v>5.8365630411478522</v>
      </c>
      <c r="EB216" s="1">
        <v>724</v>
      </c>
      <c r="EC216" s="1">
        <v>14.863477725313077</v>
      </c>
      <c r="ED216" s="1">
        <v>2567</v>
      </c>
      <c r="EE216" s="1">
        <v>13.809984936518182</v>
      </c>
      <c r="EF216" s="1">
        <v>1217</v>
      </c>
      <c r="EG216" s="1">
        <v>12.470540014345733</v>
      </c>
      <c r="EH216" s="1">
        <v>360</v>
      </c>
      <c r="EI216" s="1">
        <v>12.752391073326249</v>
      </c>
      <c r="EJ216" s="1">
        <v>1962</v>
      </c>
      <c r="EK216" s="1">
        <v>14.068550121898751</v>
      </c>
      <c r="EL216" s="1">
        <v>2412</v>
      </c>
      <c r="EM216" s="1">
        <v>14.068241469816273</v>
      </c>
      <c r="EN216" s="1">
        <v>3001</v>
      </c>
      <c r="EO216" s="1">
        <v>15.706285654472183</v>
      </c>
      <c r="EP216" s="1">
        <v>162</v>
      </c>
      <c r="EQ216" s="1">
        <v>8.6909871244635184</v>
      </c>
      <c r="ER216" s="1">
        <v>8042</v>
      </c>
      <c r="ES216" s="1">
        <v>9.7528438720318213</v>
      </c>
      <c r="ET216" s="1">
        <v>15735</v>
      </c>
      <c r="EU216" s="1">
        <v>14.896195245713853</v>
      </c>
      <c r="EV216" s="1">
        <v>3265</v>
      </c>
      <c r="EW216" s="1">
        <v>15.952508916792887</v>
      </c>
      <c r="EX216" s="1">
        <v>15967</v>
      </c>
      <c r="EY216" s="1">
        <v>11.916560937383387</v>
      </c>
      <c r="EZ216" s="1">
        <v>3675</v>
      </c>
      <c r="FA216" s="1">
        <v>6.4944245144644528</v>
      </c>
      <c r="FB216" s="1">
        <v>14690</v>
      </c>
      <c r="FC216" s="1">
        <v>18.579649655346866</v>
      </c>
      <c r="FD216" s="1">
        <v>278</v>
      </c>
      <c r="FE216" s="1">
        <v>10.50245561012467</v>
      </c>
      <c r="FF216" s="1">
        <v>288584</v>
      </c>
      <c r="FG216" s="1">
        <v>12.154538830555662</v>
      </c>
      <c r="FH216" s="1">
        <v>399135</v>
      </c>
      <c r="FI216" s="1">
        <v>12.77545151867626</v>
      </c>
    </row>
    <row r="217" spans="2:165" x14ac:dyDescent="0.35">
      <c r="B217" s="18">
        <v>212</v>
      </c>
      <c r="C217" s="1" t="s">
        <v>370</v>
      </c>
      <c r="D217" s="1">
        <v>774</v>
      </c>
      <c r="E217" s="1">
        <v>12.45774987928537</v>
      </c>
      <c r="F217" s="1">
        <v>771</v>
      </c>
      <c r="G217" s="1">
        <v>15.686673448626653</v>
      </c>
      <c r="H217" s="1">
        <v>7300</v>
      </c>
      <c r="I217" s="1">
        <v>13.863830595385055</v>
      </c>
      <c r="J217" s="1">
        <v>6312</v>
      </c>
      <c r="K217" s="1">
        <v>9.9759767353647746</v>
      </c>
      <c r="L217" s="1">
        <v>2119</v>
      </c>
      <c r="M217" s="1">
        <v>12.983273083757121</v>
      </c>
      <c r="N217" s="1">
        <v>3258</v>
      </c>
      <c r="O217" s="1">
        <v>12.355417346126133</v>
      </c>
      <c r="P217" s="1">
        <v>4199</v>
      </c>
      <c r="Q217" s="1">
        <v>8.4091000120158608</v>
      </c>
      <c r="R217" s="1">
        <v>789</v>
      </c>
      <c r="S217" s="1">
        <v>12.758732212160414</v>
      </c>
      <c r="T217" s="1">
        <v>6715</v>
      </c>
      <c r="U217" s="1">
        <v>7.8051445375611674</v>
      </c>
      <c r="V217" s="1">
        <v>9092</v>
      </c>
      <c r="W217" s="1">
        <v>11.131652729654615</v>
      </c>
      <c r="X217" s="1">
        <v>230</v>
      </c>
      <c r="Y217" s="1">
        <v>8.7121212121212128</v>
      </c>
      <c r="Z217" s="1">
        <v>2125</v>
      </c>
      <c r="AA217" s="1">
        <v>12.318840579710146</v>
      </c>
      <c r="AB217" s="1">
        <v>6994</v>
      </c>
      <c r="AC217" s="1">
        <v>12.054671745462693</v>
      </c>
      <c r="AD217" s="1">
        <v>20449</v>
      </c>
      <c r="AE217" s="1">
        <v>11.938163709710375</v>
      </c>
      <c r="AF217" s="1">
        <v>722</v>
      </c>
      <c r="AG217" s="1">
        <v>15.516870836019772</v>
      </c>
      <c r="AH217" s="1">
        <v>1255</v>
      </c>
      <c r="AI217" s="1">
        <v>11.893479909021988</v>
      </c>
      <c r="AJ217" s="1">
        <v>758</v>
      </c>
      <c r="AK217" s="1">
        <v>10.078447015024599</v>
      </c>
      <c r="AL217" s="1">
        <v>8027</v>
      </c>
      <c r="AM217" s="1">
        <v>10.263262200969173</v>
      </c>
      <c r="AN217" s="1">
        <v>2660</v>
      </c>
      <c r="AO217" s="1">
        <v>13.999263196673859</v>
      </c>
      <c r="AP217" s="1">
        <v>8402</v>
      </c>
      <c r="AQ217" s="1">
        <v>12.394524104561279</v>
      </c>
      <c r="AR217" s="1">
        <v>448</v>
      </c>
      <c r="AS217" s="1">
        <v>10.282304337847142</v>
      </c>
      <c r="AT217" s="1">
        <v>7182</v>
      </c>
      <c r="AU217" s="1">
        <v>9.1239392245540945</v>
      </c>
      <c r="AV217" s="1">
        <v>1115</v>
      </c>
      <c r="AW217" s="1">
        <v>12.761817557514021</v>
      </c>
      <c r="AX217" s="1">
        <v>1477</v>
      </c>
      <c r="AY217" s="1">
        <v>12.08377648695083</v>
      </c>
      <c r="AZ217" s="1">
        <v>7514</v>
      </c>
      <c r="BA217" s="1">
        <v>13.469570673120016</v>
      </c>
      <c r="BB217" s="1">
        <v>7423</v>
      </c>
      <c r="BC217" s="1">
        <v>11.12626656274357</v>
      </c>
      <c r="BD217" s="1">
        <v>17599</v>
      </c>
      <c r="BE217" s="1">
        <v>13.720812380618252</v>
      </c>
      <c r="BF217" s="1">
        <v>3533</v>
      </c>
      <c r="BG217" s="1">
        <v>11.844178484025612</v>
      </c>
      <c r="BH217" s="1">
        <v>839</v>
      </c>
      <c r="BI217" s="1">
        <v>11.843591191417278</v>
      </c>
      <c r="BJ217" s="1">
        <v>243</v>
      </c>
      <c r="BK217" s="1">
        <v>10.227272727272728</v>
      </c>
      <c r="BL217" s="1">
        <v>4230</v>
      </c>
      <c r="BM217" s="1">
        <v>9.5178093288031871</v>
      </c>
      <c r="BN217" s="1">
        <v>1231</v>
      </c>
      <c r="BO217" s="1">
        <v>12.593350383631712</v>
      </c>
      <c r="BP217" s="1">
        <v>12797</v>
      </c>
      <c r="BQ217" s="1">
        <v>12.612106518439676</v>
      </c>
      <c r="BR217" s="1">
        <v>942</v>
      </c>
      <c r="BS217" s="1">
        <v>11.345296880645551</v>
      </c>
      <c r="BT217" s="1">
        <v>8153</v>
      </c>
      <c r="BU217" s="1">
        <v>10.137269042349489</v>
      </c>
      <c r="BV217" s="1">
        <v>8397</v>
      </c>
      <c r="BW217" s="1">
        <v>10.421346571517221</v>
      </c>
      <c r="BX217" s="1">
        <v>4260</v>
      </c>
      <c r="BY217" s="1">
        <v>13.405922522579225</v>
      </c>
      <c r="BZ217" s="1">
        <v>279</v>
      </c>
      <c r="CA217" s="1">
        <v>9.0909090909090917</v>
      </c>
      <c r="CB217" s="1">
        <v>2776</v>
      </c>
      <c r="CC217" s="1">
        <v>11.095567368799712</v>
      </c>
      <c r="CD217" s="1">
        <v>5263</v>
      </c>
      <c r="CE217" s="1">
        <v>9.1014422578079071</v>
      </c>
      <c r="CF217" s="1">
        <v>545</v>
      </c>
      <c r="CG217" s="1">
        <v>11.920384951881015</v>
      </c>
      <c r="CH217" s="1">
        <v>4565</v>
      </c>
      <c r="CI217" s="1">
        <v>9.8150935282734899</v>
      </c>
      <c r="CJ217" s="1">
        <v>6429</v>
      </c>
      <c r="CK217" s="1">
        <v>11.019694554429989</v>
      </c>
      <c r="CL217" s="1">
        <v>9971</v>
      </c>
      <c r="CM217" s="1">
        <v>11.167359190027664</v>
      </c>
      <c r="CN217" s="1">
        <v>9727</v>
      </c>
      <c r="CO217" s="1">
        <v>12.118154183485325</v>
      </c>
      <c r="CP217" s="1">
        <v>3035</v>
      </c>
      <c r="CQ217" s="1">
        <v>12.233956788132861</v>
      </c>
      <c r="CR217" s="1">
        <v>3110</v>
      </c>
      <c r="CS217" s="1">
        <v>13.401706455227098</v>
      </c>
      <c r="CT217" s="1">
        <v>1498</v>
      </c>
      <c r="CU217" s="1">
        <v>11.749941171856616</v>
      </c>
      <c r="CV217" s="1">
        <v>8493</v>
      </c>
      <c r="CW217" s="1">
        <v>9.338816621400218</v>
      </c>
      <c r="CX217" s="1">
        <v>5864</v>
      </c>
      <c r="CY217" s="1">
        <v>9.2395928528661013</v>
      </c>
      <c r="CZ217" s="1">
        <v>2167</v>
      </c>
      <c r="DA217" s="1">
        <v>11.881785283474064</v>
      </c>
      <c r="DB217" s="1">
        <v>9344</v>
      </c>
      <c r="DC217" s="1">
        <v>10.154314279504456</v>
      </c>
      <c r="DD217" s="1">
        <v>9177</v>
      </c>
      <c r="DE217" s="1">
        <v>12.241876100528254</v>
      </c>
      <c r="DF217" s="1">
        <v>1001</v>
      </c>
      <c r="DG217" s="1">
        <v>11.777856218378632</v>
      </c>
      <c r="DH217" s="1">
        <v>875</v>
      </c>
      <c r="DI217" s="1">
        <v>10.317179577879967</v>
      </c>
      <c r="DJ217" s="1">
        <v>808</v>
      </c>
      <c r="DK217" s="1">
        <v>12.030970815961881</v>
      </c>
      <c r="DL217" s="1">
        <v>3440</v>
      </c>
      <c r="DM217" s="1">
        <v>10.276325616131441</v>
      </c>
      <c r="DN217" s="1">
        <v>772</v>
      </c>
      <c r="DO217" s="1">
        <v>15.116506755433717</v>
      </c>
      <c r="DP217" s="1">
        <v>5192</v>
      </c>
      <c r="DQ217" s="1">
        <v>8.616426307316992</v>
      </c>
      <c r="DR217" s="1">
        <v>362</v>
      </c>
      <c r="DS217" s="1">
        <v>12.030574941841143</v>
      </c>
      <c r="DT217" s="1">
        <v>128</v>
      </c>
      <c r="DU217" s="1">
        <v>10.118577075098814</v>
      </c>
      <c r="DV217" s="1">
        <v>1490</v>
      </c>
      <c r="DW217" s="1">
        <v>11.05833457028351</v>
      </c>
      <c r="DX217" s="1">
        <v>867</v>
      </c>
      <c r="DY217" s="1">
        <v>11.317060435974415</v>
      </c>
      <c r="DZ217" s="1">
        <v>4721</v>
      </c>
      <c r="EA217" s="1">
        <v>7.7859322173662076</v>
      </c>
      <c r="EB217" s="1">
        <v>525</v>
      </c>
      <c r="EC217" s="1">
        <v>10.778074317388626</v>
      </c>
      <c r="ED217" s="1">
        <v>2148</v>
      </c>
      <c r="EE217" s="1">
        <v>11.555842479018722</v>
      </c>
      <c r="EF217" s="1">
        <v>1055</v>
      </c>
      <c r="EG217" s="1">
        <v>10.810533866174813</v>
      </c>
      <c r="EH217" s="1">
        <v>290</v>
      </c>
      <c r="EI217" s="1">
        <v>10.272759475735034</v>
      </c>
      <c r="EJ217" s="1">
        <v>1859</v>
      </c>
      <c r="EK217" s="1">
        <v>13.329987093073283</v>
      </c>
      <c r="EL217" s="1">
        <v>2281</v>
      </c>
      <c r="EM217" s="1">
        <v>13.304170312044327</v>
      </c>
      <c r="EN217" s="1">
        <v>2579</v>
      </c>
      <c r="EO217" s="1">
        <v>13.49767101062438</v>
      </c>
      <c r="EP217" s="1">
        <v>157</v>
      </c>
      <c r="EQ217" s="1">
        <v>8.4227467811158796</v>
      </c>
      <c r="ER217" s="1">
        <v>8043</v>
      </c>
      <c r="ES217" s="1">
        <v>9.754056610638143</v>
      </c>
      <c r="ET217" s="1">
        <v>13364</v>
      </c>
      <c r="EU217" s="1">
        <v>12.651589022162055</v>
      </c>
      <c r="EV217" s="1">
        <v>3017</v>
      </c>
      <c r="EW217" s="1">
        <v>14.740802267064055</v>
      </c>
      <c r="EX217" s="1">
        <v>15369</v>
      </c>
      <c r="EY217" s="1">
        <v>11.47025897455034</v>
      </c>
      <c r="EZ217" s="1">
        <v>4491</v>
      </c>
      <c r="FA217" s="1">
        <v>7.9364518352271718</v>
      </c>
      <c r="FB217" s="1">
        <v>9471</v>
      </c>
      <c r="FC217" s="1">
        <v>11.97875166002656</v>
      </c>
      <c r="FD217" s="1">
        <v>343</v>
      </c>
      <c r="FE217" s="1">
        <v>12.958065734794106</v>
      </c>
      <c r="FF217" s="1">
        <v>251296</v>
      </c>
      <c r="FG217" s="1">
        <v>10.584048283908032</v>
      </c>
      <c r="FH217" s="1">
        <v>347231</v>
      </c>
      <c r="FI217" s="1">
        <v>11.114116292185541</v>
      </c>
    </row>
    <row r="218" spans="2:165" x14ac:dyDescent="0.35">
      <c r="B218" s="18">
        <v>213</v>
      </c>
      <c r="C218" s="1" t="s">
        <v>371</v>
      </c>
      <c r="D218" s="1">
        <v>572</v>
      </c>
      <c r="E218" s="1">
        <v>9.2065024947690333</v>
      </c>
      <c r="F218" s="1">
        <v>437</v>
      </c>
      <c r="G218" s="1">
        <v>8.8911495422177005</v>
      </c>
      <c r="H218" s="1">
        <v>6522</v>
      </c>
      <c r="I218" s="1">
        <v>12.386288101794701</v>
      </c>
      <c r="J218" s="1">
        <v>8534</v>
      </c>
      <c r="K218" s="1">
        <v>13.487798710330004</v>
      </c>
      <c r="L218" s="1">
        <v>1725</v>
      </c>
      <c r="M218" s="1">
        <v>10.569205318301576</v>
      </c>
      <c r="N218" s="1">
        <v>3026</v>
      </c>
      <c r="O218" s="1">
        <v>11.475596344192043</v>
      </c>
      <c r="P218" s="1">
        <v>6074</v>
      </c>
      <c r="Q218" s="1">
        <v>12.16405655465214</v>
      </c>
      <c r="R218" s="1">
        <v>630</v>
      </c>
      <c r="S218" s="1">
        <v>10.1875808538163</v>
      </c>
      <c r="T218" s="1">
        <v>10260</v>
      </c>
      <c r="U218" s="1">
        <v>11.925656434158984</v>
      </c>
      <c r="V218" s="1">
        <v>11081</v>
      </c>
      <c r="W218" s="1">
        <v>13.566854806126571</v>
      </c>
      <c r="X218" s="1">
        <v>227</v>
      </c>
      <c r="Y218" s="1">
        <v>8.5984848484848477</v>
      </c>
      <c r="Z218" s="1">
        <v>1660</v>
      </c>
      <c r="AA218" s="1">
        <v>9.6231884057971016</v>
      </c>
      <c r="AB218" s="1">
        <v>7609</v>
      </c>
      <c r="AC218" s="1">
        <v>13.114669332460055</v>
      </c>
      <c r="AD218" s="1">
        <v>23051</v>
      </c>
      <c r="AE218" s="1">
        <v>13.457216082572931</v>
      </c>
      <c r="AF218" s="1">
        <v>449</v>
      </c>
      <c r="AG218" s="1">
        <v>9.6496883730926282</v>
      </c>
      <c r="AH218" s="1">
        <v>929</v>
      </c>
      <c r="AI218" s="1">
        <v>8.8040181956027297</v>
      </c>
      <c r="AJ218" s="1">
        <v>584</v>
      </c>
      <c r="AK218" s="1">
        <v>7.7649248770110351</v>
      </c>
      <c r="AL218" s="1">
        <v>9420</v>
      </c>
      <c r="AM218" s="1">
        <v>12.044341588779071</v>
      </c>
      <c r="AN218" s="1">
        <v>2042</v>
      </c>
      <c r="AO218" s="1">
        <v>10.74680279985264</v>
      </c>
      <c r="AP218" s="1">
        <v>8986</v>
      </c>
      <c r="AQ218" s="1">
        <v>13.256033516256565</v>
      </c>
      <c r="AR218" s="1">
        <v>401</v>
      </c>
      <c r="AS218" s="1">
        <v>9.203580445260501</v>
      </c>
      <c r="AT218" s="1">
        <v>9896</v>
      </c>
      <c r="AU218" s="1">
        <v>12.571777021190101</v>
      </c>
      <c r="AV218" s="1">
        <v>786</v>
      </c>
      <c r="AW218" s="1">
        <v>8.9962229598260279</v>
      </c>
      <c r="AX218" s="1">
        <v>1466</v>
      </c>
      <c r="AY218" s="1">
        <v>11.993782213859118</v>
      </c>
      <c r="AZ218" s="1">
        <v>6637</v>
      </c>
      <c r="BA218" s="1">
        <v>11.897463475844761</v>
      </c>
      <c r="BB218" s="1">
        <v>7147</v>
      </c>
      <c r="BC218" s="1">
        <v>10.712572696204809</v>
      </c>
      <c r="BD218" s="1">
        <v>14732</v>
      </c>
      <c r="BE218" s="1">
        <v>11.485596226562196</v>
      </c>
      <c r="BF218" s="1">
        <v>3332</v>
      </c>
      <c r="BG218" s="1">
        <v>11.170337590934997</v>
      </c>
      <c r="BH218" s="1">
        <v>685</v>
      </c>
      <c r="BI218" s="1">
        <v>9.6696781479390168</v>
      </c>
      <c r="BJ218" s="1">
        <v>206</v>
      </c>
      <c r="BK218" s="1">
        <v>8.6700336700336695</v>
      </c>
      <c r="BL218" s="1">
        <v>6157</v>
      </c>
      <c r="BM218" s="1">
        <v>13.853700245257972</v>
      </c>
      <c r="BN218" s="1">
        <v>1095</v>
      </c>
      <c r="BO218" s="1">
        <v>11.202046035805626</v>
      </c>
      <c r="BP218" s="1">
        <v>13945</v>
      </c>
      <c r="BQ218" s="1">
        <v>13.743519996846235</v>
      </c>
      <c r="BR218" s="1">
        <v>818</v>
      </c>
      <c r="BS218" s="1">
        <v>9.8518607732145007</v>
      </c>
      <c r="BT218" s="1">
        <v>11486</v>
      </c>
      <c r="BU218" s="1">
        <v>14.281451271976724</v>
      </c>
      <c r="BV218" s="1">
        <v>11818</v>
      </c>
      <c r="BW218" s="1">
        <v>14.667080359913124</v>
      </c>
      <c r="BX218" s="1">
        <v>4382</v>
      </c>
      <c r="BY218" s="1">
        <v>13.789848003272805</v>
      </c>
      <c r="BZ218" s="1">
        <v>258</v>
      </c>
      <c r="CA218" s="1">
        <v>8.4066471163245353</v>
      </c>
      <c r="CB218" s="1">
        <v>3107</v>
      </c>
      <c r="CC218" s="1">
        <v>12.41856189296135</v>
      </c>
      <c r="CD218" s="1">
        <v>7979</v>
      </c>
      <c r="CE218" s="1">
        <v>13.798291426002143</v>
      </c>
      <c r="CF218" s="1">
        <v>455</v>
      </c>
      <c r="CG218" s="1">
        <v>9.9518810148731411</v>
      </c>
      <c r="CH218" s="1">
        <v>5859</v>
      </c>
      <c r="CI218" s="1">
        <v>12.597290905181682</v>
      </c>
      <c r="CJ218" s="1">
        <v>7997</v>
      </c>
      <c r="CK218" s="1">
        <v>13.707341320854974</v>
      </c>
      <c r="CL218" s="1">
        <v>9970</v>
      </c>
      <c r="CM218" s="1">
        <v>11.166239206155431</v>
      </c>
      <c r="CN218" s="1">
        <v>11670</v>
      </c>
      <c r="CO218" s="1">
        <v>14.538795036627297</v>
      </c>
      <c r="CP218" s="1">
        <v>2607</v>
      </c>
      <c r="CQ218" s="1">
        <v>10.508706868752016</v>
      </c>
      <c r="CR218" s="1">
        <v>2969</v>
      </c>
      <c r="CS218" s="1">
        <v>12.79410497285185</v>
      </c>
      <c r="CT218" s="1">
        <v>1242</v>
      </c>
      <c r="CU218" s="1">
        <v>9.7419405443564209</v>
      </c>
      <c r="CV218" s="1">
        <v>11954</v>
      </c>
      <c r="CW218" s="1">
        <v>13.144497102580738</v>
      </c>
      <c r="CX218" s="1">
        <v>9356</v>
      </c>
      <c r="CY218" s="1">
        <v>14.74175148898623</v>
      </c>
      <c r="CZ218" s="1">
        <v>2541</v>
      </c>
      <c r="DA218" s="1">
        <v>13.932448733413752</v>
      </c>
      <c r="DB218" s="1">
        <v>11550</v>
      </c>
      <c r="DC218" s="1">
        <v>12.551619213214519</v>
      </c>
      <c r="DD218" s="1">
        <v>8704</v>
      </c>
      <c r="DE218" s="1">
        <v>11.610906568486207</v>
      </c>
      <c r="DF218" s="1">
        <v>831</v>
      </c>
      <c r="DG218" s="1">
        <v>9.7776208965760691</v>
      </c>
      <c r="DH218" s="1">
        <v>700</v>
      </c>
      <c r="DI218" s="1">
        <v>8.2537436623039735</v>
      </c>
      <c r="DJ218" s="1">
        <v>715</v>
      </c>
      <c r="DK218" s="1">
        <v>10.646217986896962</v>
      </c>
      <c r="DL218" s="1">
        <v>4570</v>
      </c>
      <c r="DM218" s="1">
        <v>13.651979088872293</v>
      </c>
      <c r="DN218" s="1">
        <v>457</v>
      </c>
      <c r="DO218" s="1">
        <v>8.9485020560015673</v>
      </c>
      <c r="DP218" s="1">
        <v>6896</v>
      </c>
      <c r="DQ218" s="1">
        <v>11.44431352373998</v>
      </c>
      <c r="DR218" s="1">
        <v>297</v>
      </c>
      <c r="DS218" s="1">
        <v>9.8703888334995025</v>
      </c>
      <c r="DT218" s="1">
        <v>164</v>
      </c>
      <c r="DU218" s="1">
        <v>12.964426877470355</v>
      </c>
      <c r="DV218" s="1">
        <v>1365</v>
      </c>
      <c r="DW218" s="1">
        <v>10.130621938548314</v>
      </c>
      <c r="DX218" s="1">
        <v>761</v>
      </c>
      <c r="DY218" s="1">
        <v>9.9334290562589747</v>
      </c>
      <c r="DZ218" s="1">
        <v>7081</v>
      </c>
      <c r="EA218" s="1">
        <v>11.678073719798796</v>
      </c>
      <c r="EB218" s="1">
        <v>484</v>
      </c>
      <c r="EC218" s="1">
        <v>9.9363580373639913</v>
      </c>
      <c r="ED218" s="1">
        <v>1921</v>
      </c>
      <c r="EE218" s="1">
        <v>10.33462448891758</v>
      </c>
      <c r="EF218" s="1">
        <v>978</v>
      </c>
      <c r="EG218" s="1">
        <v>10.02151859821703</v>
      </c>
      <c r="EH218" s="1">
        <v>279</v>
      </c>
      <c r="EI218" s="1">
        <v>9.8831030818278425</v>
      </c>
      <c r="EJ218" s="1">
        <v>1433</v>
      </c>
      <c r="EK218" s="1">
        <v>10.275347769969883</v>
      </c>
      <c r="EL218" s="1">
        <v>1864</v>
      </c>
      <c r="EM218" s="1">
        <v>10.871974336541266</v>
      </c>
      <c r="EN218" s="1">
        <v>1843</v>
      </c>
      <c r="EO218" s="1">
        <v>9.6456795938661237</v>
      </c>
      <c r="EP218" s="1">
        <v>124</v>
      </c>
      <c r="EQ218" s="1">
        <v>6.6523605150214591</v>
      </c>
      <c r="ER218" s="1">
        <v>10730</v>
      </c>
      <c r="ES218" s="1">
        <v>13.012685245822114</v>
      </c>
      <c r="ET218" s="1">
        <v>14925</v>
      </c>
      <c r="EU218" s="1">
        <v>14.129374899414</v>
      </c>
      <c r="EV218" s="1">
        <v>2435</v>
      </c>
      <c r="EW218" s="1">
        <v>11.897200371329458</v>
      </c>
      <c r="EX218" s="1">
        <v>18225</v>
      </c>
      <c r="EY218" s="1">
        <v>13.601761325472051</v>
      </c>
      <c r="EZ218" s="1">
        <v>5752</v>
      </c>
      <c r="FA218" s="1">
        <v>10.164878859101915</v>
      </c>
      <c r="FB218" s="1">
        <v>10170</v>
      </c>
      <c r="FC218" s="1">
        <v>12.862834376778601</v>
      </c>
      <c r="FD218" s="1">
        <v>241</v>
      </c>
      <c r="FE218" s="1">
        <v>9.1046467699282214</v>
      </c>
      <c r="FF218" s="1">
        <v>308852</v>
      </c>
      <c r="FG218" s="1">
        <v>13.008183499067089</v>
      </c>
      <c r="FH218" s="1">
        <v>392277</v>
      </c>
      <c r="FI218" s="1">
        <v>12.555941712432549</v>
      </c>
    </row>
    <row r="219" spans="2:165" x14ac:dyDescent="0.35">
      <c r="B219" s="18">
        <v>214</v>
      </c>
      <c r="C219" s="1" t="s">
        <v>372</v>
      </c>
      <c r="D219" s="1">
        <v>509</v>
      </c>
      <c r="E219" s="1">
        <v>8.192499597617898</v>
      </c>
      <c r="F219" s="1">
        <v>357</v>
      </c>
      <c r="G219" s="1">
        <v>7.263479145473041</v>
      </c>
      <c r="H219" s="1">
        <v>5024</v>
      </c>
      <c r="I219" s="1">
        <v>9.5413540974266446</v>
      </c>
      <c r="J219" s="1">
        <v>4746</v>
      </c>
      <c r="K219" s="1">
        <v>7.5009482867619175</v>
      </c>
      <c r="L219" s="1">
        <v>1681</v>
      </c>
      <c r="M219" s="1">
        <v>10.299613994240548</v>
      </c>
      <c r="N219" s="1">
        <v>2085</v>
      </c>
      <c r="O219" s="1">
        <v>7.9070120216921396</v>
      </c>
      <c r="P219" s="1">
        <v>4420</v>
      </c>
      <c r="Q219" s="1">
        <v>8.8516842231745905</v>
      </c>
      <c r="R219" s="1">
        <v>478</v>
      </c>
      <c r="S219" s="1">
        <v>7.7296248382923674</v>
      </c>
      <c r="T219" s="1">
        <v>7149</v>
      </c>
      <c r="U219" s="1">
        <v>8.3096021294154561</v>
      </c>
      <c r="V219" s="1">
        <v>7105</v>
      </c>
      <c r="W219" s="1">
        <v>8.6988993229428111</v>
      </c>
      <c r="X219" s="1">
        <v>160</v>
      </c>
      <c r="Y219" s="1">
        <v>6.0606060606060606</v>
      </c>
      <c r="Z219" s="1">
        <v>1538</v>
      </c>
      <c r="AA219" s="1">
        <v>8.9159420289855067</v>
      </c>
      <c r="AB219" s="1">
        <v>5134</v>
      </c>
      <c r="AC219" s="1">
        <v>8.8488253847877427</v>
      </c>
      <c r="AD219" s="1">
        <v>15072</v>
      </c>
      <c r="AE219" s="1">
        <v>8.799061246650437</v>
      </c>
      <c r="AF219" s="1">
        <v>481</v>
      </c>
      <c r="AG219" s="1">
        <v>10.337416720395444</v>
      </c>
      <c r="AH219" s="1">
        <v>861</v>
      </c>
      <c r="AI219" s="1">
        <v>8.1595905989385908</v>
      </c>
      <c r="AJ219" s="1">
        <v>497</v>
      </c>
      <c r="AK219" s="1">
        <v>6.6081638080042557</v>
      </c>
      <c r="AL219" s="1">
        <v>5644</v>
      </c>
      <c r="AM219" s="1">
        <v>7.2163762130646587</v>
      </c>
      <c r="AN219" s="1">
        <v>1698</v>
      </c>
      <c r="AO219" s="1">
        <v>8.936371769906847</v>
      </c>
      <c r="AP219" s="1">
        <v>6439</v>
      </c>
      <c r="AQ219" s="1">
        <v>9.4987313388800381</v>
      </c>
      <c r="AR219" s="1">
        <v>344</v>
      </c>
      <c r="AS219" s="1">
        <v>7.8953408308469131</v>
      </c>
      <c r="AT219" s="1">
        <v>6432</v>
      </c>
      <c r="AU219" s="1">
        <v>8.1711469078713357</v>
      </c>
      <c r="AV219" s="1">
        <v>674</v>
      </c>
      <c r="AW219" s="1">
        <v>7.714318415932242</v>
      </c>
      <c r="AX219" s="1">
        <v>977</v>
      </c>
      <c r="AY219" s="1">
        <v>7.9931277100548144</v>
      </c>
      <c r="AZ219" s="1">
        <v>5067</v>
      </c>
      <c r="BA219" s="1">
        <v>9.083086851304115</v>
      </c>
      <c r="BB219" s="1">
        <v>5293</v>
      </c>
      <c r="BC219" s="1">
        <v>7.9336291144553028</v>
      </c>
      <c r="BD219" s="1">
        <v>11517</v>
      </c>
      <c r="BE219" s="1">
        <v>8.9790667758156939</v>
      </c>
      <c r="BF219" s="1">
        <v>2698</v>
      </c>
      <c r="BG219" s="1">
        <v>9.0448892017834979</v>
      </c>
      <c r="BH219" s="1">
        <v>466</v>
      </c>
      <c r="BI219" s="1">
        <v>6.5782044042913617</v>
      </c>
      <c r="BJ219" s="1">
        <v>135</v>
      </c>
      <c r="BK219" s="1">
        <v>5.6818181818181817</v>
      </c>
      <c r="BL219" s="1">
        <v>3335</v>
      </c>
      <c r="BM219" s="1">
        <v>7.5039938798010937</v>
      </c>
      <c r="BN219" s="1">
        <v>909</v>
      </c>
      <c r="BO219" s="1">
        <v>9.2992327365728897</v>
      </c>
      <c r="BP219" s="1">
        <v>9065</v>
      </c>
      <c r="BQ219" s="1">
        <v>8.9340271618078955</v>
      </c>
      <c r="BR219" s="1">
        <v>594</v>
      </c>
      <c r="BS219" s="1">
        <v>7.1540407081777673</v>
      </c>
      <c r="BT219" s="1">
        <v>7176</v>
      </c>
      <c r="BU219" s="1">
        <v>8.9224877527167834</v>
      </c>
      <c r="BV219" s="1">
        <v>7638</v>
      </c>
      <c r="BW219" s="1">
        <v>9.4793670493329198</v>
      </c>
      <c r="BX219" s="1">
        <v>3044</v>
      </c>
      <c r="BY219" s="1">
        <v>9.5792554363218674</v>
      </c>
      <c r="BZ219" s="1">
        <v>180</v>
      </c>
      <c r="CA219" s="1">
        <v>5.8651026392961878</v>
      </c>
      <c r="CB219" s="1">
        <v>1807</v>
      </c>
      <c r="CC219" s="1">
        <v>7.2225108917222904</v>
      </c>
      <c r="CD219" s="1">
        <v>5753</v>
      </c>
      <c r="CE219" s="1">
        <v>9.9488119531006802</v>
      </c>
      <c r="CF219" s="1">
        <v>424</v>
      </c>
      <c r="CG219" s="1">
        <v>9.2738407699037619</v>
      </c>
      <c r="CH219" s="1">
        <v>3407</v>
      </c>
      <c r="CI219" s="1">
        <v>7.3253063857234997</v>
      </c>
      <c r="CJ219" s="1">
        <v>5014</v>
      </c>
      <c r="CK219" s="1">
        <v>8.5942990349839743</v>
      </c>
      <c r="CL219" s="1">
        <v>6328</v>
      </c>
      <c r="CM219" s="1">
        <v>7.0872579434856142</v>
      </c>
      <c r="CN219" s="1">
        <v>7491</v>
      </c>
      <c r="CO219" s="1">
        <v>9.3324861713260567</v>
      </c>
      <c r="CP219" s="1">
        <v>2371</v>
      </c>
      <c r="CQ219" s="1">
        <v>9.5574008384392126</v>
      </c>
      <c r="CR219" s="1">
        <v>1869</v>
      </c>
      <c r="CS219" s="1">
        <v>8.0539515642506245</v>
      </c>
      <c r="CT219" s="1">
        <v>1045</v>
      </c>
      <c r="CU219" s="1">
        <v>8.1967213114754092</v>
      </c>
      <c r="CV219" s="1">
        <v>8096</v>
      </c>
      <c r="CW219" s="1">
        <v>8.9022794497652384</v>
      </c>
      <c r="CX219" s="1">
        <v>5196</v>
      </c>
      <c r="CY219" s="1">
        <v>8.1870607884536604</v>
      </c>
      <c r="CZ219" s="1">
        <v>1437</v>
      </c>
      <c r="DA219" s="1">
        <v>7.8791534159447316</v>
      </c>
      <c r="DB219" s="1">
        <v>6460</v>
      </c>
      <c r="DC219" s="1">
        <v>7.0202129971745268</v>
      </c>
      <c r="DD219" s="1">
        <v>7142</v>
      </c>
      <c r="DE219" s="1">
        <v>9.5272397417427026</v>
      </c>
      <c r="DF219" s="1">
        <v>583</v>
      </c>
      <c r="DG219" s="1">
        <v>6.8596305447699732</v>
      </c>
      <c r="DH219" s="1">
        <v>576</v>
      </c>
      <c r="DI219" s="1">
        <v>6.7916519278386991</v>
      </c>
      <c r="DJ219" s="1">
        <v>420</v>
      </c>
      <c r="DK219" s="1">
        <v>6.2537224538415721</v>
      </c>
      <c r="DL219" s="1">
        <v>2643</v>
      </c>
      <c r="DM219" s="1">
        <v>7.8954443614637784</v>
      </c>
      <c r="DN219" s="1">
        <v>383</v>
      </c>
      <c r="DO219" s="1">
        <v>7.4995104758175053</v>
      </c>
      <c r="DP219" s="1">
        <v>4138</v>
      </c>
      <c r="DQ219" s="1">
        <v>6.8672519375342285</v>
      </c>
      <c r="DR219" s="1">
        <v>201</v>
      </c>
      <c r="DS219" s="1">
        <v>6.6799601196410761</v>
      </c>
      <c r="DT219" s="1">
        <v>103</v>
      </c>
      <c r="DU219" s="1">
        <v>8.142292490118578</v>
      </c>
      <c r="DV219" s="1">
        <v>1086</v>
      </c>
      <c r="DW219" s="1">
        <v>8.0599673445153641</v>
      </c>
      <c r="DX219" s="1">
        <v>652</v>
      </c>
      <c r="DY219" s="1">
        <v>8.5106382978723403</v>
      </c>
      <c r="DZ219" s="1">
        <v>4756</v>
      </c>
      <c r="EA219" s="1">
        <v>7.8436546549022834</v>
      </c>
      <c r="EB219" s="1">
        <v>320</v>
      </c>
      <c r="EC219" s="1">
        <v>6.5694929172654488</v>
      </c>
      <c r="ED219" s="1">
        <v>1474</v>
      </c>
      <c r="EE219" s="1">
        <v>7.9298472132558642</v>
      </c>
      <c r="EF219" s="1">
        <v>764</v>
      </c>
      <c r="EG219" s="1">
        <v>7.8286709703863107</v>
      </c>
      <c r="EH219" s="1">
        <v>156</v>
      </c>
      <c r="EI219" s="1">
        <v>5.526036131774708</v>
      </c>
      <c r="EJ219" s="1">
        <v>1231</v>
      </c>
      <c r="EK219" s="1">
        <v>8.826903771690807</v>
      </c>
      <c r="EL219" s="1">
        <v>1794</v>
      </c>
      <c r="EM219" s="1">
        <v>10.463692038495189</v>
      </c>
      <c r="EN219" s="1">
        <v>1534</v>
      </c>
      <c r="EO219" s="1">
        <v>8.0284712409064731</v>
      </c>
      <c r="EP219" s="1">
        <v>79</v>
      </c>
      <c r="EQ219" s="1">
        <v>4.2381974248927046</v>
      </c>
      <c r="ER219" s="1">
        <v>7185</v>
      </c>
      <c r="ES219" s="1">
        <v>8.7135268864149023</v>
      </c>
      <c r="ET219" s="1">
        <v>9997</v>
      </c>
      <c r="EU219" s="1">
        <v>9.4640777801971012</v>
      </c>
      <c r="EV219" s="1">
        <v>1888</v>
      </c>
      <c r="EW219" s="1">
        <v>9.2246054624517519</v>
      </c>
      <c r="EX219" s="1">
        <v>10986</v>
      </c>
      <c r="EY219" s="1">
        <v>8.1991193372639746</v>
      </c>
      <c r="EZ219" s="1">
        <v>3309</v>
      </c>
      <c r="FA219" s="1">
        <v>5.8476328485341158</v>
      </c>
      <c r="FB219" s="1">
        <v>6273</v>
      </c>
      <c r="FC219" s="1">
        <v>7.9339783722253836</v>
      </c>
      <c r="FD219" s="1">
        <v>186</v>
      </c>
      <c r="FE219" s="1">
        <v>7.0268228182848507</v>
      </c>
      <c r="FF219" s="1">
        <v>198822</v>
      </c>
      <c r="FG219" s="1">
        <v>8.3739560036895249</v>
      </c>
      <c r="FH219" s="1">
        <v>263162</v>
      </c>
      <c r="FI219" s="1">
        <v>8.4232487067229922</v>
      </c>
    </row>
    <row r="220" spans="2:165" x14ac:dyDescent="0.35">
      <c r="B220" s="18">
        <v>215</v>
      </c>
      <c r="C220" s="1" t="s">
        <v>373</v>
      </c>
      <c r="D220" s="1">
        <v>351</v>
      </c>
      <c r="E220" s="1">
        <v>5.6494447126991787</v>
      </c>
      <c r="F220" s="1">
        <v>276</v>
      </c>
      <c r="G220" s="1">
        <v>5.6154628687690744</v>
      </c>
      <c r="H220" s="1">
        <v>2750</v>
      </c>
      <c r="I220" s="1">
        <v>5.2226759092203974</v>
      </c>
      <c r="J220" s="1">
        <v>1933</v>
      </c>
      <c r="K220" s="1">
        <v>3.0550638513086357</v>
      </c>
      <c r="L220" s="1">
        <v>763</v>
      </c>
      <c r="M220" s="1">
        <v>4.6749586422400586</v>
      </c>
      <c r="N220" s="1">
        <v>1814</v>
      </c>
      <c r="O220" s="1">
        <v>6.8792900754674049</v>
      </c>
      <c r="P220" s="1">
        <v>708</v>
      </c>
      <c r="Q220" s="1">
        <v>1.4178715904994592</v>
      </c>
      <c r="R220" s="1">
        <v>468</v>
      </c>
      <c r="S220" s="1">
        <v>7.5679172056921082</v>
      </c>
      <c r="T220" s="1">
        <v>1257</v>
      </c>
      <c r="U220" s="1">
        <v>1.4610672648867296</v>
      </c>
      <c r="V220" s="1">
        <v>9831</v>
      </c>
      <c r="W220" s="1">
        <v>12.036436206031073</v>
      </c>
      <c r="X220" s="1">
        <v>204</v>
      </c>
      <c r="Y220" s="1">
        <v>7.7272727272727266</v>
      </c>
      <c r="Z220" s="1">
        <v>1270</v>
      </c>
      <c r="AA220" s="1">
        <v>7.36231884057971</v>
      </c>
      <c r="AB220" s="1">
        <v>4821</v>
      </c>
      <c r="AC220" s="1">
        <v>8.3093469380720109</v>
      </c>
      <c r="AD220" s="1">
        <v>16825</v>
      </c>
      <c r="AE220" s="1">
        <v>9.8224658621877392</v>
      </c>
      <c r="AF220" s="1">
        <v>354</v>
      </c>
      <c r="AG220" s="1">
        <v>7.6079948420373951</v>
      </c>
      <c r="AH220" s="1">
        <v>792</v>
      </c>
      <c r="AI220" s="1">
        <v>7.5056861258529191</v>
      </c>
      <c r="AJ220" s="1">
        <v>618</v>
      </c>
      <c r="AK220" s="1">
        <v>8.2169924212205832</v>
      </c>
      <c r="AL220" s="1">
        <v>3059</v>
      </c>
      <c r="AM220" s="1">
        <v>3.9112145350398282</v>
      </c>
      <c r="AN220" s="1">
        <v>1199</v>
      </c>
      <c r="AO220" s="1">
        <v>6.3101942003052471</v>
      </c>
      <c r="AP220" s="1">
        <v>4361</v>
      </c>
      <c r="AQ220" s="1">
        <v>6.4332920280875676</v>
      </c>
      <c r="AR220" s="1">
        <v>348</v>
      </c>
      <c r="AS220" s="1">
        <v>7.9871471195776911</v>
      </c>
      <c r="AT220" s="1">
        <v>1861</v>
      </c>
      <c r="AU220" s="1">
        <v>2.3641953351288176</v>
      </c>
      <c r="AV220" s="1">
        <v>960</v>
      </c>
      <c r="AW220" s="1">
        <v>10.987753233375301</v>
      </c>
      <c r="AX220" s="1">
        <v>968</v>
      </c>
      <c r="AY220" s="1">
        <v>7.9194960320706862</v>
      </c>
      <c r="AZ220" s="1">
        <v>3472</v>
      </c>
      <c r="BA220" s="1">
        <v>6.2238953123599536</v>
      </c>
      <c r="BB220" s="1">
        <v>8242</v>
      </c>
      <c r="BC220" s="1">
        <v>12.353858144972721</v>
      </c>
      <c r="BD220" s="1">
        <v>7881</v>
      </c>
      <c r="BE220" s="1">
        <v>6.1443106069465561</v>
      </c>
      <c r="BF220" s="1">
        <v>1995</v>
      </c>
      <c r="BG220" s="1">
        <v>6.6881222970934324</v>
      </c>
      <c r="BH220" s="1">
        <v>315</v>
      </c>
      <c r="BI220" s="1">
        <v>4.4466403162055332</v>
      </c>
      <c r="BJ220" s="1">
        <v>214</v>
      </c>
      <c r="BK220" s="1">
        <v>9.0067340067340069</v>
      </c>
      <c r="BL220" s="1">
        <v>2586</v>
      </c>
      <c r="BM220" s="1">
        <v>5.8186891073959908</v>
      </c>
      <c r="BN220" s="1">
        <v>629</v>
      </c>
      <c r="BO220" s="1">
        <v>6.4347826086956523</v>
      </c>
      <c r="BP220" s="1">
        <v>10648</v>
      </c>
      <c r="BQ220" s="1">
        <v>10.494155677763981</v>
      </c>
      <c r="BR220" s="1">
        <v>539</v>
      </c>
      <c r="BS220" s="1">
        <v>6.4916295314946399</v>
      </c>
      <c r="BT220" s="1">
        <v>3400</v>
      </c>
      <c r="BU220" s="1">
        <v>4.2274886230820883</v>
      </c>
      <c r="BV220" s="1">
        <v>4374</v>
      </c>
      <c r="BW220" s="1">
        <v>5.4284827800186157</v>
      </c>
      <c r="BX220" s="1">
        <v>2399</v>
      </c>
      <c r="BY220" s="1">
        <v>7.5494854769172672</v>
      </c>
      <c r="BZ220" s="1">
        <v>230</v>
      </c>
      <c r="CA220" s="1">
        <v>7.4942978168784622</v>
      </c>
      <c r="CB220" s="1">
        <v>1151</v>
      </c>
      <c r="CC220" s="1">
        <v>4.6005036172508893</v>
      </c>
      <c r="CD220" s="1">
        <v>1576</v>
      </c>
      <c r="CE220" s="1">
        <v>2.7254176322069656</v>
      </c>
      <c r="CF220" s="1">
        <v>260</v>
      </c>
      <c r="CG220" s="1">
        <v>5.6867891513560798</v>
      </c>
      <c r="CH220" s="1">
        <v>2402</v>
      </c>
      <c r="CI220" s="1">
        <v>5.1644807568264888</v>
      </c>
      <c r="CJ220" s="1">
        <v>2353</v>
      </c>
      <c r="CK220" s="1">
        <v>4.0331842100752473</v>
      </c>
      <c r="CL220" s="1">
        <v>2166</v>
      </c>
      <c r="CM220" s="1">
        <v>2.4258850672550314</v>
      </c>
      <c r="CN220" s="1">
        <v>9295</v>
      </c>
      <c r="CO220" s="1">
        <v>11.579957143569043</v>
      </c>
      <c r="CP220" s="1">
        <v>1754</v>
      </c>
      <c r="CQ220" s="1">
        <v>7.0702999032570144</v>
      </c>
      <c r="CR220" s="1">
        <v>2220</v>
      </c>
      <c r="CS220" s="1">
        <v>9.5664914246315611</v>
      </c>
      <c r="CT220" s="1">
        <v>925</v>
      </c>
      <c r="CU220" s="1">
        <v>7.2554710173346928</v>
      </c>
      <c r="CV220" s="1">
        <v>3757</v>
      </c>
      <c r="CW220" s="1">
        <v>4.131159077664031</v>
      </c>
      <c r="CX220" s="1">
        <v>2164</v>
      </c>
      <c r="CY220" s="1">
        <v>3.4096996817193457</v>
      </c>
      <c r="CZ220" s="1">
        <v>1590</v>
      </c>
      <c r="DA220" s="1">
        <v>8.7180611909200572</v>
      </c>
      <c r="DB220" s="1">
        <v>3489</v>
      </c>
      <c r="DC220" s="1">
        <v>3.7915670506411647</v>
      </c>
      <c r="DD220" s="1">
        <v>2789</v>
      </c>
      <c r="DE220" s="1">
        <v>3.7204524838589186</v>
      </c>
      <c r="DF220" s="1">
        <v>384</v>
      </c>
      <c r="DG220" s="1">
        <v>4.5181786092481468</v>
      </c>
      <c r="DH220" s="1">
        <v>489</v>
      </c>
      <c r="DI220" s="1">
        <v>5.7658295012380618</v>
      </c>
      <c r="DJ220" s="1">
        <v>459</v>
      </c>
      <c r="DK220" s="1">
        <v>6.8344252531268603</v>
      </c>
      <c r="DL220" s="1">
        <v>1033</v>
      </c>
      <c r="DM220" s="1">
        <v>3.0858849887976101</v>
      </c>
      <c r="DN220" s="1">
        <v>373</v>
      </c>
      <c r="DO220" s="1">
        <v>7.3037008028196597</v>
      </c>
      <c r="DP220" s="1">
        <v>1116</v>
      </c>
      <c r="DQ220" s="1">
        <v>1.8520669797699851</v>
      </c>
      <c r="DR220" s="1">
        <v>262</v>
      </c>
      <c r="DS220" s="1">
        <v>8.7072116982386181</v>
      </c>
      <c r="DT220" s="1">
        <v>20</v>
      </c>
      <c r="DU220" s="1">
        <v>1.5810276679841897</v>
      </c>
      <c r="DV220" s="1">
        <v>856</v>
      </c>
      <c r="DW220" s="1">
        <v>6.3529761021226063</v>
      </c>
      <c r="DX220" s="1">
        <v>393</v>
      </c>
      <c r="DY220" s="1">
        <v>5.1298786059261197</v>
      </c>
      <c r="DZ220" s="1">
        <v>852</v>
      </c>
      <c r="EA220" s="1">
        <v>1.4051290508782057</v>
      </c>
      <c r="EB220" s="1">
        <v>281</v>
      </c>
      <c r="EC220" s="1">
        <v>5.7688359679737218</v>
      </c>
      <c r="ED220" s="1">
        <v>515</v>
      </c>
      <c r="EE220" s="1">
        <v>2.7706046911986228</v>
      </c>
      <c r="EF220" s="1">
        <v>636</v>
      </c>
      <c r="EG220" s="1">
        <v>6.517061174300645</v>
      </c>
      <c r="EH220" s="1">
        <v>194</v>
      </c>
      <c r="EI220" s="1">
        <v>6.8721218561813675</v>
      </c>
      <c r="EJ220" s="1">
        <v>923</v>
      </c>
      <c r="EK220" s="1">
        <v>6.6183852000573644</v>
      </c>
      <c r="EL220" s="1">
        <v>938</v>
      </c>
      <c r="EM220" s="1">
        <v>5.4709827938174396</v>
      </c>
      <c r="EN220" s="1">
        <v>1288</v>
      </c>
      <c r="EO220" s="1">
        <v>6.7409849793269485</v>
      </c>
      <c r="EP220" s="1">
        <v>106</v>
      </c>
      <c r="EQ220" s="1">
        <v>5.6866952789699567</v>
      </c>
      <c r="ER220" s="1">
        <v>2656</v>
      </c>
      <c r="ES220" s="1">
        <v>3.2210337383880279</v>
      </c>
      <c r="ET220" s="1">
        <v>9099</v>
      </c>
      <c r="EU220" s="1">
        <v>8.6139485567683742</v>
      </c>
      <c r="EV220" s="1">
        <v>1603</v>
      </c>
      <c r="EW220" s="1">
        <v>7.8321199980456351</v>
      </c>
      <c r="EX220" s="1">
        <v>15447</v>
      </c>
      <c r="EY220" s="1">
        <v>11.528472274050303</v>
      </c>
      <c r="EZ220" s="1">
        <v>826</v>
      </c>
      <c r="FA220" s="1">
        <v>1.4596992242034388</v>
      </c>
      <c r="FB220" s="1">
        <v>4162</v>
      </c>
      <c r="FC220" s="1">
        <v>5.2640232719913991</v>
      </c>
      <c r="FD220" s="1">
        <v>208</v>
      </c>
      <c r="FE220" s="1">
        <v>7.8579523989421984</v>
      </c>
      <c r="FF220" s="1">
        <v>139088</v>
      </c>
      <c r="FG220" s="1">
        <v>5.8580881021273727</v>
      </c>
      <c r="FH220" s="1">
        <v>187729</v>
      </c>
      <c r="FI220" s="1">
        <v>6.0088008772710371</v>
      </c>
    </row>
    <row r="221" spans="2:165" x14ac:dyDescent="0.35">
      <c r="B221" s="18">
        <v>216</v>
      </c>
      <c r="C221" s="1" t="s">
        <v>374</v>
      </c>
      <c r="D221" s="1">
        <v>771</v>
      </c>
      <c r="E221" s="1">
        <v>12.409464027040078</v>
      </c>
      <c r="F221" s="1">
        <v>829</v>
      </c>
      <c r="G221" s="1">
        <v>16.86673448626653</v>
      </c>
      <c r="H221" s="1">
        <v>5233</v>
      </c>
      <c r="I221" s="1">
        <v>9.9382774665273956</v>
      </c>
      <c r="J221" s="1">
        <v>3444</v>
      </c>
      <c r="K221" s="1">
        <v>5.4431660134024531</v>
      </c>
      <c r="L221" s="1">
        <v>1815</v>
      </c>
      <c r="M221" s="1">
        <v>11.120642117517308</v>
      </c>
      <c r="N221" s="1">
        <v>3337</v>
      </c>
      <c r="O221" s="1">
        <v>12.655011566612309</v>
      </c>
      <c r="P221" s="1">
        <v>1699</v>
      </c>
      <c r="Q221" s="1">
        <v>3.4024912885008209</v>
      </c>
      <c r="R221" s="1">
        <v>848</v>
      </c>
      <c r="S221" s="1">
        <v>13.71280724450194</v>
      </c>
      <c r="T221" s="1">
        <v>3052</v>
      </c>
      <c r="U221" s="1">
        <v>3.5474759685237065</v>
      </c>
      <c r="V221" s="1">
        <v>11033</v>
      </c>
      <c r="W221" s="1">
        <v>13.508086731882903</v>
      </c>
      <c r="X221" s="1">
        <v>365</v>
      </c>
      <c r="Y221" s="1">
        <v>13.825757575757574</v>
      </c>
      <c r="Z221" s="1">
        <v>2489</v>
      </c>
      <c r="AA221" s="1">
        <v>14.428985507246377</v>
      </c>
      <c r="AB221" s="1">
        <v>6165</v>
      </c>
      <c r="AC221" s="1">
        <v>10.625829469656493</v>
      </c>
      <c r="AD221" s="1">
        <v>19037</v>
      </c>
      <c r="AE221" s="1">
        <v>11.113835519671204</v>
      </c>
      <c r="AF221" s="1">
        <v>772</v>
      </c>
      <c r="AG221" s="1">
        <v>16.591446378680423</v>
      </c>
      <c r="AH221" s="1">
        <v>2011</v>
      </c>
      <c r="AI221" s="1">
        <v>19.057998483699773</v>
      </c>
      <c r="AJ221" s="1">
        <v>1173</v>
      </c>
      <c r="AK221" s="1">
        <v>15.596330275229359</v>
      </c>
      <c r="AL221" s="1">
        <v>5176</v>
      </c>
      <c r="AM221" s="1">
        <v>6.6179949112017491</v>
      </c>
      <c r="AN221" s="1">
        <v>2626</v>
      </c>
      <c r="AO221" s="1">
        <v>13.820325246039683</v>
      </c>
      <c r="AP221" s="1">
        <v>6696</v>
      </c>
      <c r="AQ221" s="1">
        <v>9.8778544875199152</v>
      </c>
      <c r="AR221" s="1">
        <v>632</v>
      </c>
      <c r="AS221" s="1">
        <v>14.505393619462934</v>
      </c>
      <c r="AT221" s="1">
        <v>3535</v>
      </c>
      <c r="AU221" s="1">
        <v>4.4908277859647345</v>
      </c>
      <c r="AV221" s="1">
        <v>1218</v>
      </c>
      <c r="AW221" s="1">
        <v>13.940711914844913</v>
      </c>
      <c r="AX221" s="1">
        <v>1312</v>
      </c>
      <c r="AY221" s="1">
        <v>10.733862390575146</v>
      </c>
      <c r="AZ221" s="1">
        <v>6529</v>
      </c>
      <c r="BA221" s="1">
        <v>11.703863045621583</v>
      </c>
      <c r="BB221" s="1">
        <v>11725</v>
      </c>
      <c r="BC221" s="1">
        <v>17.574494873793391</v>
      </c>
      <c r="BD221" s="1">
        <v>12494</v>
      </c>
      <c r="BE221" s="1">
        <v>9.7407710599150192</v>
      </c>
      <c r="BF221" s="1">
        <v>4311</v>
      </c>
      <c r="BG221" s="1">
        <v>14.45237855777934</v>
      </c>
      <c r="BH221" s="1">
        <v>773</v>
      </c>
      <c r="BI221" s="1">
        <v>10.911914172783737</v>
      </c>
      <c r="BJ221" s="1">
        <v>381</v>
      </c>
      <c r="BK221" s="1">
        <v>16.035353535353536</v>
      </c>
      <c r="BL221" s="1">
        <v>3099</v>
      </c>
      <c r="BM221" s="1">
        <v>6.9729766217402069</v>
      </c>
      <c r="BN221" s="1">
        <v>1055</v>
      </c>
      <c r="BO221" s="1">
        <v>10.792838874680307</v>
      </c>
      <c r="BP221" s="1">
        <v>10826</v>
      </c>
      <c r="BQ221" s="1">
        <v>10.669583900025623</v>
      </c>
      <c r="BR221" s="1">
        <v>933</v>
      </c>
      <c r="BS221" s="1">
        <v>11.236902324461038</v>
      </c>
      <c r="BT221" s="1">
        <v>5311</v>
      </c>
      <c r="BU221" s="1">
        <v>6.6035859050555787</v>
      </c>
      <c r="BV221" s="1">
        <v>6452</v>
      </c>
      <c r="BW221" s="1">
        <v>8.0074464784362398</v>
      </c>
      <c r="BX221" s="1">
        <v>3782</v>
      </c>
      <c r="BY221" s="1">
        <v>11.901689901501086</v>
      </c>
      <c r="BZ221" s="1">
        <v>461</v>
      </c>
      <c r="CA221" s="1">
        <v>15.021179537308567</v>
      </c>
      <c r="CB221" s="1">
        <v>2012</v>
      </c>
      <c r="CC221" s="1">
        <v>8.041888164994603</v>
      </c>
      <c r="CD221" s="1">
        <v>3185</v>
      </c>
      <c r="CE221" s="1">
        <v>5.5079030194030372</v>
      </c>
      <c r="CF221" s="1">
        <v>494</v>
      </c>
      <c r="CG221" s="1">
        <v>10.804899387576553</v>
      </c>
      <c r="CH221" s="1">
        <v>3333</v>
      </c>
      <c r="CI221" s="1">
        <v>7.1662008170285967</v>
      </c>
      <c r="CJ221" s="1">
        <v>4367</v>
      </c>
      <c r="CK221" s="1">
        <v>7.4853019317461129</v>
      </c>
      <c r="CL221" s="1">
        <v>5671</v>
      </c>
      <c r="CM221" s="1">
        <v>6.3514285394290324</v>
      </c>
      <c r="CN221" s="1">
        <v>8000</v>
      </c>
      <c r="CO221" s="1">
        <v>9.96661185030149</v>
      </c>
      <c r="CP221" s="1">
        <v>3642</v>
      </c>
      <c r="CQ221" s="1">
        <v>14.680748145759431</v>
      </c>
      <c r="CR221" s="1">
        <v>2682</v>
      </c>
      <c r="CS221" s="1">
        <v>11.557355856244076</v>
      </c>
      <c r="CT221" s="1">
        <v>2133</v>
      </c>
      <c r="CU221" s="1">
        <v>16.730723978351243</v>
      </c>
      <c r="CV221" s="1">
        <v>6488</v>
      </c>
      <c r="CW221" s="1">
        <v>7.1341389661656205</v>
      </c>
      <c r="CX221" s="1">
        <v>3690</v>
      </c>
      <c r="CY221" s="1">
        <v>5.8141367031166293</v>
      </c>
      <c r="CZ221" s="1">
        <v>1761</v>
      </c>
      <c r="DA221" s="1">
        <v>9.6556639982454211</v>
      </c>
      <c r="DB221" s="1">
        <v>5801</v>
      </c>
      <c r="DC221" s="1">
        <v>6.3040643338404703</v>
      </c>
      <c r="DD221" s="1">
        <v>6450</v>
      </c>
      <c r="DE221" s="1">
        <v>8.604129982391548</v>
      </c>
      <c r="DF221" s="1">
        <v>873</v>
      </c>
      <c r="DG221" s="1">
        <v>10.271796681962583</v>
      </c>
      <c r="DH221" s="1">
        <v>1118</v>
      </c>
      <c r="DI221" s="1">
        <v>13.182407734936918</v>
      </c>
      <c r="DJ221" s="1">
        <v>781</v>
      </c>
      <c r="DK221" s="1">
        <v>11.628945801072067</v>
      </c>
      <c r="DL221" s="1">
        <v>1864</v>
      </c>
      <c r="DM221" s="1">
        <v>5.5683345780433156</v>
      </c>
      <c r="DN221" s="1">
        <v>897</v>
      </c>
      <c r="DO221" s="1">
        <v>17.564127667906796</v>
      </c>
      <c r="DP221" s="1">
        <v>2256</v>
      </c>
      <c r="DQ221" s="1">
        <v>3.7439633569543789</v>
      </c>
      <c r="DR221" s="1">
        <v>400</v>
      </c>
      <c r="DS221" s="1">
        <v>13.293452974410103</v>
      </c>
      <c r="DT221" s="1">
        <v>82</v>
      </c>
      <c r="DU221" s="1">
        <v>6.4822134387351777</v>
      </c>
      <c r="DV221" s="1">
        <v>1643</v>
      </c>
      <c r="DW221" s="1">
        <v>12.193854831527386</v>
      </c>
      <c r="DX221" s="1">
        <v>969</v>
      </c>
      <c r="DY221" s="1">
        <v>12.648479310794936</v>
      </c>
      <c r="DZ221" s="1">
        <v>1923</v>
      </c>
      <c r="EA221" s="1">
        <v>3.1714356394821475</v>
      </c>
      <c r="EB221" s="1">
        <v>718</v>
      </c>
      <c r="EC221" s="1">
        <v>14.740299733114352</v>
      </c>
      <c r="ED221" s="1">
        <v>1296</v>
      </c>
      <c r="EE221" s="1">
        <v>6.972240154938671</v>
      </c>
      <c r="EF221" s="1">
        <v>1896</v>
      </c>
      <c r="EG221" s="1">
        <v>19.428220104518907</v>
      </c>
      <c r="EH221" s="1">
        <v>363</v>
      </c>
      <c r="EI221" s="1">
        <v>12.858660998937301</v>
      </c>
      <c r="EJ221" s="1">
        <v>1754</v>
      </c>
      <c r="EK221" s="1">
        <v>12.57708303456188</v>
      </c>
      <c r="EL221" s="1">
        <v>2388</v>
      </c>
      <c r="EM221" s="1">
        <v>13.928258967629045</v>
      </c>
      <c r="EN221" s="1">
        <v>2306</v>
      </c>
      <c r="EO221" s="1">
        <v>12.068875281310515</v>
      </c>
      <c r="EP221" s="1">
        <v>258</v>
      </c>
      <c r="EQ221" s="1">
        <v>13.841201716738198</v>
      </c>
      <c r="ER221" s="1">
        <v>5364</v>
      </c>
      <c r="ES221" s="1">
        <v>6.5051298843047372</v>
      </c>
      <c r="ET221" s="1">
        <v>10760</v>
      </c>
      <c r="EU221" s="1">
        <v>10.186403612575853</v>
      </c>
      <c r="EV221" s="1">
        <v>2288</v>
      </c>
      <c r="EW221" s="1">
        <v>11.178971026530512</v>
      </c>
      <c r="EX221" s="1">
        <v>12263</v>
      </c>
      <c r="EY221" s="1">
        <v>9.1521755354877232</v>
      </c>
      <c r="EZ221" s="1">
        <v>1749</v>
      </c>
      <c r="FA221" s="1">
        <v>3.0908159117818581</v>
      </c>
      <c r="FB221" s="1">
        <v>7232</v>
      </c>
      <c r="FC221" s="1">
        <v>9.146904445709227</v>
      </c>
      <c r="FD221" s="1">
        <v>335</v>
      </c>
      <c r="FE221" s="1">
        <v>12.655836796373251</v>
      </c>
      <c r="FF221" s="1">
        <v>187646</v>
      </c>
      <c r="FG221" s="1">
        <v>7.9032468653787031</v>
      </c>
      <c r="FH221" s="1">
        <v>276898</v>
      </c>
      <c r="FI221" s="1">
        <v>8.8629084761256678</v>
      </c>
    </row>
    <row r="222" spans="2:165" x14ac:dyDescent="0.35">
      <c r="B222" s="18">
        <v>217</v>
      </c>
      <c r="C222" s="1" t="s">
        <v>64</v>
      </c>
      <c r="D222" s="1">
        <v>6213</v>
      </c>
      <c r="F222" s="1">
        <v>4915</v>
      </c>
      <c r="H222" s="1">
        <v>52655</v>
      </c>
      <c r="J222" s="1">
        <v>63272</v>
      </c>
      <c r="L222" s="1">
        <v>16321</v>
      </c>
      <c r="N222" s="1">
        <v>26369</v>
      </c>
      <c r="P222" s="1">
        <v>49934</v>
      </c>
      <c r="R222" s="1">
        <v>6184</v>
      </c>
      <c r="T222" s="1">
        <v>86033</v>
      </c>
      <c r="V222" s="1">
        <v>81677</v>
      </c>
      <c r="X222" s="1">
        <v>2640</v>
      </c>
      <c r="Z222" s="1">
        <v>17250</v>
      </c>
      <c r="AB222" s="1">
        <v>58019</v>
      </c>
      <c r="AD222" s="1">
        <v>171291</v>
      </c>
      <c r="AF222" s="1">
        <v>4653</v>
      </c>
      <c r="AH222" s="1">
        <v>10552</v>
      </c>
      <c r="AJ222" s="1">
        <v>7521</v>
      </c>
      <c r="AL222" s="1">
        <v>78211</v>
      </c>
      <c r="AN222" s="1">
        <v>19001</v>
      </c>
      <c r="AP222" s="1">
        <v>67788</v>
      </c>
      <c r="AR222" s="1">
        <v>4357</v>
      </c>
      <c r="AT222" s="1">
        <v>78716</v>
      </c>
      <c r="AV222" s="1">
        <v>8737</v>
      </c>
      <c r="AX222" s="1">
        <v>12223</v>
      </c>
      <c r="AZ222" s="1">
        <v>55785</v>
      </c>
      <c r="BB222" s="1">
        <v>66716</v>
      </c>
      <c r="BD222" s="1">
        <v>128265</v>
      </c>
      <c r="BF222" s="1">
        <v>29829</v>
      </c>
      <c r="BH222" s="1">
        <v>7084</v>
      </c>
      <c r="BJ222" s="1">
        <v>2376</v>
      </c>
      <c r="BL222" s="1">
        <v>44443</v>
      </c>
      <c r="BN222" s="1">
        <v>9775</v>
      </c>
      <c r="BP222" s="1">
        <v>101466</v>
      </c>
      <c r="BR222" s="1">
        <v>8303</v>
      </c>
      <c r="BT222" s="1">
        <v>80426</v>
      </c>
      <c r="BV222" s="1">
        <v>80575</v>
      </c>
      <c r="BX222" s="1">
        <v>31777</v>
      </c>
      <c r="BZ222" s="1">
        <v>3069</v>
      </c>
      <c r="CB222" s="1">
        <v>25019</v>
      </c>
      <c r="CD222" s="1">
        <v>57826</v>
      </c>
      <c r="CF222" s="1">
        <v>4572</v>
      </c>
      <c r="CH222" s="1">
        <v>46510</v>
      </c>
      <c r="CJ222" s="1">
        <v>58341</v>
      </c>
      <c r="CL222" s="1">
        <v>89287</v>
      </c>
      <c r="CN222" s="1">
        <v>80268</v>
      </c>
      <c r="CP222" s="1">
        <v>24808</v>
      </c>
      <c r="CR222" s="1">
        <v>23206</v>
      </c>
      <c r="CT222" s="1">
        <v>12749</v>
      </c>
      <c r="CV222" s="1">
        <v>90943</v>
      </c>
      <c r="CX222" s="1">
        <v>63466</v>
      </c>
      <c r="CZ222" s="1">
        <v>18238</v>
      </c>
      <c r="DB222" s="1">
        <v>92020</v>
      </c>
      <c r="DD222" s="1">
        <v>74964</v>
      </c>
      <c r="DF222" s="1">
        <v>8499</v>
      </c>
      <c r="DH222" s="1">
        <v>8481</v>
      </c>
      <c r="DJ222" s="1">
        <v>6716</v>
      </c>
      <c r="DL222" s="1">
        <v>33475</v>
      </c>
      <c r="DN222" s="1">
        <v>5107</v>
      </c>
      <c r="DP222" s="1">
        <v>60257</v>
      </c>
      <c r="DR222" s="1">
        <v>3009</v>
      </c>
      <c r="DT222" s="1">
        <v>1265</v>
      </c>
      <c r="DV222" s="1">
        <v>13474</v>
      </c>
      <c r="DX222" s="1">
        <v>7661</v>
      </c>
      <c r="DZ222" s="1">
        <v>60635</v>
      </c>
      <c r="EB222" s="1">
        <v>4871</v>
      </c>
      <c r="ED222" s="1">
        <v>18588</v>
      </c>
      <c r="EF222" s="1">
        <v>9759</v>
      </c>
      <c r="EH222" s="1">
        <v>2823</v>
      </c>
      <c r="EJ222" s="1">
        <v>13946</v>
      </c>
      <c r="EL222" s="1">
        <v>17145</v>
      </c>
      <c r="EN222" s="1">
        <v>19107</v>
      </c>
      <c r="EP222" s="1">
        <v>1864</v>
      </c>
      <c r="ER222" s="1">
        <v>82458</v>
      </c>
      <c r="ET222" s="1">
        <v>105631</v>
      </c>
      <c r="EV222" s="1">
        <v>20467</v>
      </c>
      <c r="EX222" s="1">
        <v>133990</v>
      </c>
      <c r="EZ222" s="1">
        <v>56587</v>
      </c>
      <c r="FB222" s="1">
        <v>79065</v>
      </c>
      <c r="FD222" s="1">
        <v>2647</v>
      </c>
      <c r="FF222" s="1">
        <v>2374290</v>
      </c>
      <c r="FH222" s="1">
        <v>3124234</v>
      </c>
    </row>
    <row r="223" spans="2:165" x14ac:dyDescent="0.35">
      <c r="B223" s="18">
        <v>218</v>
      </c>
    </row>
    <row r="224" spans="2:165" x14ac:dyDescent="0.35">
      <c r="B224" s="18">
        <v>219</v>
      </c>
      <c r="C224" s="1" t="s">
        <v>375</v>
      </c>
      <c r="D224" s="1" t="s">
        <v>155</v>
      </c>
      <c r="F224" s="1" t="s">
        <v>235</v>
      </c>
      <c r="H224" s="1" t="s">
        <v>156</v>
      </c>
      <c r="J224" s="1" t="s">
        <v>157</v>
      </c>
      <c r="L224" s="1" t="s">
        <v>158</v>
      </c>
      <c r="N224" s="1" t="s">
        <v>159</v>
      </c>
      <c r="P224" s="1" t="s">
        <v>357</v>
      </c>
      <c r="R224" s="1" t="s">
        <v>161</v>
      </c>
      <c r="T224" s="1" t="s">
        <v>162</v>
      </c>
      <c r="V224" s="1" t="s">
        <v>163</v>
      </c>
      <c r="X224" s="1" t="s">
        <v>164</v>
      </c>
      <c r="Z224" s="1" t="s">
        <v>165</v>
      </c>
      <c r="AB224" s="1" t="s">
        <v>166</v>
      </c>
      <c r="AD224" s="1" t="s">
        <v>167</v>
      </c>
      <c r="AF224" s="1" t="s">
        <v>168</v>
      </c>
      <c r="AH224" s="1" t="s">
        <v>169</v>
      </c>
      <c r="AJ224" s="1" t="s">
        <v>170</v>
      </c>
      <c r="AL224" s="1" t="s">
        <v>171</v>
      </c>
      <c r="AN224" s="1" t="s">
        <v>172</v>
      </c>
      <c r="AP224" s="1" t="s">
        <v>173</v>
      </c>
      <c r="AR224" s="1" t="s">
        <v>358</v>
      </c>
      <c r="AT224" s="1" t="s">
        <v>175</v>
      </c>
      <c r="AV224" s="1" t="s">
        <v>176</v>
      </c>
      <c r="AX224" s="1" t="s">
        <v>177</v>
      </c>
      <c r="AZ224" s="1" t="s">
        <v>178</v>
      </c>
      <c r="BB224" s="1" t="s">
        <v>179</v>
      </c>
      <c r="BD224" s="1" t="s">
        <v>180</v>
      </c>
      <c r="BF224" s="1" t="s">
        <v>181</v>
      </c>
      <c r="BH224" s="1" t="s">
        <v>182</v>
      </c>
      <c r="BJ224" s="1" t="s">
        <v>183</v>
      </c>
      <c r="BL224" s="1" t="s">
        <v>184</v>
      </c>
      <c r="BN224" s="1" t="s">
        <v>185</v>
      </c>
      <c r="BP224" s="1" t="s">
        <v>186</v>
      </c>
      <c r="BR224" s="1" t="s">
        <v>187</v>
      </c>
      <c r="BT224" s="1" t="s">
        <v>359</v>
      </c>
      <c r="BV224" s="1" t="s">
        <v>189</v>
      </c>
      <c r="BX224" s="1" t="s">
        <v>360</v>
      </c>
      <c r="BZ224" s="1" t="s">
        <v>191</v>
      </c>
      <c r="CB224" s="1" t="s">
        <v>192</v>
      </c>
      <c r="CD224" s="1" t="s">
        <v>193</v>
      </c>
      <c r="CF224" s="1" t="s">
        <v>194</v>
      </c>
      <c r="CH224" s="1" t="s">
        <v>195</v>
      </c>
      <c r="CJ224" s="1" t="s">
        <v>196</v>
      </c>
      <c r="CL224" s="1" t="s">
        <v>197</v>
      </c>
      <c r="CN224" s="1" t="s">
        <v>198</v>
      </c>
      <c r="CP224" s="1" t="s">
        <v>199</v>
      </c>
      <c r="CR224" s="1" t="s">
        <v>200</v>
      </c>
      <c r="CT224" s="1" t="s">
        <v>201</v>
      </c>
      <c r="CV224" s="1" t="s">
        <v>202</v>
      </c>
      <c r="CX224" s="1" t="s">
        <v>203</v>
      </c>
      <c r="CZ224" s="1" t="s">
        <v>204</v>
      </c>
      <c r="DB224" s="1" t="s">
        <v>205</v>
      </c>
      <c r="DD224" s="1" t="s">
        <v>206</v>
      </c>
      <c r="DF224" s="1" t="s">
        <v>207</v>
      </c>
      <c r="DH224" s="1" t="s">
        <v>208</v>
      </c>
      <c r="DJ224" s="1" t="s">
        <v>209</v>
      </c>
      <c r="DL224" s="1" t="s">
        <v>210</v>
      </c>
      <c r="DN224" s="1" t="s">
        <v>211</v>
      </c>
      <c r="DP224" s="1" t="s">
        <v>212</v>
      </c>
      <c r="DR224" s="1" t="s">
        <v>213</v>
      </c>
      <c r="DT224" s="1" t="s">
        <v>214</v>
      </c>
      <c r="DV224" s="1" t="s">
        <v>215</v>
      </c>
      <c r="DX224" s="1" t="s">
        <v>216</v>
      </c>
      <c r="DZ224" s="1" t="s">
        <v>217</v>
      </c>
      <c r="EB224" s="1" t="s">
        <v>218</v>
      </c>
      <c r="ED224" s="1" t="s">
        <v>219</v>
      </c>
      <c r="EF224" s="1" t="s">
        <v>220</v>
      </c>
      <c r="EH224" s="1" t="s">
        <v>221</v>
      </c>
      <c r="EJ224" s="1" t="s">
        <v>222</v>
      </c>
      <c r="EL224" s="1" t="s">
        <v>224</v>
      </c>
      <c r="EN224" s="1" t="s">
        <v>225</v>
      </c>
      <c r="EP224" s="1" t="s">
        <v>226</v>
      </c>
      <c r="ER224" s="1" t="s">
        <v>227</v>
      </c>
      <c r="ET224" s="1" t="s">
        <v>228</v>
      </c>
      <c r="EV224" s="1" t="s">
        <v>223</v>
      </c>
      <c r="EX224" s="1" t="s">
        <v>229</v>
      </c>
      <c r="EZ224" s="1" t="s">
        <v>231</v>
      </c>
      <c r="FB224" s="1" t="s">
        <v>230</v>
      </c>
      <c r="FD224" s="1" t="s">
        <v>232</v>
      </c>
      <c r="FH224" s="1" t="s">
        <v>64</v>
      </c>
    </row>
    <row r="225" spans="2:165" x14ac:dyDescent="0.35">
      <c r="B225" s="18">
        <v>220</v>
      </c>
      <c r="C225" s="1" t="s">
        <v>376</v>
      </c>
      <c r="D225" s="1">
        <v>521</v>
      </c>
      <c r="E225" s="1">
        <v>8.5256095565373915</v>
      </c>
      <c r="F225" s="1">
        <v>767</v>
      </c>
      <c r="G225" s="1">
        <v>15.939318370739816</v>
      </c>
      <c r="H225" s="1">
        <v>890</v>
      </c>
      <c r="I225" s="1">
        <v>1.731416454292551</v>
      </c>
      <c r="J225" s="1">
        <v>195</v>
      </c>
      <c r="K225" s="1">
        <v>0.31638381412856542</v>
      </c>
      <c r="L225" s="1">
        <v>730</v>
      </c>
      <c r="M225" s="1">
        <v>4.6114971572962729</v>
      </c>
      <c r="N225" s="1">
        <v>2106</v>
      </c>
      <c r="O225" s="1">
        <v>8.24653457592607</v>
      </c>
      <c r="P225" s="1">
        <v>181</v>
      </c>
      <c r="Q225" s="1">
        <v>0.37498964117013339</v>
      </c>
      <c r="R225" s="1">
        <v>604</v>
      </c>
      <c r="S225" s="1">
        <v>10.117252931323282</v>
      </c>
      <c r="T225" s="1">
        <v>339</v>
      </c>
      <c r="U225" s="1">
        <v>0.40527939172225808</v>
      </c>
      <c r="V225" s="1">
        <v>530</v>
      </c>
      <c r="W225" s="1">
        <v>0.68540982334531719</v>
      </c>
      <c r="X225" s="1">
        <v>814</v>
      </c>
      <c r="Y225" s="1">
        <v>31.909055272442178</v>
      </c>
      <c r="Z225" s="1">
        <v>2165</v>
      </c>
      <c r="AA225" s="1">
        <v>13.002222088763437</v>
      </c>
      <c r="AB225" s="1">
        <v>1377</v>
      </c>
      <c r="AC225" s="1">
        <v>2.4734157206495184</v>
      </c>
      <c r="AD225" s="1">
        <v>1384</v>
      </c>
      <c r="AE225" s="1">
        <v>0.84731754204445975</v>
      </c>
      <c r="AF225" s="1">
        <v>315</v>
      </c>
      <c r="AG225" s="1">
        <v>7.0627802690582957</v>
      </c>
      <c r="AH225" s="1">
        <v>1210</v>
      </c>
      <c r="AI225" s="1">
        <v>11.839530332681017</v>
      </c>
      <c r="AJ225" s="1">
        <v>2179</v>
      </c>
      <c r="AK225" s="1">
        <v>30.042740934785606</v>
      </c>
      <c r="AL225" s="1">
        <v>309</v>
      </c>
      <c r="AM225" s="1">
        <v>0.40766247130531147</v>
      </c>
      <c r="AN225" s="1">
        <v>1610</v>
      </c>
      <c r="AO225" s="1">
        <v>8.7547580206634041</v>
      </c>
      <c r="AP225" s="1">
        <v>432</v>
      </c>
      <c r="AQ225" s="1">
        <v>0.66212985102078359</v>
      </c>
      <c r="AR225" s="1">
        <v>976</v>
      </c>
      <c r="AS225" s="1">
        <v>23.422126229901608</v>
      </c>
      <c r="AT225" s="1">
        <v>180</v>
      </c>
      <c r="AU225" s="1">
        <v>0.23602842831292126</v>
      </c>
      <c r="AV225" s="1">
        <v>1244</v>
      </c>
      <c r="AW225" s="1">
        <v>14.702753811606192</v>
      </c>
      <c r="AX225" s="1">
        <v>785</v>
      </c>
      <c r="AY225" s="1">
        <v>6.6233547080661497</v>
      </c>
      <c r="AZ225" s="1">
        <v>1295</v>
      </c>
      <c r="BA225" s="1">
        <v>2.3832308881445767</v>
      </c>
      <c r="BB225" s="1">
        <v>1217</v>
      </c>
      <c r="BC225" s="1">
        <v>1.965756743660152</v>
      </c>
      <c r="BD225" s="1">
        <v>1361</v>
      </c>
      <c r="BE225" s="1">
        <v>1.0899160740598373</v>
      </c>
      <c r="BF225" s="1">
        <v>2512</v>
      </c>
      <c r="BG225" s="1">
        <v>8.7282835302293265</v>
      </c>
      <c r="BH225" s="1">
        <v>537</v>
      </c>
      <c r="BI225" s="1">
        <v>7.8417056074766363</v>
      </c>
      <c r="BJ225" s="1">
        <v>651</v>
      </c>
      <c r="BK225" s="1">
        <v>28.194023386747507</v>
      </c>
      <c r="BL225" s="1">
        <v>176</v>
      </c>
      <c r="BM225" s="1">
        <v>0.40771885931382768</v>
      </c>
      <c r="BN225" s="1">
        <v>933</v>
      </c>
      <c r="BO225" s="1">
        <v>9.7850026219192454</v>
      </c>
      <c r="BP225" s="1">
        <v>411</v>
      </c>
      <c r="BQ225" s="1">
        <v>0.42334909304409624</v>
      </c>
      <c r="BR225" s="1">
        <v>722</v>
      </c>
      <c r="BS225" s="1">
        <v>8.9667163437655244</v>
      </c>
      <c r="BT225" s="1">
        <v>277</v>
      </c>
      <c r="BU225" s="1">
        <v>0.35690817023360094</v>
      </c>
      <c r="BV225" s="1">
        <v>272</v>
      </c>
      <c r="BW225" s="1">
        <v>0.35061034558321197</v>
      </c>
      <c r="BX225" s="1">
        <v>888</v>
      </c>
      <c r="BY225" s="1">
        <v>2.8809655127664406</v>
      </c>
      <c r="BZ225" s="1">
        <v>1049</v>
      </c>
      <c r="CA225" s="1">
        <v>35.912358781239298</v>
      </c>
      <c r="CB225" s="1">
        <v>673</v>
      </c>
      <c r="CC225" s="1">
        <v>2.7657913122097564</v>
      </c>
      <c r="CD225" s="1">
        <v>175</v>
      </c>
      <c r="CE225" s="1">
        <v>0.31313745839745194</v>
      </c>
      <c r="CF225" s="1">
        <v>351</v>
      </c>
      <c r="CG225" s="1">
        <v>7.9357901876554378</v>
      </c>
      <c r="CH225" s="1">
        <v>147</v>
      </c>
      <c r="CI225" s="1">
        <v>0.32667392608724638</v>
      </c>
      <c r="CJ225" s="1">
        <v>276</v>
      </c>
      <c r="CK225" s="1">
        <v>0.48891093318217244</v>
      </c>
      <c r="CL225" s="1">
        <v>241</v>
      </c>
      <c r="CM225" s="1">
        <v>0.27818177620795531</v>
      </c>
      <c r="CN225" s="1">
        <v>405</v>
      </c>
      <c r="CO225" s="1">
        <v>0.52376333656644036</v>
      </c>
      <c r="CP225" s="1">
        <v>3001</v>
      </c>
      <c r="CQ225" s="1">
        <v>12.568580642459271</v>
      </c>
      <c r="CR225" s="1">
        <v>603</v>
      </c>
      <c r="CS225" s="1">
        <v>2.6942495867030072</v>
      </c>
      <c r="CT225" s="1">
        <v>1995</v>
      </c>
      <c r="CU225" s="1">
        <v>16.144695314396699</v>
      </c>
      <c r="CV225" s="1">
        <v>248</v>
      </c>
      <c r="CW225" s="1">
        <v>0.28321494644039924</v>
      </c>
      <c r="CX225" s="1">
        <v>177</v>
      </c>
      <c r="CY225" s="1">
        <v>0.28711859457881161</v>
      </c>
      <c r="CZ225" s="1">
        <v>657</v>
      </c>
      <c r="DA225" s="1">
        <v>3.7287173666288309</v>
      </c>
      <c r="DB225" s="1">
        <v>265</v>
      </c>
      <c r="DC225" s="1">
        <v>0.29647695870579416</v>
      </c>
      <c r="DD225" s="1">
        <v>1226</v>
      </c>
      <c r="DE225" s="1">
        <v>1.690218515199559</v>
      </c>
      <c r="DF225" s="1">
        <v>323</v>
      </c>
      <c r="DG225" s="1">
        <v>3.916575724505881</v>
      </c>
      <c r="DH225" s="1">
        <v>2109</v>
      </c>
      <c r="DI225" s="1">
        <v>25.663178388902409</v>
      </c>
      <c r="DJ225" s="1">
        <v>707</v>
      </c>
      <c r="DK225" s="1">
        <v>10.939192325545411</v>
      </c>
      <c r="DL225" s="1">
        <v>225</v>
      </c>
      <c r="DM225" s="1">
        <v>0.69173302179727603</v>
      </c>
      <c r="DN225" s="1">
        <v>681</v>
      </c>
      <c r="DO225" s="1">
        <v>13.565737051792828</v>
      </c>
      <c r="DP225" s="1">
        <v>172</v>
      </c>
      <c r="DQ225" s="1">
        <v>0.29445500145515557</v>
      </c>
      <c r="DR225" s="1">
        <v>570</v>
      </c>
      <c r="DS225" s="1">
        <v>19.702730729346698</v>
      </c>
      <c r="DT225" s="1">
        <v>26</v>
      </c>
      <c r="DU225" s="1">
        <v>2.1001615508885298</v>
      </c>
      <c r="DV225" s="1">
        <v>2039</v>
      </c>
      <c r="DW225" s="1">
        <v>15.646101903007981</v>
      </c>
      <c r="DX225" s="1">
        <v>1649</v>
      </c>
      <c r="DY225" s="1">
        <v>22.181867097121337</v>
      </c>
      <c r="DZ225" s="1">
        <v>251</v>
      </c>
      <c r="EA225" s="1">
        <v>0.42695062001394818</v>
      </c>
      <c r="EB225" s="1">
        <v>909</v>
      </c>
      <c r="EC225" s="1">
        <v>19.116719242902207</v>
      </c>
      <c r="ED225" s="1">
        <v>585</v>
      </c>
      <c r="EE225" s="1">
        <v>3.2345460577242067</v>
      </c>
      <c r="EF225" s="1">
        <v>2043</v>
      </c>
      <c r="EG225" s="1">
        <v>22.026954177897572</v>
      </c>
      <c r="EH225" s="1">
        <v>675</v>
      </c>
      <c r="EI225" s="1">
        <v>24.465386009423703</v>
      </c>
      <c r="EJ225" s="1">
        <v>1034</v>
      </c>
      <c r="EK225" s="1">
        <v>7.6620970729899955</v>
      </c>
      <c r="EL225" s="1">
        <v>507</v>
      </c>
      <c r="EM225" s="1">
        <v>3.0272271315978028</v>
      </c>
      <c r="EN225" s="1">
        <v>2213</v>
      </c>
      <c r="EO225" s="1">
        <v>11.929919137466308</v>
      </c>
      <c r="EP225" s="1">
        <v>846</v>
      </c>
      <c r="EQ225" s="1">
        <v>46.407021393307737</v>
      </c>
      <c r="ER225" s="1">
        <v>220</v>
      </c>
      <c r="ES225" s="1">
        <v>0.27585860992338657</v>
      </c>
      <c r="ET225" s="1">
        <v>565</v>
      </c>
      <c r="EU225" s="1">
        <v>0.55616805134464697</v>
      </c>
      <c r="EV225" s="1">
        <v>294</v>
      </c>
      <c r="EW225" s="1">
        <v>1.4733149586569783</v>
      </c>
      <c r="EX225" s="1">
        <v>1163</v>
      </c>
      <c r="EY225" s="1">
        <v>0.9046993022224642</v>
      </c>
      <c r="EZ225" s="1">
        <v>166</v>
      </c>
      <c r="FA225" s="1">
        <v>0.30145643409726514</v>
      </c>
      <c r="FB225" s="1">
        <v>1823</v>
      </c>
      <c r="FC225" s="1">
        <v>2.3908196721311477</v>
      </c>
      <c r="FD225" s="1">
        <v>744</v>
      </c>
      <c r="FE225" s="1">
        <v>28.759180517974485</v>
      </c>
      <c r="FF225" s="1">
        <v>15025</v>
      </c>
      <c r="FG225" s="1">
        <v>0.65671547851065237</v>
      </c>
      <c r="FH225" s="1">
        <v>67118</v>
      </c>
      <c r="FI225" s="1">
        <v>2.2256657548637317</v>
      </c>
    </row>
    <row r="226" spans="2:165" x14ac:dyDescent="0.35">
      <c r="B226" s="18">
        <v>221</v>
      </c>
      <c r="C226" s="1" t="s">
        <v>377</v>
      </c>
      <c r="D226" s="1">
        <v>26</v>
      </c>
      <c r="E226" s="1">
        <v>0.42546228113238421</v>
      </c>
      <c r="F226" s="1">
        <v>69</v>
      </c>
      <c r="G226" s="1">
        <v>1.4339152119700749</v>
      </c>
      <c r="H226" s="1">
        <v>402</v>
      </c>
      <c r="I226" s="1">
        <v>0.78205552205124207</v>
      </c>
      <c r="J226" s="1">
        <v>109</v>
      </c>
      <c r="K226" s="1">
        <v>0.1768504396923776</v>
      </c>
      <c r="L226" s="1">
        <v>69</v>
      </c>
      <c r="M226" s="1">
        <v>0.43588123815540114</v>
      </c>
      <c r="N226" s="1">
        <v>211</v>
      </c>
      <c r="O226" s="1">
        <v>0.82621975095935474</v>
      </c>
      <c r="P226" s="1">
        <v>147</v>
      </c>
      <c r="Q226" s="1">
        <v>0.30454959807740117</v>
      </c>
      <c r="R226" s="1">
        <v>45</v>
      </c>
      <c r="S226" s="1">
        <v>0.75376884422110546</v>
      </c>
      <c r="T226" s="1">
        <v>215</v>
      </c>
      <c r="U226" s="1">
        <v>0.25703560241972123</v>
      </c>
      <c r="V226" s="1">
        <v>118</v>
      </c>
      <c r="W226" s="1">
        <v>0.15260067765046686</v>
      </c>
      <c r="X226" s="1">
        <v>6</v>
      </c>
      <c r="Y226" s="1">
        <v>0.2352018816150529</v>
      </c>
      <c r="Z226" s="1">
        <v>70</v>
      </c>
      <c r="AA226" s="1">
        <v>0.42039517146117356</v>
      </c>
      <c r="AB226" s="1">
        <v>192</v>
      </c>
      <c r="AC226" s="1">
        <v>0.34487713751975857</v>
      </c>
      <c r="AD226" s="1">
        <v>242</v>
      </c>
      <c r="AE226" s="1">
        <v>0.14815812512627113</v>
      </c>
      <c r="AF226" s="1">
        <v>43</v>
      </c>
      <c r="AG226" s="1">
        <v>0.96412556053811671</v>
      </c>
      <c r="AH226" s="1">
        <v>37</v>
      </c>
      <c r="AI226" s="1">
        <v>0.36203522504892366</v>
      </c>
      <c r="AJ226" s="1">
        <v>40</v>
      </c>
      <c r="AK226" s="1">
        <v>0.5514959327174962</v>
      </c>
      <c r="AL226" s="1">
        <v>100</v>
      </c>
      <c r="AM226" s="1">
        <v>0.13192960236417847</v>
      </c>
      <c r="AN226" s="1">
        <v>108</v>
      </c>
      <c r="AO226" s="1">
        <v>0.58727569331158236</v>
      </c>
      <c r="AP226" s="1">
        <v>126</v>
      </c>
      <c r="AQ226" s="1">
        <v>0.19312120654772855</v>
      </c>
      <c r="AR226" s="1">
        <v>44</v>
      </c>
      <c r="AS226" s="1">
        <v>1.0559155267578593</v>
      </c>
      <c r="AT226" s="1">
        <v>161</v>
      </c>
      <c r="AU226" s="1">
        <v>0.2111143164354462</v>
      </c>
      <c r="AV226" s="1">
        <v>27</v>
      </c>
      <c r="AW226" s="1">
        <v>0.31911121616830163</v>
      </c>
      <c r="AX226" s="1">
        <v>91</v>
      </c>
      <c r="AY226" s="1">
        <v>0.76780290246371918</v>
      </c>
      <c r="AZ226" s="1">
        <v>1131</v>
      </c>
      <c r="BA226" s="1">
        <v>2.0814163200706686</v>
      </c>
      <c r="BB226" s="1">
        <v>58</v>
      </c>
      <c r="BC226" s="1">
        <v>9.3684380552414792E-2</v>
      </c>
      <c r="BD226" s="1">
        <v>317</v>
      </c>
      <c r="BE226" s="1">
        <v>0.25385995259145366</v>
      </c>
      <c r="BF226" s="1">
        <v>56</v>
      </c>
      <c r="BG226" s="1">
        <v>0.19457956914523974</v>
      </c>
      <c r="BH226" s="1">
        <v>26</v>
      </c>
      <c r="BI226" s="1">
        <v>0.37967289719626168</v>
      </c>
      <c r="BJ226" s="1">
        <v>5</v>
      </c>
      <c r="BK226" s="1">
        <v>0.21654395842356</v>
      </c>
      <c r="BL226" s="1">
        <v>85</v>
      </c>
      <c r="BM226" s="1">
        <v>0.19690967637315543</v>
      </c>
      <c r="BN226" s="1">
        <v>69</v>
      </c>
      <c r="BO226" s="1">
        <v>0.72364971158888303</v>
      </c>
      <c r="BP226" s="1">
        <v>137</v>
      </c>
      <c r="BQ226" s="1">
        <v>0.1411163643480321</v>
      </c>
      <c r="BR226" s="1">
        <v>20</v>
      </c>
      <c r="BS226" s="1">
        <v>0.24838549428713363</v>
      </c>
      <c r="BT226" s="1">
        <v>138</v>
      </c>
      <c r="BU226" s="1">
        <v>0.17780984654237159</v>
      </c>
      <c r="BV226" s="1">
        <v>114</v>
      </c>
      <c r="BW226" s="1">
        <v>0.14694698307531678</v>
      </c>
      <c r="BX226" s="1">
        <v>402</v>
      </c>
      <c r="BY226" s="1">
        <v>1.3042208740226455</v>
      </c>
      <c r="BZ226" s="1">
        <v>31</v>
      </c>
      <c r="CA226" s="1">
        <v>1.0612803834303322</v>
      </c>
      <c r="CB226" s="1">
        <v>65</v>
      </c>
      <c r="CC226" s="1">
        <v>0.26712694694447869</v>
      </c>
      <c r="CD226" s="1">
        <v>76</v>
      </c>
      <c r="CE226" s="1">
        <v>0.13599112478975056</v>
      </c>
      <c r="CF226" s="1">
        <v>60</v>
      </c>
      <c r="CG226" s="1">
        <v>1.3565453312231517</v>
      </c>
      <c r="CH226" s="1">
        <v>68</v>
      </c>
      <c r="CI226" s="1">
        <v>0.1511144692104269</v>
      </c>
      <c r="CJ226" s="1">
        <v>86</v>
      </c>
      <c r="CK226" s="1">
        <v>0.15234181251328563</v>
      </c>
      <c r="CL226" s="1">
        <v>148</v>
      </c>
      <c r="CM226" s="1">
        <v>0.1708336219036406</v>
      </c>
      <c r="CN226" s="1">
        <v>171</v>
      </c>
      <c r="CO226" s="1">
        <v>0.22114451988360814</v>
      </c>
      <c r="CP226" s="1">
        <v>242</v>
      </c>
      <c r="CQ226" s="1">
        <v>1.0135276626041796</v>
      </c>
      <c r="CR226" s="1">
        <v>115</v>
      </c>
      <c r="CS226" s="1">
        <v>0.5138286939815021</v>
      </c>
      <c r="CT226" s="1">
        <v>46</v>
      </c>
      <c r="CU226" s="1">
        <v>0.37225863882819454</v>
      </c>
      <c r="CV226" s="1">
        <v>117</v>
      </c>
      <c r="CW226" s="1">
        <v>0.133613502957769</v>
      </c>
      <c r="CX226" s="1">
        <v>110</v>
      </c>
      <c r="CY226" s="1">
        <v>0.17843528476649309</v>
      </c>
      <c r="CZ226" s="1">
        <v>141</v>
      </c>
      <c r="DA226" s="1">
        <v>0.80022701475595914</v>
      </c>
      <c r="DB226" s="1">
        <v>104</v>
      </c>
      <c r="DC226" s="1">
        <v>0.1163532215298211</v>
      </c>
      <c r="DD226" s="1">
        <v>221</v>
      </c>
      <c r="DE226" s="1">
        <v>0.30468049906941475</v>
      </c>
      <c r="DF226" s="1">
        <v>53</v>
      </c>
      <c r="DG226" s="1">
        <v>0.64265793621923128</v>
      </c>
      <c r="DH226" s="1">
        <v>43</v>
      </c>
      <c r="DI226" s="1">
        <v>0.52324166463859823</v>
      </c>
      <c r="DJ226" s="1">
        <v>23</v>
      </c>
      <c r="DK226" s="1">
        <v>0.35587188612099641</v>
      </c>
      <c r="DL226" s="1">
        <v>82</v>
      </c>
      <c r="DM226" s="1">
        <v>0.25209825683278508</v>
      </c>
      <c r="DN226" s="1">
        <v>169</v>
      </c>
      <c r="DO226" s="1">
        <v>3.3665338645418328</v>
      </c>
      <c r="DP226" s="1">
        <v>141</v>
      </c>
      <c r="DQ226" s="1">
        <v>0.24138462328591237</v>
      </c>
      <c r="DR226" s="1">
        <v>25</v>
      </c>
      <c r="DS226" s="1">
        <v>0.86415485655029389</v>
      </c>
      <c r="DT226" s="1">
        <v>0</v>
      </c>
      <c r="DU226" s="1">
        <v>0</v>
      </c>
      <c r="DV226" s="1">
        <v>62</v>
      </c>
      <c r="DW226" s="1">
        <v>0.47575199508901167</v>
      </c>
      <c r="DX226" s="1">
        <v>46</v>
      </c>
      <c r="DY226" s="1">
        <v>0.61877858488027981</v>
      </c>
      <c r="DZ226" s="1">
        <v>152</v>
      </c>
      <c r="EA226" s="1">
        <v>0.25855176988892481</v>
      </c>
      <c r="EB226" s="1">
        <v>41</v>
      </c>
      <c r="EC226" s="1">
        <v>0.86225026288117779</v>
      </c>
      <c r="ED226" s="1">
        <v>47</v>
      </c>
      <c r="EE226" s="1">
        <v>0.25986951232997901</v>
      </c>
      <c r="EF226" s="1">
        <v>23</v>
      </c>
      <c r="EG226" s="1">
        <v>0.24797843665768193</v>
      </c>
      <c r="EH226" s="1">
        <v>7</v>
      </c>
      <c r="EI226" s="1">
        <v>0.25371511417180137</v>
      </c>
      <c r="EJ226" s="1">
        <v>49</v>
      </c>
      <c r="EK226" s="1">
        <v>0.36309744349759171</v>
      </c>
      <c r="EL226" s="1">
        <v>66</v>
      </c>
      <c r="EM226" s="1">
        <v>0.39407690470503942</v>
      </c>
      <c r="EN226" s="1">
        <v>453</v>
      </c>
      <c r="EO226" s="1">
        <v>2.4420485175202158</v>
      </c>
      <c r="EP226" s="1">
        <v>7</v>
      </c>
      <c r="EQ226" s="1">
        <v>0.38398244651673064</v>
      </c>
      <c r="ER226" s="1">
        <v>119</v>
      </c>
      <c r="ES226" s="1">
        <v>0.14921442991310455</v>
      </c>
      <c r="ET226" s="1">
        <v>161</v>
      </c>
      <c r="EU226" s="1">
        <v>0.15848328542741269</v>
      </c>
      <c r="EV226" s="1">
        <v>41</v>
      </c>
      <c r="EW226" s="1">
        <v>0.2054622901528439</v>
      </c>
      <c r="EX226" s="1">
        <v>227</v>
      </c>
      <c r="EY226" s="1">
        <v>0.17658361272957812</v>
      </c>
      <c r="EZ226" s="1">
        <v>97</v>
      </c>
      <c r="FA226" s="1">
        <v>0.17615225365924528</v>
      </c>
      <c r="FB226" s="1">
        <v>157</v>
      </c>
      <c r="FC226" s="1">
        <v>0.20590163934426231</v>
      </c>
      <c r="FD226" s="1">
        <v>8</v>
      </c>
      <c r="FE226" s="1">
        <v>0.30923850019327404</v>
      </c>
      <c r="FF226" s="1">
        <v>4179</v>
      </c>
      <c r="FG226" s="1">
        <v>0.18265650480505929</v>
      </c>
      <c r="FH226" s="1">
        <v>9354</v>
      </c>
      <c r="FI226" s="1">
        <v>0.31018322165433043</v>
      </c>
    </row>
    <row r="227" spans="2:165" x14ac:dyDescent="0.35">
      <c r="B227" s="18">
        <v>222</v>
      </c>
      <c r="C227" s="1" t="s">
        <v>378</v>
      </c>
      <c r="D227" s="1">
        <v>483</v>
      </c>
      <c r="E227" s="1">
        <v>7.9037800687285218</v>
      </c>
      <c r="F227" s="1">
        <v>571</v>
      </c>
      <c r="G227" s="1">
        <v>11.866167913549459</v>
      </c>
      <c r="H227" s="1">
        <v>3834</v>
      </c>
      <c r="I227" s="1">
        <v>7.4587086356827426</v>
      </c>
      <c r="J227" s="1">
        <v>3376</v>
      </c>
      <c r="K227" s="1">
        <v>5.477496187169419</v>
      </c>
      <c r="L227" s="1">
        <v>774</v>
      </c>
      <c r="M227" s="1">
        <v>4.8894504106127608</v>
      </c>
      <c r="N227" s="1">
        <v>1797</v>
      </c>
      <c r="O227" s="1">
        <v>7.0365729501135563</v>
      </c>
      <c r="P227" s="1">
        <v>2532</v>
      </c>
      <c r="Q227" s="1">
        <v>5.2457114444352371</v>
      </c>
      <c r="R227" s="1">
        <v>531</v>
      </c>
      <c r="S227" s="1">
        <v>8.8944723618090453</v>
      </c>
      <c r="T227" s="1">
        <v>3505</v>
      </c>
      <c r="U227" s="1">
        <v>4.1902780766563854</v>
      </c>
      <c r="V227" s="1">
        <v>7993</v>
      </c>
      <c r="W227" s="1">
        <v>10.336756071696454</v>
      </c>
      <c r="X227" s="1">
        <v>97</v>
      </c>
      <c r="Y227" s="1">
        <v>3.8024304194433554</v>
      </c>
      <c r="Z227" s="1">
        <v>1807</v>
      </c>
      <c r="AA227" s="1">
        <v>10.852201069004865</v>
      </c>
      <c r="AB227" s="1">
        <v>5496</v>
      </c>
      <c r="AC227" s="1">
        <v>9.8721080615030896</v>
      </c>
      <c r="AD227" s="1">
        <v>18861</v>
      </c>
      <c r="AE227" s="1">
        <v>11.547150404985949</v>
      </c>
      <c r="AF227" s="1">
        <v>605</v>
      </c>
      <c r="AG227" s="1">
        <v>13.565022421524663</v>
      </c>
      <c r="AH227" s="1">
        <v>1514</v>
      </c>
      <c r="AI227" s="1">
        <v>14.81409001956947</v>
      </c>
      <c r="AJ227" s="1">
        <v>571</v>
      </c>
      <c r="AK227" s="1">
        <v>7.8726044395422576</v>
      </c>
      <c r="AL227" s="1">
        <v>4142</v>
      </c>
      <c r="AM227" s="1">
        <v>5.4645241299242722</v>
      </c>
      <c r="AN227" s="1">
        <v>1351</v>
      </c>
      <c r="AO227" s="1">
        <v>7.3463839042958128</v>
      </c>
      <c r="AP227" s="1">
        <v>5994</v>
      </c>
      <c r="AQ227" s="1">
        <v>9.1870516829133724</v>
      </c>
      <c r="AR227" s="1">
        <v>296</v>
      </c>
      <c r="AS227" s="1">
        <v>7.103431725461963</v>
      </c>
      <c r="AT227" s="1">
        <v>3635</v>
      </c>
      <c r="AU227" s="1">
        <v>4.7664629828748266</v>
      </c>
      <c r="AV227" s="1">
        <v>990</v>
      </c>
      <c r="AW227" s="1">
        <v>11.700744592837726</v>
      </c>
      <c r="AX227" s="1">
        <v>950</v>
      </c>
      <c r="AY227" s="1">
        <v>8.0155248059399256</v>
      </c>
      <c r="AZ227" s="1">
        <v>4706</v>
      </c>
      <c r="BA227" s="1">
        <v>8.6606058375354262</v>
      </c>
      <c r="BB227" s="1">
        <v>9922</v>
      </c>
      <c r="BC227" s="1">
        <v>16.026490066225165</v>
      </c>
      <c r="BD227" s="1">
        <v>7888</v>
      </c>
      <c r="BE227" s="1">
        <v>6.3168684733166769</v>
      </c>
      <c r="BF227" s="1">
        <v>2815</v>
      </c>
      <c r="BG227" s="1">
        <v>9.7810979847116055</v>
      </c>
      <c r="BH227" s="1">
        <v>429</v>
      </c>
      <c r="BI227" s="1">
        <v>6.2646028037383168</v>
      </c>
      <c r="BJ227" s="1">
        <v>143</v>
      </c>
      <c r="BK227" s="1">
        <v>6.1931572109138155</v>
      </c>
      <c r="BL227" s="1">
        <v>2828</v>
      </c>
      <c r="BM227" s="1">
        <v>6.5513007621562771</v>
      </c>
      <c r="BN227" s="1">
        <v>387</v>
      </c>
      <c r="BO227" s="1">
        <v>4.0587309910854747</v>
      </c>
      <c r="BP227" s="1">
        <v>8750</v>
      </c>
      <c r="BQ227" s="1">
        <v>9.0129064820823412</v>
      </c>
      <c r="BR227" s="1">
        <v>993</v>
      </c>
      <c r="BS227" s="1">
        <v>12.332339791356185</v>
      </c>
      <c r="BT227" s="1">
        <v>6199</v>
      </c>
      <c r="BU227" s="1">
        <v>7.9872698457692852</v>
      </c>
      <c r="BV227" s="1">
        <v>7296</v>
      </c>
      <c r="BW227" s="1">
        <v>9.4046069168202742</v>
      </c>
      <c r="BX227" s="1">
        <v>2213</v>
      </c>
      <c r="BY227" s="1">
        <v>7.1797034681893388</v>
      </c>
      <c r="BZ227" s="1">
        <v>217</v>
      </c>
      <c r="CA227" s="1">
        <v>7.4289626840123244</v>
      </c>
      <c r="CB227" s="1">
        <v>1679</v>
      </c>
      <c r="CC227" s="1">
        <v>6.9000945218427647</v>
      </c>
      <c r="CD227" s="1">
        <v>3125</v>
      </c>
      <c r="CE227" s="1">
        <v>5.5917403285259279</v>
      </c>
      <c r="CF227" s="1">
        <v>178</v>
      </c>
      <c r="CG227" s="1">
        <v>4.0244178159620168</v>
      </c>
      <c r="CH227" s="1">
        <v>2545</v>
      </c>
      <c r="CI227" s="1">
        <v>5.6556812373608301</v>
      </c>
      <c r="CJ227" s="1">
        <v>4411</v>
      </c>
      <c r="CK227" s="1">
        <v>7.8137178487918941</v>
      </c>
      <c r="CL227" s="1">
        <v>2846</v>
      </c>
      <c r="CM227" s="1">
        <v>3.2850843779578454</v>
      </c>
      <c r="CN227" s="1">
        <v>5795</v>
      </c>
      <c r="CO227" s="1">
        <v>7.4943420627222759</v>
      </c>
      <c r="CP227" s="1">
        <v>1438</v>
      </c>
      <c r="CQ227" s="1">
        <v>6.0225321439041757</v>
      </c>
      <c r="CR227" s="1">
        <v>2030</v>
      </c>
      <c r="CS227" s="1">
        <v>9.070193467673473</v>
      </c>
      <c r="CT227" s="1">
        <v>1414</v>
      </c>
      <c r="CU227" s="1">
        <v>11.442906854414501</v>
      </c>
      <c r="CV227" s="1">
        <v>5987</v>
      </c>
      <c r="CW227" s="1">
        <v>6.8371285658817351</v>
      </c>
      <c r="CX227" s="1">
        <v>3190</v>
      </c>
      <c r="CY227" s="1">
        <v>5.1746232582282996</v>
      </c>
      <c r="CZ227" s="1">
        <v>1040</v>
      </c>
      <c r="DA227" s="1">
        <v>5.9023836549375712</v>
      </c>
      <c r="DB227" s="1">
        <v>4518</v>
      </c>
      <c r="DC227" s="1">
        <v>5.0546524506897281</v>
      </c>
      <c r="DD227" s="1">
        <v>5008</v>
      </c>
      <c r="DE227" s="1">
        <v>6.9042531191838421</v>
      </c>
      <c r="DF227" s="1">
        <v>795</v>
      </c>
      <c r="DG227" s="1">
        <v>9.6398690432884688</v>
      </c>
      <c r="DH227" s="1">
        <v>505</v>
      </c>
      <c r="DI227" s="1">
        <v>6.1450474568021418</v>
      </c>
      <c r="DJ227" s="1">
        <v>413</v>
      </c>
      <c r="DK227" s="1">
        <v>6.3902212594770234</v>
      </c>
      <c r="DL227" s="1">
        <v>2027</v>
      </c>
      <c r="DM227" s="1">
        <v>6.2317459341470167</v>
      </c>
      <c r="DN227" s="1">
        <v>591</v>
      </c>
      <c r="DO227" s="1">
        <v>11.772908366533864</v>
      </c>
      <c r="DP227" s="1">
        <v>2396</v>
      </c>
      <c r="DQ227" s="1">
        <v>4.1018266481776315</v>
      </c>
      <c r="DR227" s="1">
        <v>269</v>
      </c>
      <c r="DS227" s="1">
        <v>9.2983062564811618</v>
      </c>
      <c r="DT227" s="1">
        <v>49</v>
      </c>
      <c r="DU227" s="1">
        <v>3.9579967689822295</v>
      </c>
      <c r="DV227" s="1">
        <v>925</v>
      </c>
      <c r="DW227" s="1">
        <v>7.0979128299570284</v>
      </c>
      <c r="DX227" s="1">
        <v>263</v>
      </c>
      <c r="DY227" s="1">
        <v>3.537799300511165</v>
      </c>
      <c r="DZ227" s="1">
        <v>2166</v>
      </c>
      <c r="EA227" s="1">
        <v>3.6843627209171781</v>
      </c>
      <c r="EB227" s="1">
        <v>307</v>
      </c>
      <c r="EC227" s="1">
        <v>6.4563617245005256</v>
      </c>
      <c r="ED227" s="1">
        <v>854</v>
      </c>
      <c r="EE227" s="1">
        <v>4.7218843304213207</v>
      </c>
      <c r="EF227" s="1">
        <v>672</v>
      </c>
      <c r="EG227" s="1">
        <v>7.2452830188679247</v>
      </c>
      <c r="EH227" s="1">
        <v>159</v>
      </c>
      <c r="EI227" s="1">
        <v>5.7629575933309169</v>
      </c>
      <c r="EJ227" s="1">
        <v>1309</v>
      </c>
      <c r="EK227" s="1">
        <v>9.6998888477213789</v>
      </c>
      <c r="EL227" s="1">
        <v>1562</v>
      </c>
      <c r="EM227" s="1">
        <v>9.3264867446859334</v>
      </c>
      <c r="EN227" s="1">
        <v>991</v>
      </c>
      <c r="EO227" s="1">
        <v>5.342318059299191</v>
      </c>
      <c r="EP227" s="1">
        <v>45</v>
      </c>
      <c r="EQ227" s="1">
        <v>2.4684585847504112</v>
      </c>
      <c r="ER227" s="1">
        <v>4383</v>
      </c>
      <c r="ES227" s="1">
        <v>5.4958558513372866</v>
      </c>
      <c r="ET227" s="1">
        <v>8818</v>
      </c>
      <c r="EU227" s="1">
        <v>8.680159073906367</v>
      </c>
      <c r="EV227" s="1">
        <v>2019</v>
      </c>
      <c r="EW227" s="1">
        <v>10.117764971185167</v>
      </c>
      <c r="EX227" s="1">
        <v>8571</v>
      </c>
      <c r="EY227" s="1">
        <v>6.6673927079524855</v>
      </c>
      <c r="EZ227" s="1">
        <v>2034</v>
      </c>
      <c r="FA227" s="1">
        <v>3.6937493189990191</v>
      </c>
      <c r="FB227" s="1">
        <v>6785</v>
      </c>
      <c r="FC227" s="1">
        <v>8.8983606557377062</v>
      </c>
      <c r="FD227" s="1">
        <v>88</v>
      </c>
      <c r="FE227" s="1">
        <v>3.4016235021260144</v>
      </c>
      <c r="FF227" s="1">
        <v>165134</v>
      </c>
      <c r="FG227" s="1">
        <v>7.2177074095426326</v>
      </c>
      <c r="FH227" s="1">
        <v>220697</v>
      </c>
      <c r="FI227" s="1">
        <v>7.318420618927278</v>
      </c>
    </row>
    <row r="228" spans="2:165" x14ac:dyDescent="0.35">
      <c r="B228" s="18">
        <v>223</v>
      </c>
      <c r="C228" s="1" t="s">
        <v>379</v>
      </c>
      <c r="D228" s="1">
        <v>94</v>
      </c>
      <c r="E228" s="1">
        <v>1.5382097856324661</v>
      </c>
      <c r="F228" s="1">
        <v>43</v>
      </c>
      <c r="G228" s="1">
        <v>0.89359933499584365</v>
      </c>
      <c r="H228" s="1">
        <v>540</v>
      </c>
      <c r="I228" s="1">
        <v>1.0505223430539075</v>
      </c>
      <c r="J228" s="1">
        <v>638</v>
      </c>
      <c r="K228" s="1">
        <v>1.0351429405847423</v>
      </c>
      <c r="L228" s="1">
        <v>312</v>
      </c>
      <c r="M228" s="1">
        <v>1.9709412507896398</v>
      </c>
      <c r="N228" s="1">
        <v>475</v>
      </c>
      <c r="O228" s="1">
        <v>1.8599733730127652</v>
      </c>
      <c r="P228" s="1">
        <v>485</v>
      </c>
      <c r="Q228" s="1">
        <v>1.0048064970580923</v>
      </c>
      <c r="R228" s="1">
        <v>65</v>
      </c>
      <c r="S228" s="1">
        <v>1.0887772194304857</v>
      </c>
      <c r="T228" s="1">
        <v>712</v>
      </c>
      <c r="U228" s="1">
        <v>0.85120627405972793</v>
      </c>
      <c r="V228" s="1">
        <v>775</v>
      </c>
      <c r="W228" s="1">
        <v>1.0022502133823035</v>
      </c>
      <c r="X228" s="1">
        <v>15</v>
      </c>
      <c r="Y228" s="1">
        <v>0.58800470403763228</v>
      </c>
      <c r="Z228" s="1">
        <v>226</v>
      </c>
      <c r="AA228" s="1">
        <v>1.3572758392889315</v>
      </c>
      <c r="AB228" s="1">
        <v>664</v>
      </c>
      <c r="AC228" s="1">
        <v>1.1927001005891651</v>
      </c>
      <c r="AD228" s="1">
        <v>2067</v>
      </c>
      <c r="AE228" s="1">
        <v>1.2654663001487705</v>
      </c>
      <c r="AF228" s="1">
        <v>57</v>
      </c>
      <c r="AG228" s="1">
        <v>1.2780269058295963</v>
      </c>
      <c r="AH228" s="1">
        <v>99</v>
      </c>
      <c r="AI228" s="1">
        <v>0.96868884540117428</v>
      </c>
      <c r="AJ228" s="1">
        <v>77</v>
      </c>
      <c r="AK228" s="1">
        <v>1.0616296704811801</v>
      </c>
      <c r="AL228" s="1">
        <v>726</v>
      </c>
      <c r="AM228" s="1">
        <v>0.95780891316393568</v>
      </c>
      <c r="AN228" s="1">
        <v>236</v>
      </c>
      <c r="AO228" s="1">
        <v>1.2833061446438281</v>
      </c>
      <c r="AP228" s="1">
        <v>871</v>
      </c>
      <c r="AQ228" s="1">
        <v>1.3349886579608852</v>
      </c>
      <c r="AR228" s="1">
        <v>89</v>
      </c>
      <c r="AS228" s="1">
        <v>2.1358291336693065</v>
      </c>
      <c r="AT228" s="1">
        <v>741</v>
      </c>
      <c r="AU228" s="1">
        <v>0.97165036322152576</v>
      </c>
      <c r="AV228" s="1">
        <v>107</v>
      </c>
      <c r="AW228" s="1">
        <v>1.2646259307410472</v>
      </c>
      <c r="AX228" s="1">
        <v>152</v>
      </c>
      <c r="AY228" s="1">
        <v>1.282483968950388</v>
      </c>
      <c r="AZ228" s="1">
        <v>704</v>
      </c>
      <c r="BA228" s="1">
        <v>1.2955942434392138</v>
      </c>
      <c r="BB228" s="1">
        <v>587</v>
      </c>
      <c r="BC228" s="1">
        <v>0.94815054110806019</v>
      </c>
      <c r="BD228" s="1">
        <v>1558</v>
      </c>
      <c r="BE228" s="1">
        <v>1.2476776218848102</v>
      </c>
      <c r="BF228" s="1">
        <v>647</v>
      </c>
      <c r="BG228" s="1">
        <v>2.2480889506601804</v>
      </c>
      <c r="BH228" s="1">
        <v>52</v>
      </c>
      <c r="BI228" s="1">
        <v>0.75934579439252337</v>
      </c>
      <c r="BJ228" s="1">
        <v>27</v>
      </c>
      <c r="BK228" s="1">
        <v>1.1693373754872238</v>
      </c>
      <c r="BL228" s="1">
        <v>611</v>
      </c>
      <c r="BM228" s="1">
        <v>1.4154330854587995</v>
      </c>
      <c r="BN228" s="1">
        <v>191</v>
      </c>
      <c r="BO228" s="1">
        <v>2.0031463030938648</v>
      </c>
      <c r="BP228" s="1">
        <v>1039</v>
      </c>
      <c r="BQ228" s="1">
        <v>1.0702182668438347</v>
      </c>
      <c r="BR228" s="1">
        <v>50</v>
      </c>
      <c r="BS228" s="1">
        <v>0.62096373571783414</v>
      </c>
      <c r="BT228" s="1">
        <v>840</v>
      </c>
      <c r="BU228" s="1">
        <v>1.0823208050405226</v>
      </c>
      <c r="BV228" s="1">
        <v>857</v>
      </c>
      <c r="BW228" s="1">
        <v>1.1046803903118112</v>
      </c>
      <c r="BX228" s="1">
        <v>1837</v>
      </c>
      <c r="BY228" s="1">
        <v>5.9598351880089542</v>
      </c>
      <c r="BZ228" s="1">
        <v>18</v>
      </c>
      <c r="CA228" s="1">
        <v>0.6162273194111606</v>
      </c>
      <c r="CB228" s="1">
        <v>315</v>
      </c>
      <c r="CC228" s="1">
        <v>1.2945382813463198</v>
      </c>
      <c r="CD228" s="1">
        <v>462</v>
      </c>
      <c r="CE228" s="1">
        <v>0.8266828901692731</v>
      </c>
      <c r="CF228" s="1">
        <v>36</v>
      </c>
      <c r="CG228" s="1">
        <v>0.81392719873389108</v>
      </c>
      <c r="CH228" s="1">
        <v>556</v>
      </c>
      <c r="CI228" s="1">
        <v>1.2355830129558436</v>
      </c>
      <c r="CJ228" s="1">
        <v>617</v>
      </c>
      <c r="CK228" s="1">
        <v>1.0929639339615957</v>
      </c>
      <c r="CL228" s="1">
        <v>819</v>
      </c>
      <c r="CM228" s="1">
        <v>0.94535632661541658</v>
      </c>
      <c r="CN228" s="1">
        <v>959</v>
      </c>
      <c r="CO228" s="1">
        <v>1.2402198512770775</v>
      </c>
      <c r="CP228" s="1">
        <v>326</v>
      </c>
      <c r="CQ228" s="1">
        <v>1.3653306529295977</v>
      </c>
      <c r="CR228" s="1">
        <v>294</v>
      </c>
      <c r="CS228" s="1">
        <v>1.31361422635271</v>
      </c>
      <c r="CT228" s="1">
        <v>140</v>
      </c>
      <c r="CU228" s="1">
        <v>1.1329610746945051</v>
      </c>
      <c r="CV228" s="1">
        <v>876</v>
      </c>
      <c r="CW228" s="1">
        <v>1.0003882785556037</v>
      </c>
      <c r="CX228" s="1">
        <v>651</v>
      </c>
      <c r="CY228" s="1">
        <v>1.0560124580271546</v>
      </c>
      <c r="CZ228" s="1">
        <v>256</v>
      </c>
      <c r="DA228" s="1">
        <v>1.452894438138479</v>
      </c>
      <c r="DB228" s="1">
        <v>890</v>
      </c>
      <c r="DC228" s="1">
        <v>0.99571506886096917</v>
      </c>
      <c r="DD228" s="1">
        <v>738</v>
      </c>
      <c r="DE228" s="1">
        <v>1.0174398566209415</v>
      </c>
      <c r="DF228" s="1">
        <v>61</v>
      </c>
      <c r="DG228" s="1">
        <v>0.73966290772402077</v>
      </c>
      <c r="DH228" s="1">
        <v>84</v>
      </c>
      <c r="DI228" s="1">
        <v>1.0221465076660987</v>
      </c>
      <c r="DJ228" s="1">
        <v>69</v>
      </c>
      <c r="DK228" s="1">
        <v>1.0676156583629894</v>
      </c>
      <c r="DL228" s="1">
        <v>325</v>
      </c>
      <c r="DM228" s="1">
        <v>0.99916992037384322</v>
      </c>
      <c r="DN228" s="1">
        <v>39</v>
      </c>
      <c r="DO228" s="1">
        <v>0.77689243027888444</v>
      </c>
      <c r="DP228" s="1">
        <v>613</v>
      </c>
      <c r="DQ228" s="1">
        <v>1.0494239296047112</v>
      </c>
      <c r="DR228" s="1">
        <v>23</v>
      </c>
      <c r="DS228" s="1">
        <v>0.7950224680262703</v>
      </c>
      <c r="DT228" s="1">
        <v>9</v>
      </c>
      <c r="DU228" s="1">
        <v>0.72697899838449109</v>
      </c>
      <c r="DV228" s="1">
        <v>193</v>
      </c>
      <c r="DW228" s="1">
        <v>1.4809699201964395</v>
      </c>
      <c r="DX228" s="1">
        <v>39</v>
      </c>
      <c r="DY228" s="1">
        <v>0.5246166263115416</v>
      </c>
      <c r="DZ228" s="1">
        <v>542</v>
      </c>
      <c r="EA228" s="1">
        <v>0.92194117947235021</v>
      </c>
      <c r="EB228" s="1">
        <v>47</v>
      </c>
      <c r="EC228" s="1">
        <v>0.98843322818086221</v>
      </c>
      <c r="ED228" s="1">
        <v>197</v>
      </c>
      <c r="EE228" s="1">
        <v>1.0892402963618268</v>
      </c>
      <c r="EF228" s="1">
        <v>88</v>
      </c>
      <c r="EG228" s="1">
        <v>0.94878706199460916</v>
      </c>
      <c r="EH228" s="1">
        <v>60</v>
      </c>
      <c r="EI228" s="1">
        <v>2.1747009786154403</v>
      </c>
      <c r="EJ228" s="1">
        <v>80</v>
      </c>
      <c r="EK228" s="1">
        <v>0.59281215264912934</v>
      </c>
      <c r="EL228" s="1">
        <v>269</v>
      </c>
      <c r="EM228" s="1">
        <v>1.6061619297826606</v>
      </c>
      <c r="EN228" s="1">
        <v>425</v>
      </c>
      <c r="EO228" s="1">
        <v>2.2911051212938007</v>
      </c>
      <c r="EP228" s="1">
        <v>9</v>
      </c>
      <c r="EQ228" s="1">
        <v>0.49369171695008229</v>
      </c>
      <c r="ER228" s="1">
        <v>831</v>
      </c>
      <c r="ES228" s="1">
        <v>1.0419932038469737</v>
      </c>
      <c r="ET228" s="1">
        <v>1067</v>
      </c>
      <c r="EU228" s="1">
        <v>1.0503209040437846</v>
      </c>
      <c r="EV228" s="1">
        <v>140</v>
      </c>
      <c r="EW228" s="1">
        <v>0.70157855174141814</v>
      </c>
      <c r="EX228" s="1">
        <v>1970</v>
      </c>
      <c r="EY228" s="1">
        <v>1.5324657139967794</v>
      </c>
      <c r="EZ228" s="1">
        <v>590</v>
      </c>
      <c r="FA228" s="1">
        <v>1.0714415428758217</v>
      </c>
      <c r="FB228" s="1">
        <v>960</v>
      </c>
      <c r="FC228" s="1">
        <v>1.2590163934426228</v>
      </c>
      <c r="FD228" s="1">
        <v>19</v>
      </c>
      <c r="FE228" s="1">
        <v>0.73444143795902594</v>
      </c>
      <c r="FF228" s="1">
        <v>25079</v>
      </c>
      <c r="FG228" s="1">
        <v>1.096157569754985</v>
      </c>
      <c r="FH228" s="1">
        <v>35987</v>
      </c>
      <c r="FI228" s="1">
        <v>1.1933465466831719</v>
      </c>
    </row>
    <row r="229" spans="2:165" x14ac:dyDescent="0.35">
      <c r="B229" s="18">
        <v>224</v>
      </c>
      <c r="C229" s="1" t="s">
        <v>380</v>
      </c>
      <c r="D229" s="1">
        <v>546</v>
      </c>
      <c r="E229" s="1">
        <v>8.934707903780069</v>
      </c>
      <c r="F229" s="1">
        <v>267</v>
      </c>
      <c r="G229" s="1">
        <v>5.5486284289276808</v>
      </c>
      <c r="H229" s="1">
        <v>5057</v>
      </c>
      <c r="I229" s="1">
        <v>9.8379472015252034</v>
      </c>
      <c r="J229" s="1">
        <v>5876</v>
      </c>
      <c r="K229" s="1">
        <v>9.5336989324074377</v>
      </c>
      <c r="L229" s="1">
        <v>2124</v>
      </c>
      <c r="M229" s="1">
        <v>13.417561591914087</v>
      </c>
      <c r="N229" s="1">
        <v>3371</v>
      </c>
      <c r="O229" s="1">
        <v>13.199937348265331</v>
      </c>
      <c r="P229" s="1">
        <v>3785</v>
      </c>
      <c r="Q229" s="1">
        <v>7.8416342089997508</v>
      </c>
      <c r="R229" s="1">
        <v>786</v>
      </c>
      <c r="S229" s="1">
        <v>13.165829145728644</v>
      </c>
      <c r="T229" s="1">
        <v>4584</v>
      </c>
      <c r="U229" s="1">
        <v>5.4802381464744281</v>
      </c>
      <c r="V229" s="1">
        <v>7547</v>
      </c>
      <c r="W229" s="1">
        <v>9.7599772392209605</v>
      </c>
      <c r="X229" s="1">
        <v>123</v>
      </c>
      <c r="Y229" s="1">
        <v>4.8216385731085856</v>
      </c>
      <c r="Z229" s="1">
        <v>1599</v>
      </c>
      <c r="AA229" s="1">
        <v>9.6030268452345204</v>
      </c>
      <c r="AB229" s="1">
        <v>8092</v>
      </c>
      <c r="AC229" s="1">
        <v>14.535134358384823</v>
      </c>
      <c r="AD229" s="1">
        <v>19983</v>
      </c>
      <c r="AE229" s="1">
        <v>12.234065348753207</v>
      </c>
      <c r="AF229" s="1">
        <v>296</v>
      </c>
      <c r="AG229" s="1">
        <v>6.636771300448431</v>
      </c>
      <c r="AH229" s="1">
        <v>918</v>
      </c>
      <c r="AI229" s="1">
        <v>8.982387475538161</v>
      </c>
      <c r="AJ229" s="1">
        <v>516</v>
      </c>
      <c r="AK229" s="1">
        <v>7.1142975320557005</v>
      </c>
      <c r="AL229" s="1">
        <v>5549</v>
      </c>
      <c r="AM229" s="1">
        <v>7.3207736351882629</v>
      </c>
      <c r="AN229" s="1">
        <v>1918</v>
      </c>
      <c r="AO229" s="1">
        <v>10.42958129418162</v>
      </c>
      <c r="AP229" s="1">
        <v>9489</v>
      </c>
      <c r="AQ229" s="1">
        <v>14.543866102630126</v>
      </c>
      <c r="AR229" s="1">
        <v>360</v>
      </c>
      <c r="AS229" s="1">
        <v>8.639308855291576</v>
      </c>
      <c r="AT229" s="1">
        <v>5150</v>
      </c>
      <c r="AU229" s="1">
        <v>6.7530355878419126</v>
      </c>
      <c r="AV229" s="1">
        <v>632</v>
      </c>
      <c r="AW229" s="1">
        <v>7.4695662451246898</v>
      </c>
      <c r="AX229" s="1">
        <v>1730</v>
      </c>
      <c r="AY229" s="1">
        <v>14.596692541343234</v>
      </c>
      <c r="AZ229" s="1">
        <v>5334</v>
      </c>
      <c r="BA229" s="1">
        <v>9.8163347933306344</v>
      </c>
      <c r="BB229" s="1">
        <v>5666</v>
      </c>
      <c r="BC229" s="1">
        <v>9.15199483120659</v>
      </c>
      <c r="BD229" s="1">
        <v>14549</v>
      </c>
      <c r="BE229" s="1">
        <v>11.651130757896086</v>
      </c>
      <c r="BF229" s="1">
        <v>2700</v>
      </c>
      <c r="BG229" s="1">
        <v>9.3815149409312024</v>
      </c>
      <c r="BH229" s="1">
        <v>658</v>
      </c>
      <c r="BI229" s="1">
        <v>9.6086448598130847</v>
      </c>
      <c r="BJ229" s="1">
        <v>140</v>
      </c>
      <c r="BK229" s="1">
        <v>6.0632308358596791</v>
      </c>
      <c r="BL229" s="1">
        <v>4291</v>
      </c>
      <c r="BM229" s="1">
        <v>9.9404637802024709</v>
      </c>
      <c r="BN229" s="1">
        <v>932</v>
      </c>
      <c r="BO229" s="1">
        <v>9.7745149449396962</v>
      </c>
      <c r="BP229" s="1">
        <v>11932</v>
      </c>
      <c r="BQ229" s="1">
        <v>12.290514302195028</v>
      </c>
      <c r="BR229" s="1">
        <v>733</v>
      </c>
      <c r="BS229" s="1">
        <v>9.1033283656234474</v>
      </c>
      <c r="BT229" s="1">
        <v>8106</v>
      </c>
      <c r="BU229" s="1">
        <v>10.444395768641042</v>
      </c>
      <c r="BV229" s="1">
        <v>8420</v>
      </c>
      <c r="BW229" s="1">
        <v>10.853452609597959</v>
      </c>
      <c r="BX229" s="1">
        <v>3169</v>
      </c>
      <c r="BY229" s="1">
        <v>10.281283457158615</v>
      </c>
      <c r="BZ229" s="1">
        <v>184</v>
      </c>
      <c r="CA229" s="1">
        <v>6.2992125984251963</v>
      </c>
      <c r="CB229" s="1">
        <v>3239</v>
      </c>
      <c r="CC229" s="1">
        <v>13.311141248510253</v>
      </c>
      <c r="CD229" s="1">
        <v>4992</v>
      </c>
      <c r="CE229" s="1">
        <v>8.932469670400458</v>
      </c>
      <c r="CF229" s="1">
        <v>567</v>
      </c>
      <c r="CG229" s="1">
        <v>12.819353380058784</v>
      </c>
      <c r="CH229" s="1">
        <v>2915</v>
      </c>
      <c r="CI229" s="1">
        <v>6.4779217315940354</v>
      </c>
      <c r="CJ229" s="1">
        <v>6365</v>
      </c>
      <c r="CK229" s="1">
        <v>11.27506554240771</v>
      </c>
      <c r="CL229" s="1">
        <v>3276</v>
      </c>
      <c r="CM229" s="1">
        <v>3.7814253064616663</v>
      </c>
      <c r="CN229" s="1">
        <v>9187</v>
      </c>
      <c r="CO229" s="1">
        <v>11.881021661817007</v>
      </c>
      <c r="CP229" s="1">
        <v>1949</v>
      </c>
      <c r="CQ229" s="1">
        <v>8.1626670017171339</v>
      </c>
      <c r="CR229" s="1">
        <v>3439</v>
      </c>
      <c r="CS229" s="1">
        <v>15.365711987846833</v>
      </c>
      <c r="CT229" s="1">
        <v>1248</v>
      </c>
      <c r="CU229" s="1">
        <v>10.099538722991017</v>
      </c>
      <c r="CV229" s="1">
        <v>6120</v>
      </c>
      <c r="CW229" s="1">
        <v>6.9890140008679174</v>
      </c>
      <c r="CX229" s="1">
        <v>5667</v>
      </c>
      <c r="CY229" s="1">
        <v>9.1926614433792402</v>
      </c>
      <c r="CZ229" s="1">
        <v>2748</v>
      </c>
      <c r="DA229" s="1">
        <v>15.595913734392736</v>
      </c>
      <c r="DB229" s="1">
        <v>6539</v>
      </c>
      <c r="DC229" s="1">
        <v>7.3157088036875022</v>
      </c>
      <c r="DD229" s="1">
        <v>10839</v>
      </c>
      <c r="DE229" s="1">
        <v>14.943130902323015</v>
      </c>
      <c r="DF229" s="1">
        <v>735</v>
      </c>
      <c r="DG229" s="1">
        <v>8.912331757002546</v>
      </c>
      <c r="DH229" s="1">
        <v>681</v>
      </c>
      <c r="DI229" s="1">
        <v>8.2866877585787293</v>
      </c>
      <c r="DJ229" s="1">
        <v>968</v>
      </c>
      <c r="DK229" s="1">
        <v>14.977564598483676</v>
      </c>
      <c r="DL229" s="1">
        <v>4694</v>
      </c>
      <c r="DM229" s="1">
        <v>14.431088019184063</v>
      </c>
      <c r="DN229" s="1">
        <v>304</v>
      </c>
      <c r="DO229" s="1">
        <v>6.0557768924302788</v>
      </c>
      <c r="DP229" s="1">
        <v>4026</v>
      </c>
      <c r="DQ229" s="1">
        <v>6.8923013712700945</v>
      </c>
      <c r="DR229" s="1">
        <v>271</v>
      </c>
      <c r="DS229" s="1">
        <v>9.3674386450051852</v>
      </c>
      <c r="DT229" s="1">
        <v>116</v>
      </c>
      <c r="DU229" s="1">
        <v>9.3699515347334401</v>
      </c>
      <c r="DV229" s="1">
        <v>1418</v>
      </c>
      <c r="DW229" s="1">
        <v>10.880908532842234</v>
      </c>
      <c r="DX229" s="1">
        <v>626</v>
      </c>
      <c r="DY229" s="1">
        <v>8.4207694377185902</v>
      </c>
      <c r="DZ229" s="1">
        <v>3277</v>
      </c>
      <c r="EA229" s="1">
        <v>5.5741720389868856</v>
      </c>
      <c r="EB229" s="1">
        <v>478</v>
      </c>
      <c r="EC229" s="1">
        <v>10.052576235541535</v>
      </c>
      <c r="ED229" s="1">
        <v>2360</v>
      </c>
      <c r="EE229" s="1">
        <v>13.048767002101073</v>
      </c>
      <c r="EF229" s="1">
        <v>725</v>
      </c>
      <c r="EG229" s="1">
        <v>7.8167115902964959</v>
      </c>
      <c r="EH229" s="1">
        <v>259</v>
      </c>
      <c r="EI229" s="1">
        <v>9.3874592243566504</v>
      </c>
      <c r="EJ229" s="1">
        <v>1209</v>
      </c>
      <c r="EK229" s="1">
        <v>8.958873656909967</v>
      </c>
      <c r="EL229" s="1">
        <v>1489</v>
      </c>
      <c r="EM229" s="1">
        <v>8.8906138046333893</v>
      </c>
      <c r="EN229" s="1">
        <v>1854</v>
      </c>
      <c r="EO229" s="1">
        <v>9.9946091644204849</v>
      </c>
      <c r="EP229" s="1">
        <v>74</v>
      </c>
      <c r="EQ229" s="1">
        <v>4.0592430060340101</v>
      </c>
      <c r="ER229" s="1">
        <v>5619</v>
      </c>
      <c r="ES229" s="1">
        <v>7.045679677997768</v>
      </c>
      <c r="ET229" s="1">
        <v>12192</v>
      </c>
      <c r="EU229" s="1">
        <v>12.001417490254756</v>
      </c>
      <c r="EV229" s="1">
        <v>2044</v>
      </c>
      <c r="EW229" s="1">
        <v>10.243046855424707</v>
      </c>
      <c r="EX229" s="1">
        <v>11215</v>
      </c>
      <c r="EY229" s="1">
        <v>8.7241639504943578</v>
      </c>
      <c r="EZ229" s="1">
        <v>2861</v>
      </c>
      <c r="FA229" s="1">
        <v>5.1955834816402131</v>
      </c>
      <c r="FB229" s="1">
        <v>11929</v>
      </c>
      <c r="FC229" s="1">
        <v>15.644590163934428</v>
      </c>
      <c r="FD229" s="1">
        <v>138</v>
      </c>
      <c r="FE229" s="1">
        <v>5.3343641283339771</v>
      </c>
      <c r="FF229" s="1">
        <v>220183</v>
      </c>
      <c r="FG229" s="1">
        <v>9.623799281524855</v>
      </c>
      <c r="FH229" s="1">
        <v>297784</v>
      </c>
      <c r="FI229" s="1">
        <v>9.8746632966766228</v>
      </c>
    </row>
    <row r="230" spans="2:165" x14ac:dyDescent="0.35">
      <c r="B230" s="18">
        <v>225</v>
      </c>
      <c r="C230" s="1" t="s">
        <v>381</v>
      </c>
      <c r="D230" s="1">
        <v>101</v>
      </c>
      <c r="E230" s="1">
        <v>1.6527573228604158</v>
      </c>
      <c r="F230" s="1">
        <v>126</v>
      </c>
      <c r="G230" s="1">
        <v>2.6184538653366585</v>
      </c>
      <c r="H230" s="1">
        <v>977</v>
      </c>
      <c r="I230" s="1">
        <v>1.900667276229014</v>
      </c>
      <c r="J230" s="1">
        <v>1635</v>
      </c>
      <c r="K230" s="1">
        <v>2.652756595385664</v>
      </c>
      <c r="L230" s="1">
        <v>346</v>
      </c>
      <c r="M230" s="1">
        <v>2.1857233101705624</v>
      </c>
      <c r="N230" s="1">
        <v>608</v>
      </c>
      <c r="O230" s="1">
        <v>2.3807659174563396</v>
      </c>
      <c r="P230" s="1">
        <v>1704</v>
      </c>
      <c r="Q230" s="1">
        <v>3.5302892185298749</v>
      </c>
      <c r="R230" s="1">
        <v>136</v>
      </c>
      <c r="S230" s="1">
        <v>2.2780569514237858</v>
      </c>
      <c r="T230" s="1">
        <v>2520</v>
      </c>
      <c r="U230" s="1">
        <v>3.0126963632451043</v>
      </c>
      <c r="V230" s="1">
        <v>2481</v>
      </c>
      <c r="W230" s="1">
        <v>3.208493908905155</v>
      </c>
      <c r="X230" s="1">
        <v>64</v>
      </c>
      <c r="Y230" s="1">
        <v>2.5088200705605646</v>
      </c>
      <c r="Z230" s="1">
        <v>349</v>
      </c>
      <c r="AA230" s="1">
        <v>2.0959702119992794</v>
      </c>
      <c r="AB230" s="1">
        <v>2071</v>
      </c>
      <c r="AC230" s="1">
        <v>3.7200028739761457</v>
      </c>
      <c r="AD230" s="1">
        <v>6773</v>
      </c>
      <c r="AE230" s="1">
        <v>4.1465908325629517</v>
      </c>
      <c r="AF230" s="1">
        <v>63</v>
      </c>
      <c r="AG230" s="1">
        <v>1.4125560538116593</v>
      </c>
      <c r="AH230" s="1">
        <v>179</v>
      </c>
      <c r="AI230" s="1">
        <v>1.7514677103718199</v>
      </c>
      <c r="AJ230" s="1">
        <v>156</v>
      </c>
      <c r="AK230" s="1">
        <v>2.1508341375982352</v>
      </c>
      <c r="AL230" s="1">
        <v>1726</v>
      </c>
      <c r="AM230" s="1">
        <v>2.2771049368057206</v>
      </c>
      <c r="AN230" s="1">
        <v>427</v>
      </c>
      <c r="AO230" s="1">
        <v>2.3219140837411634</v>
      </c>
      <c r="AP230" s="1">
        <v>2370</v>
      </c>
      <c r="AQ230" s="1">
        <v>3.6325179326834647</v>
      </c>
      <c r="AR230" s="1">
        <v>106</v>
      </c>
      <c r="AS230" s="1">
        <v>2.5437964962802977</v>
      </c>
      <c r="AT230" s="1">
        <v>2325</v>
      </c>
      <c r="AU230" s="1">
        <v>3.048700532375233</v>
      </c>
      <c r="AV230" s="1">
        <v>231</v>
      </c>
      <c r="AW230" s="1">
        <v>2.7301737383288027</v>
      </c>
      <c r="AX230" s="1">
        <v>348</v>
      </c>
      <c r="AY230" s="1">
        <v>2.9362132973337833</v>
      </c>
      <c r="AZ230" s="1">
        <v>982</v>
      </c>
      <c r="BA230" s="1">
        <v>1.8072067429791308</v>
      </c>
      <c r="BB230" s="1">
        <v>2365</v>
      </c>
      <c r="BC230" s="1">
        <v>3.8200613794217415</v>
      </c>
      <c r="BD230" s="1">
        <v>3217</v>
      </c>
      <c r="BE230" s="1">
        <v>2.5762380677814081</v>
      </c>
      <c r="BF230" s="1">
        <v>653</v>
      </c>
      <c r="BG230" s="1">
        <v>2.2689367616400276</v>
      </c>
      <c r="BH230" s="1">
        <v>134</v>
      </c>
      <c r="BI230" s="1">
        <v>1.9567757009345792</v>
      </c>
      <c r="BJ230" s="1">
        <v>44</v>
      </c>
      <c r="BK230" s="1">
        <v>1.9055868341273277</v>
      </c>
      <c r="BL230" s="1">
        <v>1311</v>
      </c>
      <c r="BM230" s="1">
        <v>3.0370421850024325</v>
      </c>
      <c r="BN230" s="1">
        <v>330</v>
      </c>
      <c r="BO230" s="1">
        <v>3.4609334032511798</v>
      </c>
      <c r="BP230" s="1">
        <v>2841</v>
      </c>
      <c r="BQ230" s="1">
        <v>2.9263619789252493</v>
      </c>
      <c r="BR230" s="1">
        <v>154</v>
      </c>
      <c r="BS230" s="1">
        <v>1.9125683060109291</v>
      </c>
      <c r="BT230" s="1">
        <v>2953</v>
      </c>
      <c r="BU230" s="1">
        <v>3.8048730205769798</v>
      </c>
      <c r="BV230" s="1">
        <v>3661</v>
      </c>
      <c r="BW230" s="1">
        <v>4.7190605705152171</v>
      </c>
      <c r="BX230" s="1">
        <v>538</v>
      </c>
      <c r="BY230" s="1">
        <v>1.7454498264283163</v>
      </c>
      <c r="BZ230" s="1">
        <v>76</v>
      </c>
      <c r="CA230" s="1">
        <v>2.6018486819582338</v>
      </c>
      <c r="CB230" s="1">
        <v>554</v>
      </c>
      <c r="CC230" s="1">
        <v>2.2767435170344799</v>
      </c>
      <c r="CD230" s="1">
        <v>2137</v>
      </c>
      <c r="CE230" s="1">
        <v>3.8238557062591703</v>
      </c>
      <c r="CF230" s="1">
        <v>84</v>
      </c>
      <c r="CG230" s="1">
        <v>1.8991634637124124</v>
      </c>
      <c r="CH230" s="1">
        <v>1087</v>
      </c>
      <c r="CI230" s="1">
        <v>2.4156092357607948</v>
      </c>
      <c r="CJ230" s="1">
        <v>1980</v>
      </c>
      <c r="CK230" s="1">
        <v>3.5074045206547151</v>
      </c>
      <c r="CL230" s="1">
        <v>1594</v>
      </c>
      <c r="CM230" s="1">
        <v>1.8399242791513726</v>
      </c>
      <c r="CN230" s="1">
        <v>2419</v>
      </c>
      <c r="CO230" s="1">
        <v>3.1283543485289362</v>
      </c>
      <c r="CP230" s="1">
        <v>658</v>
      </c>
      <c r="CQ230" s="1">
        <v>2.7557900908824391</v>
      </c>
      <c r="CR230" s="1">
        <v>662</v>
      </c>
      <c r="CS230" s="1">
        <v>2.9578660470935167</v>
      </c>
      <c r="CT230" s="1">
        <v>242</v>
      </c>
      <c r="CU230" s="1">
        <v>1.9584041434005015</v>
      </c>
      <c r="CV230" s="1">
        <v>3415</v>
      </c>
      <c r="CW230" s="1">
        <v>3.8999154923143688</v>
      </c>
      <c r="CX230" s="1">
        <v>1732</v>
      </c>
      <c r="CY230" s="1">
        <v>2.809544665596055</v>
      </c>
      <c r="CZ230" s="1">
        <v>458</v>
      </c>
      <c r="DA230" s="1">
        <v>2.5993189557321226</v>
      </c>
      <c r="DB230" s="1">
        <v>1986</v>
      </c>
      <c r="DC230" s="1">
        <v>2.2218990188290837</v>
      </c>
      <c r="DD230" s="1">
        <v>1955</v>
      </c>
      <c r="DE230" s="1">
        <v>2.6952505686909767</v>
      </c>
      <c r="DF230" s="1">
        <v>122</v>
      </c>
      <c r="DG230" s="1">
        <v>1.4793258154480415</v>
      </c>
      <c r="DH230" s="1">
        <v>180</v>
      </c>
      <c r="DI230" s="1">
        <v>2.190313944998783</v>
      </c>
      <c r="DJ230" s="1">
        <v>150</v>
      </c>
      <c r="DK230" s="1">
        <v>2.3209036051369334</v>
      </c>
      <c r="DL230" s="1">
        <v>1084</v>
      </c>
      <c r="DM230" s="1">
        <v>3.3326159805699884</v>
      </c>
      <c r="DN230" s="1">
        <v>99</v>
      </c>
      <c r="DO230" s="1">
        <v>1.9721115537848606</v>
      </c>
      <c r="DP230" s="1">
        <v>1530</v>
      </c>
      <c r="DQ230" s="1">
        <v>2.6192799548045813</v>
      </c>
      <c r="DR230" s="1">
        <v>58</v>
      </c>
      <c r="DS230" s="1">
        <v>2.0048392671966817</v>
      </c>
      <c r="DT230" s="1">
        <v>28</v>
      </c>
      <c r="DU230" s="1">
        <v>2.2617124394184165</v>
      </c>
      <c r="DV230" s="1">
        <v>393</v>
      </c>
      <c r="DW230" s="1">
        <v>3.0156537753222836</v>
      </c>
      <c r="DX230" s="1">
        <v>207</v>
      </c>
      <c r="DY230" s="1">
        <v>2.7845036319612588</v>
      </c>
      <c r="DZ230" s="1">
        <v>1746</v>
      </c>
      <c r="EA230" s="1">
        <v>2.9699433567504125</v>
      </c>
      <c r="EB230" s="1">
        <v>85</v>
      </c>
      <c r="EC230" s="1">
        <v>1.7875920084121977</v>
      </c>
      <c r="ED230" s="1">
        <v>472</v>
      </c>
      <c r="EE230" s="1">
        <v>2.6097534004202143</v>
      </c>
      <c r="EF230" s="1">
        <v>346</v>
      </c>
      <c r="EG230" s="1">
        <v>3.7304582210242589</v>
      </c>
      <c r="EH230" s="1">
        <v>58</v>
      </c>
      <c r="EI230" s="1">
        <v>2.1022109459949254</v>
      </c>
      <c r="EJ230" s="1">
        <v>274</v>
      </c>
      <c r="EK230" s="1">
        <v>2.0303816228232678</v>
      </c>
      <c r="EL230" s="1">
        <v>369</v>
      </c>
      <c r="EM230" s="1">
        <v>2.2032481490327203</v>
      </c>
      <c r="EN230" s="1">
        <v>344</v>
      </c>
      <c r="EO230" s="1">
        <v>1.8544474393530999</v>
      </c>
      <c r="EP230" s="1">
        <v>16</v>
      </c>
      <c r="EQ230" s="1">
        <v>0.87767416346681304</v>
      </c>
      <c r="ER230" s="1">
        <v>2544</v>
      </c>
      <c r="ES230" s="1">
        <v>3.1899286529322515</v>
      </c>
      <c r="ET230" s="1">
        <v>2929</v>
      </c>
      <c r="EU230" s="1">
        <v>2.8832145528999487</v>
      </c>
      <c r="EV230" s="1">
        <v>432</v>
      </c>
      <c r="EW230" s="1">
        <v>2.1648709596592335</v>
      </c>
      <c r="EX230" s="1">
        <v>3908</v>
      </c>
      <c r="EY230" s="1">
        <v>3.0400385839083324</v>
      </c>
      <c r="EZ230" s="1">
        <v>1124</v>
      </c>
      <c r="FA230" s="1">
        <v>2.0411869393091928</v>
      </c>
      <c r="FB230" s="1">
        <v>2634</v>
      </c>
      <c r="FC230" s="1">
        <v>3.4544262295081967</v>
      </c>
      <c r="FD230" s="1">
        <v>89</v>
      </c>
      <c r="FE230" s="1">
        <v>3.4402783146501741</v>
      </c>
      <c r="FF230" s="1">
        <v>72540</v>
      </c>
      <c r="FG230" s="1">
        <v>3.1705917345199812</v>
      </c>
      <c r="FH230" s="1">
        <v>89295</v>
      </c>
      <c r="FI230" s="1">
        <v>2.9610659373127466</v>
      </c>
    </row>
    <row r="231" spans="2:165" x14ac:dyDescent="0.35">
      <c r="B231" s="18">
        <v>226</v>
      </c>
      <c r="C231" s="1" t="s">
        <v>382</v>
      </c>
      <c r="D231" s="1">
        <v>559</v>
      </c>
      <c r="E231" s="1">
        <v>9.1474390443462603</v>
      </c>
      <c r="F231" s="1">
        <v>358</v>
      </c>
      <c r="G231" s="1">
        <v>7.4397339983374904</v>
      </c>
      <c r="H231" s="1">
        <v>5382</v>
      </c>
      <c r="I231" s="1">
        <v>10.470206019103943</v>
      </c>
      <c r="J231" s="1">
        <v>5197</v>
      </c>
      <c r="K231" s="1">
        <v>8.432034266800791</v>
      </c>
      <c r="L231" s="1">
        <v>1720</v>
      </c>
      <c r="M231" s="1">
        <v>10.865445356917245</v>
      </c>
      <c r="N231" s="1">
        <v>2272</v>
      </c>
      <c r="O231" s="1">
        <v>8.8965463231263211</v>
      </c>
      <c r="P231" s="1">
        <v>4630</v>
      </c>
      <c r="Q231" s="1">
        <v>9.5922764564514793</v>
      </c>
      <c r="R231" s="1">
        <v>511</v>
      </c>
      <c r="S231" s="1">
        <v>8.5594639865996651</v>
      </c>
      <c r="T231" s="1">
        <v>8086</v>
      </c>
      <c r="U231" s="1">
        <v>9.6669296798412354</v>
      </c>
      <c r="V231" s="1">
        <v>8451</v>
      </c>
      <c r="W231" s="1">
        <v>10.92905361715335</v>
      </c>
      <c r="X231" s="1">
        <v>188</v>
      </c>
      <c r="Y231" s="1">
        <v>7.3696589572716578</v>
      </c>
      <c r="Z231" s="1">
        <v>1680</v>
      </c>
      <c r="AA231" s="1">
        <v>10.089484115068165</v>
      </c>
      <c r="AB231" s="1">
        <v>5807</v>
      </c>
      <c r="AC231" s="1">
        <v>10.430737174881449</v>
      </c>
      <c r="AD231" s="1">
        <v>17705</v>
      </c>
      <c r="AE231" s="1">
        <v>10.83941985686211</v>
      </c>
      <c r="AF231" s="1">
        <v>531</v>
      </c>
      <c r="AG231" s="1">
        <v>11.905829596412557</v>
      </c>
      <c r="AH231" s="1">
        <v>949</v>
      </c>
      <c r="AI231" s="1">
        <v>9.2857142857142865</v>
      </c>
      <c r="AJ231" s="1">
        <v>567</v>
      </c>
      <c r="AK231" s="1">
        <v>7.8174548462705093</v>
      </c>
      <c r="AL231" s="1">
        <v>6670</v>
      </c>
      <c r="AM231" s="1">
        <v>8.799704477690705</v>
      </c>
      <c r="AN231" s="1">
        <v>1868</v>
      </c>
      <c r="AO231" s="1">
        <v>10.157694399129962</v>
      </c>
      <c r="AP231" s="1">
        <v>7136</v>
      </c>
      <c r="AQ231" s="1">
        <v>10.93740420575072</v>
      </c>
      <c r="AR231" s="1">
        <v>414</v>
      </c>
      <c r="AS231" s="1">
        <v>9.9352051835853139</v>
      </c>
      <c r="AT231" s="1">
        <v>7431</v>
      </c>
      <c r="AU231" s="1">
        <v>9.7440402821850984</v>
      </c>
      <c r="AV231" s="1">
        <v>700</v>
      </c>
      <c r="AW231" s="1">
        <v>8.2732537525115237</v>
      </c>
      <c r="AX231" s="1">
        <v>1076</v>
      </c>
      <c r="AY231" s="1">
        <v>9.0786365170435364</v>
      </c>
      <c r="AZ231" s="1">
        <v>5543</v>
      </c>
      <c r="BA231" s="1">
        <v>10.200964334351651</v>
      </c>
      <c r="BB231" s="1">
        <v>6464</v>
      </c>
      <c r="BC231" s="1">
        <v>10.440962687772574</v>
      </c>
      <c r="BD231" s="1">
        <v>13725</v>
      </c>
      <c r="BE231" s="1">
        <v>10.99125504516625</v>
      </c>
      <c r="BF231" s="1">
        <v>2908</v>
      </c>
      <c r="BG231" s="1">
        <v>10.104239054899237</v>
      </c>
      <c r="BH231" s="1">
        <v>572</v>
      </c>
      <c r="BI231" s="1">
        <v>8.3528037383177569</v>
      </c>
      <c r="BJ231" s="1">
        <v>141</v>
      </c>
      <c r="BK231" s="1">
        <v>6.1065396275443913</v>
      </c>
      <c r="BL231" s="1">
        <v>3719</v>
      </c>
      <c r="BM231" s="1">
        <v>8.6153774874325286</v>
      </c>
      <c r="BN231" s="1">
        <v>1046</v>
      </c>
      <c r="BO231" s="1">
        <v>10.970110120608286</v>
      </c>
      <c r="BP231" s="1">
        <v>9757</v>
      </c>
      <c r="BQ231" s="1">
        <v>10.050163262363132</v>
      </c>
      <c r="BR231" s="1">
        <v>679</v>
      </c>
      <c r="BS231" s="1">
        <v>8.4326875310481864</v>
      </c>
      <c r="BT231" s="1">
        <v>7811</v>
      </c>
      <c r="BU231" s="1">
        <v>10.064295009728003</v>
      </c>
      <c r="BV231" s="1">
        <v>8718</v>
      </c>
      <c r="BW231" s="1">
        <v>11.23757717939133</v>
      </c>
      <c r="BX231" s="1">
        <v>3283</v>
      </c>
      <c r="BY231" s="1">
        <v>10.651137137851604</v>
      </c>
      <c r="BZ231" s="1">
        <v>208</v>
      </c>
      <c r="CA231" s="1">
        <v>7.1208490243067439</v>
      </c>
      <c r="CB231" s="1">
        <v>1899</v>
      </c>
      <c r="CC231" s="1">
        <v>7.8042164961163856</v>
      </c>
      <c r="CD231" s="1">
        <v>6519</v>
      </c>
      <c r="CE231" s="1">
        <v>11.664817664531366</v>
      </c>
      <c r="CF231" s="1">
        <v>490</v>
      </c>
      <c r="CG231" s="1">
        <v>11.078453538322405</v>
      </c>
      <c r="CH231" s="1">
        <v>4082</v>
      </c>
      <c r="CI231" s="1">
        <v>9.0713126958376851</v>
      </c>
      <c r="CJ231" s="1">
        <v>5777</v>
      </c>
      <c r="CK231" s="1">
        <v>10.233472684758734</v>
      </c>
      <c r="CL231" s="1">
        <v>7156</v>
      </c>
      <c r="CM231" s="1">
        <v>8.2600364752868387</v>
      </c>
      <c r="CN231" s="1">
        <v>8466</v>
      </c>
      <c r="CO231" s="1">
        <v>10.94859359844811</v>
      </c>
      <c r="CP231" s="1">
        <v>2664</v>
      </c>
      <c r="CQ231" s="1">
        <v>11.157180550320392</v>
      </c>
      <c r="CR231" s="1">
        <v>1914</v>
      </c>
      <c r="CS231" s="1">
        <v>8.5518966980921327</v>
      </c>
      <c r="CT231" s="1">
        <v>1181</v>
      </c>
      <c r="CU231" s="1">
        <v>9.5573359229586465</v>
      </c>
      <c r="CV231" s="1">
        <v>9305</v>
      </c>
      <c r="CW231" s="1">
        <v>10.62627047027385</v>
      </c>
      <c r="CX231" s="1">
        <v>5497</v>
      </c>
      <c r="CY231" s="1">
        <v>8.9168978214673871</v>
      </c>
      <c r="CZ231" s="1">
        <v>1460</v>
      </c>
      <c r="DA231" s="1">
        <v>8.2860385925085129</v>
      </c>
      <c r="DB231" s="1">
        <v>7535</v>
      </c>
      <c r="DC231" s="1">
        <v>8.4300146560307887</v>
      </c>
      <c r="DD231" s="1">
        <v>7596</v>
      </c>
      <c r="DE231" s="1">
        <v>10.472185841317984</v>
      </c>
      <c r="DF231" s="1">
        <v>754</v>
      </c>
      <c r="DG231" s="1">
        <v>9.1427185643264206</v>
      </c>
      <c r="DH231" s="1">
        <v>632</v>
      </c>
      <c r="DI231" s="1">
        <v>7.6904356291068385</v>
      </c>
      <c r="DJ231" s="1">
        <v>509</v>
      </c>
      <c r="DK231" s="1">
        <v>7.8755995667646603</v>
      </c>
      <c r="DL231" s="1">
        <v>2738</v>
      </c>
      <c r="DM231" s="1">
        <v>8.4176222830264091</v>
      </c>
      <c r="DN231" s="1">
        <v>424</v>
      </c>
      <c r="DO231" s="1">
        <v>8.4462151394422307</v>
      </c>
      <c r="DP231" s="1">
        <v>4503</v>
      </c>
      <c r="DQ231" s="1">
        <v>7.7089004160032868</v>
      </c>
      <c r="DR231" s="1">
        <v>220</v>
      </c>
      <c r="DS231" s="1">
        <v>7.6045627376425857</v>
      </c>
      <c r="DT231" s="1">
        <v>94</v>
      </c>
      <c r="DU231" s="1">
        <v>7.5928917609046849</v>
      </c>
      <c r="DV231" s="1">
        <v>1140</v>
      </c>
      <c r="DW231" s="1">
        <v>8.7476979742173118</v>
      </c>
      <c r="DX231" s="1">
        <v>667</v>
      </c>
      <c r="DY231" s="1">
        <v>8.9722894807640579</v>
      </c>
      <c r="DZ231" s="1">
        <v>5400</v>
      </c>
      <c r="EA231" s="1">
        <v>9.1853918250012754</v>
      </c>
      <c r="EB231" s="1">
        <v>326</v>
      </c>
      <c r="EC231" s="1">
        <v>6.8559411146161935</v>
      </c>
      <c r="ED231" s="1">
        <v>1665</v>
      </c>
      <c r="EE231" s="1">
        <v>9.2060157027535112</v>
      </c>
      <c r="EF231" s="1">
        <v>811</v>
      </c>
      <c r="EG231" s="1">
        <v>8.743935309973045</v>
      </c>
      <c r="EH231" s="1">
        <v>180</v>
      </c>
      <c r="EI231" s="1">
        <v>6.5241029358463205</v>
      </c>
      <c r="EJ231" s="1">
        <v>1341</v>
      </c>
      <c r="EK231" s="1">
        <v>9.9370137087810306</v>
      </c>
      <c r="EL231" s="1">
        <v>2071</v>
      </c>
      <c r="EM231" s="1">
        <v>12.365655600668736</v>
      </c>
      <c r="EN231" s="1">
        <v>1728</v>
      </c>
      <c r="EO231" s="1">
        <v>9.3153638814016162</v>
      </c>
      <c r="EP231" s="1">
        <v>111</v>
      </c>
      <c r="EQ231" s="1">
        <v>6.0888645090510147</v>
      </c>
      <c r="ER231" s="1">
        <v>7985</v>
      </c>
      <c r="ES231" s="1">
        <v>10.012413637446553</v>
      </c>
      <c r="ET231" s="1">
        <v>11046</v>
      </c>
      <c r="EU231" s="1">
        <v>10.873331495845965</v>
      </c>
      <c r="EV231" s="1">
        <v>2242</v>
      </c>
      <c r="EW231" s="1">
        <v>11.235279378601854</v>
      </c>
      <c r="EX231" s="1">
        <v>13065</v>
      </c>
      <c r="EY231" s="1">
        <v>10.163281499171536</v>
      </c>
      <c r="EZ231" s="1">
        <v>4272</v>
      </c>
      <c r="FA231" s="1">
        <v>7.757963171466967</v>
      </c>
      <c r="FB231" s="1">
        <v>7200</v>
      </c>
      <c r="FC231" s="1">
        <v>9.442622950819672</v>
      </c>
      <c r="FD231" s="1">
        <v>195</v>
      </c>
      <c r="FE231" s="1">
        <v>7.5376884422110546</v>
      </c>
      <c r="FF231" s="1">
        <v>225724</v>
      </c>
      <c r="FG231" s="1">
        <v>9.8659863341989009</v>
      </c>
      <c r="FH231" s="1">
        <v>297327</v>
      </c>
      <c r="FI231" s="1">
        <v>9.8595089528348403</v>
      </c>
    </row>
    <row r="232" spans="2:165" x14ac:dyDescent="0.35">
      <c r="B232" s="18">
        <v>227</v>
      </c>
      <c r="C232" s="1" t="s">
        <v>383</v>
      </c>
      <c r="D232" s="1">
        <v>828</v>
      </c>
      <c r="E232" s="1">
        <v>13.549337260677467</v>
      </c>
      <c r="F232" s="1">
        <v>292</v>
      </c>
      <c r="G232" s="1">
        <v>6.0681629260182879</v>
      </c>
      <c r="H232" s="1">
        <v>3825</v>
      </c>
      <c r="I232" s="1">
        <v>7.441199929965177</v>
      </c>
      <c r="J232" s="1">
        <v>3059</v>
      </c>
      <c r="K232" s="1">
        <v>4.9631696790732382</v>
      </c>
      <c r="L232" s="1">
        <v>1348</v>
      </c>
      <c r="M232" s="1">
        <v>8.5154769425142138</v>
      </c>
      <c r="N232" s="1">
        <v>1333</v>
      </c>
      <c r="O232" s="1">
        <v>5.2196726446863497</v>
      </c>
      <c r="P232" s="1">
        <v>2708</v>
      </c>
      <c r="Q232" s="1">
        <v>5.6103422557387921</v>
      </c>
      <c r="R232" s="1">
        <v>348</v>
      </c>
      <c r="S232" s="1">
        <v>5.8291457286432165</v>
      </c>
      <c r="T232" s="1">
        <v>5147</v>
      </c>
      <c r="U232" s="1">
        <v>6.1533127704851402</v>
      </c>
      <c r="V232" s="1">
        <v>5436</v>
      </c>
      <c r="W232" s="1">
        <v>7.0299769805757446</v>
      </c>
      <c r="X232" s="1">
        <v>138</v>
      </c>
      <c r="Y232" s="1">
        <v>5.4096432771462171</v>
      </c>
      <c r="Z232" s="1">
        <v>1144</v>
      </c>
      <c r="AA232" s="1">
        <v>6.870458230736892</v>
      </c>
      <c r="AB232" s="1">
        <v>2933</v>
      </c>
      <c r="AC232" s="1">
        <v>5.2683575226325621</v>
      </c>
      <c r="AD232" s="1">
        <v>8813</v>
      </c>
      <c r="AE232" s="1">
        <v>5.3955270939579654</v>
      </c>
      <c r="AF232" s="1">
        <v>314</v>
      </c>
      <c r="AG232" s="1">
        <v>7.0403587443946192</v>
      </c>
      <c r="AH232" s="1">
        <v>872</v>
      </c>
      <c r="AI232" s="1">
        <v>8.53228962818004</v>
      </c>
      <c r="AJ232" s="1">
        <v>373</v>
      </c>
      <c r="AK232" s="1">
        <v>5.1426995725906517</v>
      </c>
      <c r="AL232" s="1">
        <v>5040</v>
      </c>
      <c r="AM232" s="1">
        <v>6.6492519591545953</v>
      </c>
      <c r="AN232" s="1">
        <v>1538</v>
      </c>
      <c r="AO232" s="1">
        <v>8.3632408917890153</v>
      </c>
      <c r="AP232" s="1">
        <v>3525</v>
      </c>
      <c r="AQ232" s="1">
        <v>5.4027956593709767</v>
      </c>
      <c r="AR232" s="1">
        <v>182</v>
      </c>
      <c r="AS232" s="1">
        <v>4.3676505879529639</v>
      </c>
      <c r="AT232" s="1">
        <v>4605</v>
      </c>
      <c r="AU232" s="1">
        <v>6.0383939576722359</v>
      </c>
      <c r="AV232" s="1">
        <v>508</v>
      </c>
      <c r="AW232" s="1">
        <v>6.0040184375369341</v>
      </c>
      <c r="AX232" s="1">
        <v>592</v>
      </c>
      <c r="AY232" s="1">
        <v>4.9949375632804589</v>
      </c>
      <c r="AZ232" s="1">
        <v>3834</v>
      </c>
      <c r="BA232" s="1">
        <v>7.0558356950936734</v>
      </c>
      <c r="BB232" s="1">
        <v>4492</v>
      </c>
      <c r="BC232" s="1">
        <v>7.2556937489904705</v>
      </c>
      <c r="BD232" s="1">
        <v>8948</v>
      </c>
      <c r="BE232" s="1">
        <v>7.1657377154205903</v>
      </c>
      <c r="BF232" s="1">
        <v>1716</v>
      </c>
      <c r="BG232" s="1">
        <v>5.9624739402362747</v>
      </c>
      <c r="BH232" s="1">
        <v>646</v>
      </c>
      <c r="BI232" s="1">
        <v>9.4334112149532707</v>
      </c>
      <c r="BJ232" s="1">
        <v>60</v>
      </c>
      <c r="BK232" s="1">
        <v>2.59852750108272</v>
      </c>
      <c r="BL232" s="1">
        <v>2395</v>
      </c>
      <c r="BM232" s="1">
        <v>5.5482197048671438</v>
      </c>
      <c r="BN232" s="1">
        <v>577</v>
      </c>
      <c r="BO232" s="1">
        <v>6.0513896171997903</v>
      </c>
      <c r="BP232" s="1">
        <v>5915</v>
      </c>
      <c r="BQ232" s="1">
        <v>6.0927247818876626</v>
      </c>
      <c r="BR232" s="1">
        <v>535</v>
      </c>
      <c r="BS232" s="1">
        <v>6.6443119721808248</v>
      </c>
      <c r="BT232" s="1">
        <v>4283</v>
      </c>
      <c r="BU232" s="1">
        <v>5.5185476285578074</v>
      </c>
      <c r="BV232" s="1">
        <v>4272</v>
      </c>
      <c r="BW232" s="1">
        <v>5.5066448394539762</v>
      </c>
      <c r="BX232" s="1">
        <v>2100</v>
      </c>
      <c r="BY232" s="1">
        <v>6.8130941180287454</v>
      </c>
      <c r="BZ232" s="1">
        <v>91</v>
      </c>
      <c r="CA232" s="1">
        <v>3.1153714481342005</v>
      </c>
      <c r="CB232" s="1">
        <v>1180</v>
      </c>
      <c r="CC232" s="1">
        <v>4.8493814983766894</v>
      </c>
      <c r="CD232" s="1">
        <v>3755</v>
      </c>
      <c r="CE232" s="1">
        <v>6.719035178756755</v>
      </c>
      <c r="CF232" s="1">
        <v>475</v>
      </c>
      <c r="CG232" s="1">
        <v>10.739317205516617</v>
      </c>
      <c r="CH232" s="1">
        <v>3323</v>
      </c>
      <c r="CI232" s="1">
        <v>7.3846085468565974</v>
      </c>
      <c r="CJ232" s="1">
        <v>2912</v>
      </c>
      <c r="CK232" s="1">
        <v>5.1583646283568338</v>
      </c>
      <c r="CL232" s="1">
        <v>11683</v>
      </c>
      <c r="CM232" s="1">
        <v>13.485467599325901</v>
      </c>
      <c r="CN232" s="1">
        <v>4545</v>
      </c>
      <c r="CO232" s="1">
        <v>5.8777885548011639</v>
      </c>
      <c r="CP232" s="1">
        <v>1651</v>
      </c>
      <c r="CQ232" s="1">
        <v>6.9146040122293417</v>
      </c>
      <c r="CR232" s="1">
        <v>1347</v>
      </c>
      <c r="CS232" s="1">
        <v>6.0184978329833339</v>
      </c>
      <c r="CT232" s="1">
        <v>932</v>
      </c>
      <c r="CU232" s="1">
        <v>7.5422837258234203</v>
      </c>
      <c r="CV232" s="1">
        <v>6251</v>
      </c>
      <c r="CW232" s="1">
        <v>7.1386154443505472</v>
      </c>
      <c r="CX232" s="1">
        <v>3625</v>
      </c>
      <c r="CY232" s="1">
        <v>5.8802537025321584</v>
      </c>
      <c r="CZ232" s="1">
        <v>944</v>
      </c>
      <c r="DA232" s="1">
        <v>5.3575482406356416</v>
      </c>
      <c r="DB232" s="1">
        <v>6426</v>
      </c>
      <c r="DC232" s="1">
        <v>7.1892865533714465</v>
      </c>
      <c r="DD232" s="1">
        <v>5177</v>
      </c>
      <c r="DE232" s="1">
        <v>7.1372440890604532</v>
      </c>
      <c r="DF232" s="1">
        <v>441</v>
      </c>
      <c r="DG232" s="1">
        <v>5.3473990542015279</v>
      </c>
      <c r="DH232" s="1">
        <v>510</v>
      </c>
      <c r="DI232" s="1">
        <v>6.2058895108298859</v>
      </c>
      <c r="DJ232" s="1">
        <v>490</v>
      </c>
      <c r="DK232" s="1">
        <v>7.5816184434473159</v>
      </c>
      <c r="DL232" s="1">
        <v>1484</v>
      </c>
      <c r="DM232" s="1">
        <v>4.5623635748762572</v>
      </c>
      <c r="DN232" s="1">
        <v>383</v>
      </c>
      <c r="DO232" s="1">
        <v>7.6294820717131477</v>
      </c>
      <c r="DP232" s="1">
        <v>4024</v>
      </c>
      <c r="DQ232" s="1">
        <v>6.8888774759043372</v>
      </c>
      <c r="DR232" s="1">
        <v>152</v>
      </c>
      <c r="DS232" s="1">
        <v>5.2540615278257867</v>
      </c>
      <c r="DT232" s="1">
        <v>93</v>
      </c>
      <c r="DU232" s="1">
        <v>7.5121163166397418</v>
      </c>
      <c r="DV232" s="1">
        <v>734</v>
      </c>
      <c r="DW232" s="1">
        <v>5.6322897483118481</v>
      </c>
      <c r="DX232" s="1">
        <v>469</v>
      </c>
      <c r="DY232" s="1">
        <v>6.308851224105462</v>
      </c>
      <c r="DZ232" s="1">
        <v>3798</v>
      </c>
      <c r="EA232" s="1">
        <v>6.460392250250897</v>
      </c>
      <c r="EB232" s="1">
        <v>299</v>
      </c>
      <c r="EC232" s="1">
        <v>6.2881177707676139</v>
      </c>
      <c r="ED232" s="1">
        <v>1443</v>
      </c>
      <c r="EE232" s="1">
        <v>7.9785469423863757</v>
      </c>
      <c r="EF232" s="1">
        <v>597</v>
      </c>
      <c r="EG232" s="1">
        <v>6.4366576819407006</v>
      </c>
      <c r="EH232" s="1">
        <v>147</v>
      </c>
      <c r="EI232" s="1">
        <v>5.3280173976078284</v>
      </c>
      <c r="EJ232" s="1">
        <v>1017</v>
      </c>
      <c r="EK232" s="1">
        <v>7.5361244905520568</v>
      </c>
      <c r="EL232" s="1">
        <v>1367</v>
      </c>
      <c r="EM232" s="1">
        <v>8.1621686171483159</v>
      </c>
      <c r="EN232" s="1">
        <v>1046</v>
      </c>
      <c r="EO232" s="1">
        <v>5.6388140161725069</v>
      </c>
      <c r="EP232" s="1">
        <v>46</v>
      </c>
      <c r="EQ232" s="1">
        <v>2.5233132199670871</v>
      </c>
      <c r="ER232" s="1">
        <v>5686</v>
      </c>
      <c r="ES232" s="1">
        <v>7.1296911637471636</v>
      </c>
      <c r="ET232" s="1">
        <v>5948</v>
      </c>
      <c r="EU232" s="1">
        <v>5.8550222467220543</v>
      </c>
      <c r="EV232" s="1">
        <v>1220</v>
      </c>
      <c r="EW232" s="1">
        <v>6.1137559508895007</v>
      </c>
      <c r="EX232" s="1">
        <v>7703</v>
      </c>
      <c r="EY232" s="1">
        <v>5.9921743121407074</v>
      </c>
      <c r="EZ232" s="1">
        <v>3659</v>
      </c>
      <c r="FA232" s="1">
        <v>6.6447535684451386</v>
      </c>
      <c r="FB232" s="1">
        <v>4042</v>
      </c>
      <c r="FC232" s="1">
        <v>5.3009836065573772</v>
      </c>
      <c r="FD232" s="1">
        <v>84</v>
      </c>
      <c r="FE232" s="1">
        <v>3.2470042520293778</v>
      </c>
      <c r="FF232" s="1">
        <v>146664</v>
      </c>
      <c r="FG232" s="1">
        <v>6.410417233962483</v>
      </c>
      <c r="FH232" s="1">
        <v>195873</v>
      </c>
      <c r="FI232" s="1">
        <v>6.4952446199592329</v>
      </c>
    </row>
    <row r="233" spans="2:165" x14ac:dyDescent="0.35">
      <c r="B233" s="18">
        <v>228</v>
      </c>
      <c r="C233" s="1" t="s">
        <v>384</v>
      </c>
      <c r="D233" s="1">
        <v>210</v>
      </c>
      <c r="E233" s="1">
        <v>3.4364261168384882</v>
      </c>
      <c r="F233" s="1">
        <v>130</v>
      </c>
      <c r="G233" s="1">
        <v>2.7015793848711556</v>
      </c>
      <c r="H233" s="1">
        <v>1787</v>
      </c>
      <c r="I233" s="1">
        <v>3.4764507908098747</v>
      </c>
      <c r="J233" s="1">
        <v>2146</v>
      </c>
      <c r="K233" s="1">
        <v>3.4818444365123145</v>
      </c>
      <c r="L233" s="1">
        <v>454</v>
      </c>
      <c r="M233" s="1">
        <v>2.8679722046746683</v>
      </c>
      <c r="N233" s="1">
        <v>943</v>
      </c>
      <c r="O233" s="1">
        <v>3.6925366121074479</v>
      </c>
      <c r="P233" s="1">
        <v>1268</v>
      </c>
      <c r="Q233" s="1">
        <v>2.6269992541642497</v>
      </c>
      <c r="R233" s="1">
        <v>214</v>
      </c>
      <c r="S233" s="1">
        <v>3.5845896147403682</v>
      </c>
      <c r="T233" s="1">
        <v>2029</v>
      </c>
      <c r="U233" s="1">
        <v>2.4256987781842527</v>
      </c>
      <c r="V233" s="1">
        <v>7658</v>
      </c>
      <c r="W233" s="1">
        <v>9.9035253342989424</v>
      </c>
      <c r="X233" s="1">
        <v>141</v>
      </c>
      <c r="Y233" s="1">
        <v>5.5272442179537435</v>
      </c>
      <c r="Z233" s="1">
        <v>666</v>
      </c>
      <c r="AA233" s="1">
        <v>3.9997597741877366</v>
      </c>
      <c r="AB233" s="1">
        <v>2845</v>
      </c>
      <c r="AC233" s="1">
        <v>5.1102888346026729</v>
      </c>
      <c r="AD233" s="1">
        <v>10151</v>
      </c>
      <c r="AE233" s="1">
        <v>6.2146823477552822</v>
      </c>
      <c r="AF233" s="1">
        <v>217</v>
      </c>
      <c r="AG233" s="1">
        <v>4.8654708520179373</v>
      </c>
      <c r="AH233" s="1">
        <v>361</v>
      </c>
      <c r="AI233" s="1">
        <v>3.5322896281800387</v>
      </c>
      <c r="AJ233" s="1">
        <v>351</v>
      </c>
      <c r="AK233" s="1">
        <v>4.839376809596029</v>
      </c>
      <c r="AL233" s="1">
        <v>2890</v>
      </c>
      <c r="AM233" s="1">
        <v>3.812765508324758</v>
      </c>
      <c r="AN233" s="1">
        <v>662</v>
      </c>
      <c r="AO233" s="1">
        <v>3.599782490483959</v>
      </c>
      <c r="AP233" s="1">
        <v>2531</v>
      </c>
      <c r="AQ233" s="1">
        <v>3.8792839188277846</v>
      </c>
      <c r="AR233" s="1">
        <v>147</v>
      </c>
      <c r="AS233" s="1">
        <v>3.5277177825773935</v>
      </c>
      <c r="AT233" s="1">
        <v>2270</v>
      </c>
      <c r="AU233" s="1">
        <v>2.9765807348351734</v>
      </c>
      <c r="AV233" s="1">
        <v>538</v>
      </c>
      <c r="AW233" s="1">
        <v>6.3585864555017135</v>
      </c>
      <c r="AX233" s="1">
        <v>566</v>
      </c>
      <c r="AY233" s="1">
        <v>4.7755653054336822</v>
      </c>
      <c r="AZ233" s="1">
        <v>1838</v>
      </c>
      <c r="BA233" s="1">
        <v>3.3825315617063567</v>
      </c>
      <c r="BB233" s="1">
        <v>3900</v>
      </c>
      <c r="BC233" s="1">
        <v>6.2994669681796154</v>
      </c>
      <c r="BD233" s="1">
        <v>5187</v>
      </c>
      <c r="BE233" s="1">
        <v>4.1538535460311357</v>
      </c>
      <c r="BF233" s="1">
        <v>1243</v>
      </c>
      <c r="BG233" s="1">
        <v>4.3189715079916615</v>
      </c>
      <c r="BH233" s="1">
        <v>264</v>
      </c>
      <c r="BI233" s="1">
        <v>3.8551401869158877</v>
      </c>
      <c r="BJ233" s="1">
        <v>138</v>
      </c>
      <c r="BK233" s="1">
        <v>5.9766132524902558</v>
      </c>
      <c r="BL233" s="1">
        <v>2844</v>
      </c>
      <c r="BM233" s="1">
        <v>6.5883661130029889</v>
      </c>
      <c r="BN233" s="1">
        <v>391</v>
      </c>
      <c r="BO233" s="1">
        <v>4.1006816990036707</v>
      </c>
      <c r="BP233" s="1">
        <v>10005</v>
      </c>
      <c r="BQ233" s="1">
        <v>10.305614783226725</v>
      </c>
      <c r="BR233" s="1">
        <v>350</v>
      </c>
      <c r="BS233" s="1">
        <v>4.3467461500248383</v>
      </c>
      <c r="BT233" s="1">
        <v>2918</v>
      </c>
      <c r="BU233" s="1">
        <v>3.7597763203669579</v>
      </c>
      <c r="BV233" s="1">
        <v>2841</v>
      </c>
      <c r="BW233" s="1">
        <v>3.6620734992717097</v>
      </c>
      <c r="BX233" s="1">
        <v>1065</v>
      </c>
      <c r="BY233" s="1">
        <v>3.4552120170002922</v>
      </c>
      <c r="BZ233" s="1">
        <v>104</v>
      </c>
      <c r="CA233" s="1">
        <v>3.560424512153372</v>
      </c>
      <c r="CB233" s="1">
        <v>1521</v>
      </c>
      <c r="CC233" s="1">
        <v>6.2507705585008013</v>
      </c>
      <c r="CD233" s="1">
        <v>1840</v>
      </c>
      <c r="CE233" s="1">
        <v>3.2924167054360667</v>
      </c>
      <c r="CF233" s="1">
        <v>197</v>
      </c>
      <c r="CG233" s="1">
        <v>4.4539905041826815</v>
      </c>
      <c r="CH233" s="1">
        <v>2503</v>
      </c>
      <c r="CI233" s="1">
        <v>5.5623458299073318</v>
      </c>
      <c r="CJ233" s="1">
        <v>1695</v>
      </c>
      <c r="CK233" s="1">
        <v>3.0025508396513851</v>
      </c>
      <c r="CL233" s="1">
        <v>2774</v>
      </c>
      <c r="CM233" s="1">
        <v>3.2019761294641826</v>
      </c>
      <c r="CN233" s="1">
        <v>8329</v>
      </c>
      <c r="CO233" s="1">
        <v>10.771419333979955</v>
      </c>
      <c r="CP233" s="1">
        <v>1078</v>
      </c>
      <c r="CQ233" s="1">
        <v>4.5148050425095283</v>
      </c>
      <c r="CR233" s="1">
        <v>1576</v>
      </c>
      <c r="CS233" s="1">
        <v>7.0416871453464998</v>
      </c>
      <c r="CT233" s="1">
        <v>552</v>
      </c>
      <c r="CU233" s="1">
        <v>4.4671036659383345</v>
      </c>
      <c r="CV233" s="1">
        <v>3514</v>
      </c>
      <c r="CW233" s="1">
        <v>4.0129730717401735</v>
      </c>
      <c r="CX233" s="1">
        <v>3300</v>
      </c>
      <c r="CY233" s="1">
        <v>5.353058542994793</v>
      </c>
      <c r="CZ233" s="1">
        <v>1319</v>
      </c>
      <c r="DA233" s="1">
        <v>7.4858115777525533</v>
      </c>
      <c r="DB233" s="1">
        <v>3933</v>
      </c>
      <c r="DC233" s="1">
        <v>4.4001655795844847</v>
      </c>
      <c r="DD233" s="1">
        <v>1852</v>
      </c>
      <c r="DE233" s="1">
        <v>2.5532501550975395</v>
      </c>
      <c r="DF233" s="1">
        <v>271</v>
      </c>
      <c r="DG233" s="1">
        <v>3.2860434097247482</v>
      </c>
      <c r="DH233" s="1">
        <v>246</v>
      </c>
      <c r="DI233" s="1">
        <v>2.9934290581650034</v>
      </c>
      <c r="DJ233" s="1">
        <v>220</v>
      </c>
      <c r="DK233" s="1">
        <v>3.4039919542008357</v>
      </c>
      <c r="DL233" s="1">
        <v>1080</v>
      </c>
      <c r="DM233" s="1">
        <v>3.3203185046269255</v>
      </c>
      <c r="DN233" s="1">
        <v>196</v>
      </c>
      <c r="DO233" s="1">
        <v>3.904382470119522</v>
      </c>
      <c r="DP233" s="1">
        <v>1809</v>
      </c>
      <c r="DQ233" s="1">
        <v>3.0969133583277695</v>
      </c>
      <c r="DR233" s="1">
        <v>151</v>
      </c>
      <c r="DS233" s="1">
        <v>5.219495333563775</v>
      </c>
      <c r="DT233" s="1">
        <v>42</v>
      </c>
      <c r="DU233" s="1">
        <v>3.3925686591276252</v>
      </c>
      <c r="DV233" s="1">
        <v>528</v>
      </c>
      <c r="DW233" s="1">
        <v>4.0515653775322287</v>
      </c>
      <c r="DX233" s="1">
        <v>220</v>
      </c>
      <c r="DY233" s="1">
        <v>2.9593758407317727</v>
      </c>
      <c r="DZ233" s="1">
        <v>1356</v>
      </c>
      <c r="EA233" s="1">
        <v>2.3065539471669871</v>
      </c>
      <c r="EB233" s="1">
        <v>218</v>
      </c>
      <c r="EC233" s="1">
        <v>4.5846477392218716</v>
      </c>
      <c r="ED233" s="1">
        <v>457</v>
      </c>
      <c r="EE233" s="1">
        <v>2.5268163220170297</v>
      </c>
      <c r="EF233" s="1">
        <v>398</v>
      </c>
      <c r="EG233" s="1">
        <v>4.2911051212938007</v>
      </c>
      <c r="EH233" s="1">
        <v>90</v>
      </c>
      <c r="EI233" s="1">
        <v>3.2620514679231603</v>
      </c>
      <c r="EJ233" s="1">
        <v>518</v>
      </c>
      <c r="EK233" s="1">
        <v>3.8384586884031124</v>
      </c>
      <c r="EL233" s="1">
        <v>523</v>
      </c>
      <c r="EM233" s="1">
        <v>3.1227609266778122</v>
      </c>
      <c r="EN233" s="1">
        <v>610</v>
      </c>
      <c r="EO233" s="1">
        <v>3.2884097035040432</v>
      </c>
      <c r="EP233" s="1">
        <v>63</v>
      </c>
      <c r="EQ233" s="1">
        <v>3.4558420186505763</v>
      </c>
      <c r="ER233" s="1">
        <v>2590</v>
      </c>
      <c r="ES233" s="1">
        <v>3.247608180461687</v>
      </c>
      <c r="ET233" s="1">
        <v>7156</v>
      </c>
      <c r="EU233" s="1">
        <v>7.0441390715438823</v>
      </c>
      <c r="EV233" s="1">
        <v>957</v>
      </c>
      <c r="EW233" s="1">
        <v>4.7957905286895519</v>
      </c>
      <c r="EX233" s="1">
        <v>13479</v>
      </c>
      <c r="EY233" s="1">
        <v>10.485332669524158</v>
      </c>
      <c r="EZ233" s="1">
        <v>1177</v>
      </c>
      <c r="FA233" s="1">
        <v>2.1374350779065123</v>
      </c>
      <c r="FB233" s="1">
        <v>2350</v>
      </c>
      <c r="FC233" s="1">
        <v>3.081967213114754</v>
      </c>
      <c r="FD233" s="1">
        <v>120</v>
      </c>
      <c r="FE233" s="1">
        <v>4.6385775028991114</v>
      </c>
      <c r="FF233" s="1">
        <v>117033</v>
      </c>
      <c r="FG233" s="1">
        <v>5.1153000064251035</v>
      </c>
      <c r="FH233" s="1">
        <v>147056</v>
      </c>
      <c r="FI233" s="1">
        <v>4.8764489890527276</v>
      </c>
    </row>
    <row r="234" spans="2:165" x14ac:dyDescent="0.35">
      <c r="B234" s="18">
        <v>229</v>
      </c>
      <c r="C234" s="1" t="s">
        <v>385</v>
      </c>
      <c r="D234" s="1">
        <v>31</v>
      </c>
      <c r="E234" s="1">
        <v>0.50728195058091963</v>
      </c>
      <c r="F234" s="1">
        <v>29</v>
      </c>
      <c r="G234" s="1">
        <v>0.60266001662510393</v>
      </c>
      <c r="H234" s="1">
        <v>737</v>
      </c>
      <c r="I234" s="1">
        <v>1.433768457093944</v>
      </c>
      <c r="J234" s="1">
        <v>1175</v>
      </c>
      <c r="K234" s="1">
        <v>1.9064152902618685</v>
      </c>
      <c r="L234" s="1">
        <v>141</v>
      </c>
      <c r="M234" s="1">
        <v>0.8907138344914719</v>
      </c>
      <c r="N234" s="1">
        <v>267</v>
      </c>
      <c r="O234" s="1">
        <v>1.0455008223040174</v>
      </c>
      <c r="P234" s="1">
        <v>1122</v>
      </c>
      <c r="Q234" s="1">
        <v>2.324521422060164</v>
      </c>
      <c r="R234" s="1">
        <v>34</v>
      </c>
      <c r="S234" s="1">
        <v>0.56951423785594646</v>
      </c>
      <c r="T234" s="1">
        <v>1891</v>
      </c>
      <c r="U234" s="1">
        <v>2.2607177868636872</v>
      </c>
      <c r="V234" s="1">
        <v>949</v>
      </c>
      <c r="W234" s="1">
        <v>1.2272715516126529</v>
      </c>
      <c r="X234" s="1">
        <v>8</v>
      </c>
      <c r="Y234" s="1">
        <v>0.31360250882007057</v>
      </c>
      <c r="Z234" s="1">
        <v>69</v>
      </c>
      <c r="AA234" s="1">
        <v>0.41438952615458535</v>
      </c>
      <c r="AB234" s="1">
        <v>678</v>
      </c>
      <c r="AC234" s="1">
        <v>1.2178473918666475</v>
      </c>
      <c r="AD234" s="1">
        <v>2251</v>
      </c>
      <c r="AE234" s="1">
        <v>1.3781154531373403</v>
      </c>
      <c r="AF234" s="1">
        <v>44</v>
      </c>
      <c r="AG234" s="1">
        <v>0.98654708520179368</v>
      </c>
      <c r="AH234" s="1">
        <v>93</v>
      </c>
      <c r="AI234" s="1">
        <v>0.90998043052837574</v>
      </c>
      <c r="AJ234" s="1">
        <v>25</v>
      </c>
      <c r="AK234" s="1">
        <v>0.34468495794843512</v>
      </c>
      <c r="AL234" s="1">
        <v>1943</v>
      </c>
      <c r="AM234" s="1">
        <v>2.5633921739359877</v>
      </c>
      <c r="AN234" s="1">
        <v>89</v>
      </c>
      <c r="AO234" s="1">
        <v>0.48395867319195213</v>
      </c>
      <c r="AP234" s="1">
        <v>810</v>
      </c>
      <c r="AQ234" s="1">
        <v>1.2414934706639691</v>
      </c>
      <c r="AR234" s="1">
        <v>10</v>
      </c>
      <c r="AS234" s="1">
        <v>0.23998080153587714</v>
      </c>
      <c r="AT234" s="1">
        <v>1851</v>
      </c>
      <c r="AU234" s="1">
        <v>2.4271590044845399</v>
      </c>
      <c r="AV234" s="1">
        <v>32</v>
      </c>
      <c r="AW234" s="1">
        <v>0.3782058858290982</v>
      </c>
      <c r="AX234" s="1">
        <v>90</v>
      </c>
      <c r="AY234" s="1">
        <v>0.75936550793115087</v>
      </c>
      <c r="AZ234" s="1">
        <v>515</v>
      </c>
      <c r="BA234" s="1">
        <v>0.94777135706135673</v>
      </c>
      <c r="BB234" s="1">
        <v>737</v>
      </c>
      <c r="BC234" s="1">
        <v>1.1904377321918913</v>
      </c>
      <c r="BD234" s="1">
        <v>1188</v>
      </c>
      <c r="BE234" s="1">
        <v>0.95137420718816068</v>
      </c>
      <c r="BF234" s="1">
        <v>212</v>
      </c>
      <c r="BG234" s="1">
        <v>0.73662265462126486</v>
      </c>
      <c r="BH234" s="1">
        <v>88</v>
      </c>
      <c r="BI234" s="1">
        <v>1.2850467289719625</v>
      </c>
      <c r="BJ234" s="1">
        <v>8</v>
      </c>
      <c r="BK234" s="1">
        <v>0.34647033347769596</v>
      </c>
      <c r="BL234" s="1">
        <v>914</v>
      </c>
      <c r="BM234" s="1">
        <v>2.1173581671184007</v>
      </c>
      <c r="BN234" s="1">
        <v>82</v>
      </c>
      <c r="BO234" s="1">
        <v>0.85998951232302057</v>
      </c>
      <c r="BP234" s="1">
        <v>1182</v>
      </c>
      <c r="BQ234" s="1">
        <v>1.2175149099224374</v>
      </c>
      <c r="BR234" s="1">
        <v>44</v>
      </c>
      <c r="BS234" s="1">
        <v>0.54644808743169404</v>
      </c>
      <c r="BT234" s="1">
        <v>1427</v>
      </c>
      <c r="BU234" s="1">
        <v>1.8386568914200307</v>
      </c>
      <c r="BV234" s="1">
        <v>1386</v>
      </c>
      <c r="BW234" s="1">
        <v>1.7865659521262196</v>
      </c>
      <c r="BX234" s="1">
        <v>406</v>
      </c>
      <c r="BY234" s="1">
        <v>1.3171981961522239</v>
      </c>
      <c r="BZ234" s="1">
        <v>11</v>
      </c>
      <c r="CA234" s="1">
        <v>0.3765833618623759</v>
      </c>
      <c r="CB234" s="1">
        <v>352</v>
      </c>
      <c r="CC234" s="1">
        <v>1.4465951588377923</v>
      </c>
      <c r="CD234" s="1">
        <v>1041</v>
      </c>
      <c r="CE234" s="1">
        <v>1.8627205382385572</v>
      </c>
      <c r="CF234" s="1">
        <v>32</v>
      </c>
      <c r="CG234" s="1">
        <v>0.72349084331901425</v>
      </c>
      <c r="CH234" s="1">
        <v>1178</v>
      </c>
      <c r="CI234" s="1">
        <v>2.6178359519100423</v>
      </c>
      <c r="CJ234" s="1">
        <v>996</v>
      </c>
      <c r="CK234" s="1">
        <v>1.7643307588747965</v>
      </c>
      <c r="CL234" s="1">
        <v>2339</v>
      </c>
      <c r="CM234" s="1">
        <v>2.6998637948149686</v>
      </c>
      <c r="CN234" s="1">
        <v>1009</v>
      </c>
      <c r="CO234" s="1">
        <v>1.3048819915939218</v>
      </c>
      <c r="CP234" s="1">
        <v>143</v>
      </c>
      <c r="CQ234" s="1">
        <v>0.59890270972065163</v>
      </c>
      <c r="CR234" s="1">
        <v>177</v>
      </c>
      <c r="CS234" s="1">
        <v>0.79084938117152948</v>
      </c>
      <c r="CT234" s="1">
        <v>53</v>
      </c>
      <c r="CU234" s="1">
        <v>0.42890669256291974</v>
      </c>
      <c r="CV234" s="1">
        <v>1822</v>
      </c>
      <c r="CW234" s="1">
        <v>2.0807162597355138</v>
      </c>
      <c r="CX234" s="1">
        <v>1224</v>
      </c>
      <c r="CY234" s="1">
        <v>1.9854980777653415</v>
      </c>
      <c r="CZ234" s="1">
        <v>186</v>
      </c>
      <c r="DA234" s="1">
        <v>1.0556186152099887</v>
      </c>
      <c r="DB234" s="1">
        <v>2198</v>
      </c>
      <c r="DC234" s="1">
        <v>2.459080585793719</v>
      </c>
      <c r="DD234" s="1">
        <v>696</v>
      </c>
      <c r="DE234" s="1">
        <v>0.95953677534983106</v>
      </c>
      <c r="DF234" s="1">
        <v>126</v>
      </c>
      <c r="DG234" s="1">
        <v>1.5278283012004366</v>
      </c>
      <c r="DH234" s="1">
        <v>35</v>
      </c>
      <c r="DI234" s="1">
        <v>0.42589437819420783</v>
      </c>
      <c r="DJ234" s="1">
        <v>34</v>
      </c>
      <c r="DK234" s="1">
        <v>0.5260714838310383</v>
      </c>
      <c r="DL234" s="1">
        <v>537</v>
      </c>
      <c r="DM234" s="1">
        <v>1.6509361453561657</v>
      </c>
      <c r="DN234" s="1">
        <v>18</v>
      </c>
      <c r="DO234" s="1">
        <v>0.35856573705179284</v>
      </c>
      <c r="DP234" s="1">
        <v>1835</v>
      </c>
      <c r="DQ234" s="1">
        <v>3.1414239980826189</v>
      </c>
      <c r="DR234" s="1">
        <v>21</v>
      </c>
      <c r="DS234" s="1">
        <v>0.72589007950224682</v>
      </c>
      <c r="DT234" s="1">
        <v>17</v>
      </c>
      <c r="DU234" s="1">
        <v>1.3731825525040386</v>
      </c>
      <c r="DV234" s="1">
        <v>102</v>
      </c>
      <c r="DW234" s="1">
        <v>0.78268876611418059</v>
      </c>
      <c r="DX234" s="1">
        <v>65</v>
      </c>
      <c r="DY234" s="1">
        <v>0.87436104385256919</v>
      </c>
      <c r="DZ234" s="1">
        <v>1569</v>
      </c>
      <c r="EA234" s="1">
        <v>2.6688666247087043</v>
      </c>
      <c r="EB234" s="1">
        <v>41</v>
      </c>
      <c r="EC234" s="1">
        <v>0.86225026288117779</v>
      </c>
      <c r="ED234" s="1">
        <v>222</v>
      </c>
      <c r="EE234" s="1">
        <v>1.2274687603671348</v>
      </c>
      <c r="EF234" s="1">
        <v>41</v>
      </c>
      <c r="EG234" s="1">
        <v>0.44204851752021568</v>
      </c>
      <c r="EH234" s="1">
        <v>9</v>
      </c>
      <c r="EI234" s="1">
        <v>0.32620514679231605</v>
      </c>
      <c r="EJ234" s="1">
        <v>91</v>
      </c>
      <c r="EK234" s="1">
        <v>0.67432382363838461</v>
      </c>
      <c r="EL234" s="1">
        <v>127</v>
      </c>
      <c r="EM234" s="1">
        <v>0.75829949844757583</v>
      </c>
      <c r="EN234" s="1">
        <v>91</v>
      </c>
      <c r="EO234" s="1">
        <v>0.49056603773584906</v>
      </c>
      <c r="EP234" s="1">
        <v>10</v>
      </c>
      <c r="EQ234" s="1">
        <v>0.54854635216675807</v>
      </c>
      <c r="ER234" s="1">
        <v>1751</v>
      </c>
      <c r="ES234" s="1">
        <v>2.1955837544356811</v>
      </c>
      <c r="ET234" s="1">
        <v>1435</v>
      </c>
      <c r="EU234" s="1">
        <v>1.4125684135921566</v>
      </c>
      <c r="EV234" s="1">
        <v>128</v>
      </c>
      <c r="EW234" s="1">
        <v>0.64144324730643953</v>
      </c>
      <c r="EX234" s="1">
        <v>2525</v>
      </c>
      <c r="EY234" s="1">
        <v>1.964200978599933</v>
      </c>
      <c r="EZ234" s="1">
        <v>1815</v>
      </c>
      <c r="FA234" s="1">
        <v>3.2960447463044349</v>
      </c>
      <c r="FB234" s="1">
        <v>979</v>
      </c>
      <c r="FC234" s="1">
        <v>1.2839344262295083</v>
      </c>
      <c r="FD234" s="1">
        <v>12</v>
      </c>
      <c r="FE234" s="1">
        <v>0.46385775028991111</v>
      </c>
      <c r="FF234" s="1">
        <v>43265</v>
      </c>
      <c r="FG234" s="1">
        <v>1.8910346208161979</v>
      </c>
      <c r="FH234" s="1">
        <v>49649</v>
      </c>
      <c r="FI234" s="1">
        <v>1.6463851584258979</v>
      </c>
    </row>
    <row r="235" spans="2:165" x14ac:dyDescent="0.35">
      <c r="B235" s="18">
        <v>230</v>
      </c>
      <c r="C235" s="1" t="s">
        <v>386</v>
      </c>
      <c r="D235" s="1">
        <v>107</v>
      </c>
      <c r="E235" s="1">
        <v>1.7509409261986582</v>
      </c>
      <c r="F235" s="1">
        <v>34</v>
      </c>
      <c r="G235" s="1">
        <v>0.7065669160432253</v>
      </c>
      <c r="H235" s="1">
        <v>905</v>
      </c>
      <c r="I235" s="1">
        <v>1.7605976304884929</v>
      </c>
      <c r="J235" s="1">
        <v>3121</v>
      </c>
      <c r="K235" s="1">
        <v>5.0637635071551417</v>
      </c>
      <c r="L235" s="1">
        <v>287</v>
      </c>
      <c r="M235" s="1">
        <v>1.8130132659507265</v>
      </c>
      <c r="N235" s="1">
        <v>459</v>
      </c>
      <c r="O235" s="1">
        <v>1.7973216383428616</v>
      </c>
      <c r="P235" s="1">
        <v>3466</v>
      </c>
      <c r="Q235" s="1">
        <v>7.1807408635120566</v>
      </c>
      <c r="R235" s="1">
        <v>62</v>
      </c>
      <c r="S235" s="1">
        <v>1.0385259631490789</v>
      </c>
      <c r="T235" s="1">
        <v>6285</v>
      </c>
      <c r="U235" s="1">
        <v>7.5138081916648742</v>
      </c>
      <c r="V235" s="1">
        <v>3341</v>
      </c>
      <c r="W235" s="1">
        <v>4.3206683392390657</v>
      </c>
      <c r="X235" s="1">
        <v>27</v>
      </c>
      <c r="Y235" s="1">
        <v>1.0584084672677381</v>
      </c>
      <c r="Z235" s="1">
        <v>209</v>
      </c>
      <c r="AA235" s="1">
        <v>1.2551798690769322</v>
      </c>
      <c r="AB235" s="1">
        <v>1383</v>
      </c>
      <c r="AC235" s="1">
        <v>2.4841931311970109</v>
      </c>
      <c r="AD235" s="1">
        <v>5475</v>
      </c>
      <c r="AE235" s="1">
        <v>3.3519245250674978</v>
      </c>
      <c r="AF235" s="1">
        <v>49</v>
      </c>
      <c r="AG235" s="1">
        <v>1.0986547085201794</v>
      </c>
      <c r="AH235" s="1">
        <v>124</v>
      </c>
      <c r="AI235" s="1">
        <v>1.2133072407045011</v>
      </c>
      <c r="AJ235" s="1">
        <v>61</v>
      </c>
      <c r="AK235" s="1">
        <v>0.8410312973941817</v>
      </c>
      <c r="AL235" s="1">
        <v>3535</v>
      </c>
      <c r="AM235" s="1">
        <v>4.6637114435737095</v>
      </c>
      <c r="AN235" s="1">
        <v>185</v>
      </c>
      <c r="AO235" s="1">
        <v>1.0059815116911366</v>
      </c>
      <c r="AP235" s="1">
        <v>1647</v>
      </c>
      <c r="AQ235" s="1">
        <v>2.5243700570167373</v>
      </c>
      <c r="AR235" s="1">
        <v>45</v>
      </c>
      <c r="AS235" s="1">
        <v>1.079913606911447</v>
      </c>
      <c r="AT235" s="1">
        <v>5222</v>
      </c>
      <c r="AU235" s="1">
        <v>6.8474469591670823</v>
      </c>
      <c r="AV235" s="1">
        <v>71</v>
      </c>
      <c r="AW235" s="1">
        <v>0.83914430918331162</v>
      </c>
      <c r="AX235" s="1">
        <v>223</v>
      </c>
      <c r="AY235" s="1">
        <v>1.8815389807627405</v>
      </c>
      <c r="AZ235" s="1">
        <v>1902</v>
      </c>
      <c r="BA235" s="1">
        <v>3.500312856564467</v>
      </c>
      <c r="BB235" s="1">
        <v>2142</v>
      </c>
      <c r="BC235" s="1">
        <v>3.4598610886771115</v>
      </c>
      <c r="BD235" s="1">
        <v>3794</v>
      </c>
      <c r="BE235" s="1">
        <v>3.0383112307002373</v>
      </c>
      <c r="BF235" s="1">
        <v>367</v>
      </c>
      <c r="BG235" s="1">
        <v>1.2751911049339819</v>
      </c>
      <c r="BH235" s="1">
        <v>143</v>
      </c>
      <c r="BI235" s="1">
        <v>2.0882009345794392</v>
      </c>
      <c r="BJ235" s="1">
        <v>18</v>
      </c>
      <c r="BK235" s="1">
        <v>0.77955825032481585</v>
      </c>
      <c r="BL235" s="1">
        <v>2389</v>
      </c>
      <c r="BM235" s="1">
        <v>5.5343201982996266</v>
      </c>
      <c r="BN235" s="1">
        <v>175</v>
      </c>
      <c r="BO235" s="1">
        <v>1.8353434714210803</v>
      </c>
      <c r="BP235" s="1">
        <v>3366</v>
      </c>
      <c r="BQ235" s="1">
        <v>3.4671363678501899</v>
      </c>
      <c r="BR235" s="1">
        <v>95</v>
      </c>
      <c r="BS235" s="1">
        <v>1.1798310978638848</v>
      </c>
      <c r="BT235" s="1">
        <v>3985</v>
      </c>
      <c r="BU235" s="1">
        <v>5.1345814381981931</v>
      </c>
      <c r="BV235" s="1">
        <v>3302</v>
      </c>
      <c r="BW235" s="1">
        <v>4.2563064746903159</v>
      </c>
      <c r="BX235" s="1">
        <v>496</v>
      </c>
      <c r="BY235" s="1">
        <v>1.6091879440677415</v>
      </c>
      <c r="BZ235" s="1">
        <v>32</v>
      </c>
      <c r="CA235" s="1">
        <v>1.0955152345087298</v>
      </c>
      <c r="CB235" s="1">
        <v>813</v>
      </c>
      <c r="CC235" s="1">
        <v>3.3411416594747876</v>
      </c>
      <c r="CD235" s="1">
        <v>3367</v>
      </c>
      <c r="CE235" s="1">
        <v>6.0247646995669761</v>
      </c>
      <c r="CF235" s="1">
        <v>55</v>
      </c>
      <c r="CG235" s="1">
        <v>1.2434998869545557</v>
      </c>
      <c r="CH235" s="1">
        <v>2767</v>
      </c>
      <c r="CI235" s="1">
        <v>6.1490255339007529</v>
      </c>
      <c r="CJ235" s="1">
        <v>2337</v>
      </c>
      <c r="CK235" s="1">
        <v>4.1398001842273082</v>
      </c>
      <c r="CL235" s="1">
        <v>6360</v>
      </c>
      <c r="CM235" s="1">
        <v>7.3412286169402314</v>
      </c>
      <c r="CN235" s="1">
        <v>3267</v>
      </c>
      <c r="CO235" s="1">
        <v>4.2250242483026188</v>
      </c>
      <c r="CP235" s="1">
        <v>317</v>
      </c>
      <c r="CQ235" s="1">
        <v>1.3276374753947313</v>
      </c>
      <c r="CR235" s="1">
        <v>467</v>
      </c>
      <c r="CS235" s="1">
        <v>2.086591305124883</v>
      </c>
      <c r="CT235" s="1">
        <v>166</v>
      </c>
      <c r="CU235" s="1">
        <v>1.3433681314234847</v>
      </c>
      <c r="CV235" s="1">
        <v>5247</v>
      </c>
      <c r="CW235" s="1">
        <v>5.9920517095676402</v>
      </c>
      <c r="CX235" s="1">
        <v>3757</v>
      </c>
      <c r="CY235" s="1">
        <v>6.094376044251951</v>
      </c>
      <c r="CZ235" s="1">
        <v>410</v>
      </c>
      <c r="DA235" s="1">
        <v>2.3269012485811578</v>
      </c>
      <c r="DB235" s="1">
        <v>4405</v>
      </c>
      <c r="DC235" s="1">
        <v>4.9282302003736724</v>
      </c>
      <c r="DD235" s="1">
        <v>1686</v>
      </c>
      <c r="DE235" s="1">
        <v>2.3243951195974355</v>
      </c>
      <c r="DF235" s="1">
        <v>136</v>
      </c>
      <c r="DG235" s="1">
        <v>1.6490845155814238</v>
      </c>
      <c r="DH235" s="1">
        <v>94</v>
      </c>
      <c r="DI235" s="1">
        <v>1.1438306157215867</v>
      </c>
      <c r="DJ235" s="1">
        <v>90</v>
      </c>
      <c r="DK235" s="1">
        <v>1.3925421630821599</v>
      </c>
      <c r="DL235" s="1">
        <v>1201</v>
      </c>
      <c r="DM235" s="1">
        <v>3.6923171519045712</v>
      </c>
      <c r="DN235" s="1">
        <v>47</v>
      </c>
      <c r="DO235" s="1">
        <v>0.93625498007968122</v>
      </c>
      <c r="DP235" s="1">
        <v>4127</v>
      </c>
      <c r="DQ235" s="1">
        <v>7.0652080872408538</v>
      </c>
      <c r="DR235" s="1">
        <v>32</v>
      </c>
      <c r="DS235" s="1">
        <v>1.1061182163843761</v>
      </c>
      <c r="DT235" s="1">
        <v>34</v>
      </c>
      <c r="DU235" s="1">
        <v>2.7463651050080773</v>
      </c>
      <c r="DV235" s="1">
        <v>200</v>
      </c>
      <c r="DW235" s="1">
        <v>1.5346838551258442</v>
      </c>
      <c r="DX235" s="1">
        <v>107</v>
      </c>
      <c r="DY235" s="1">
        <v>1.4393327952649986</v>
      </c>
      <c r="DZ235" s="1">
        <v>4875</v>
      </c>
      <c r="EA235" s="1">
        <v>8.2923676197928184</v>
      </c>
      <c r="EB235" s="1">
        <v>71</v>
      </c>
      <c r="EC235" s="1">
        <v>1.4931650893796005</v>
      </c>
      <c r="ED235" s="1">
        <v>570</v>
      </c>
      <c r="EE235" s="1">
        <v>3.1516089793210216</v>
      </c>
      <c r="EF235" s="1">
        <v>121</v>
      </c>
      <c r="EG235" s="1">
        <v>1.3045822102425875</v>
      </c>
      <c r="EH235" s="1">
        <v>25</v>
      </c>
      <c r="EI235" s="1">
        <v>0.90612540775643347</v>
      </c>
      <c r="EJ235" s="1">
        <v>189</v>
      </c>
      <c r="EK235" s="1">
        <v>1.4005187106335681</v>
      </c>
      <c r="EL235" s="1">
        <v>277</v>
      </c>
      <c r="EM235" s="1">
        <v>1.6539288273226653</v>
      </c>
      <c r="EN235" s="1">
        <v>183</v>
      </c>
      <c r="EO235" s="1">
        <v>0.98652291105121281</v>
      </c>
      <c r="EP235" s="1">
        <v>12</v>
      </c>
      <c r="EQ235" s="1">
        <v>0.65825562260010972</v>
      </c>
      <c r="ER235" s="1">
        <v>4973</v>
      </c>
      <c r="ES235" s="1">
        <v>6.2356584870409151</v>
      </c>
      <c r="ET235" s="1">
        <v>3802</v>
      </c>
      <c r="EU235" s="1">
        <v>3.7425680198448634</v>
      </c>
      <c r="EV235" s="1">
        <v>329</v>
      </c>
      <c r="EW235" s="1">
        <v>1.6487095965923328</v>
      </c>
      <c r="EX235" s="1">
        <v>7676</v>
      </c>
      <c r="EY235" s="1">
        <v>5.9711709749437967</v>
      </c>
      <c r="EZ235" s="1">
        <v>3381</v>
      </c>
      <c r="FA235" s="1">
        <v>6.1399048414629718</v>
      </c>
      <c r="FB235" s="1">
        <v>1771</v>
      </c>
      <c r="FC235" s="1">
        <v>2.3226229508196723</v>
      </c>
      <c r="FD235" s="1">
        <v>22</v>
      </c>
      <c r="FE235" s="1">
        <v>0.8504058755315036</v>
      </c>
      <c r="FF235" s="1">
        <v>113658</v>
      </c>
      <c r="FG235" s="1">
        <v>4.967784882300414</v>
      </c>
      <c r="FH235" s="1">
        <v>128304</v>
      </c>
      <c r="FI235" s="1">
        <v>4.2546234841925603</v>
      </c>
    </row>
    <row r="236" spans="2:165" x14ac:dyDescent="0.35">
      <c r="B236" s="18">
        <v>231</v>
      </c>
      <c r="C236" s="1" t="s">
        <v>387</v>
      </c>
      <c r="D236" s="1">
        <v>93</v>
      </c>
      <c r="E236" s="1">
        <v>1.5218458517427589</v>
      </c>
      <c r="F236" s="1">
        <v>55</v>
      </c>
      <c r="G236" s="1">
        <v>1.142975893599335</v>
      </c>
      <c r="H236" s="1">
        <v>635</v>
      </c>
      <c r="I236" s="1">
        <v>1.2353364589615392</v>
      </c>
      <c r="J236" s="1">
        <v>936</v>
      </c>
      <c r="K236" s="1">
        <v>1.5186423078171138</v>
      </c>
      <c r="L236" s="1">
        <v>283</v>
      </c>
      <c r="M236" s="1">
        <v>1.7877447883765003</v>
      </c>
      <c r="N236" s="1">
        <v>303</v>
      </c>
      <c r="O236" s="1">
        <v>1.1864672253113007</v>
      </c>
      <c r="P236" s="1">
        <v>1403</v>
      </c>
      <c r="Q236" s="1">
        <v>2.9066876605618628</v>
      </c>
      <c r="R236" s="1">
        <v>58</v>
      </c>
      <c r="S236" s="1">
        <v>0.9715242881072027</v>
      </c>
      <c r="T236" s="1">
        <v>2187</v>
      </c>
      <c r="U236" s="1">
        <v>2.6145900581020012</v>
      </c>
      <c r="V236" s="1">
        <v>966</v>
      </c>
      <c r="W236" s="1">
        <v>1.2492563950029745</v>
      </c>
      <c r="X236" s="1">
        <v>6</v>
      </c>
      <c r="Y236" s="1">
        <v>0.2352018816150529</v>
      </c>
      <c r="Z236" s="1">
        <v>156</v>
      </c>
      <c r="AA236" s="1">
        <v>0.93688066782775803</v>
      </c>
      <c r="AB236" s="1">
        <v>812</v>
      </c>
      <c r="AC236" s="1">
        <v>1.4585428940939791</v>
      </c>
      <c r="AD236" s="1">
        <v>2080</v>
      </c>
      <c r="AE236" s="1">
        <v>1.2734252076968757</v>
      </c>
      <c r="AF236" s="1">
        <v>24</v>
      </c>
      <c r="AG236" s="1">
        <v>0.53811659192825112</v>
      </c>
      <c r="AH236" s="1">
        <v>85</v>
      </c>
      <c r="AI236" s="1">
        <v>0.83170254403131105</v>
      </c>
      <c r="AJ236" s="1">
        <v>32</v>
      </c>
      <c r="AK236" s="1">
        <v>0.44119674617399696</v>
      </c>
      <c r="AL236" s="1">
        <v>1006</v>
      </c>
      <c r="AM236" s="1">
        <v>1.3272117997836355</v>
      </c>
      <c r="AN236" s="1">
        <v>204</v>
      </c>
      <c r="AO236" s="1">
        <v>1.1092985318107667</v>
      </c>
      <c r="AP236" s="1">
        <v>937</v>
      </c>
      <c r="AQ236" s="1">
        <v>1.4361473852001716</v>
      </c>
      <c r="AR236" s="1">
        <v>23</v>
      </c>
      <c r="AS236" s="1">
        <v>0.55195584353251748</v>
      </c>
      <c r="AT236" s="1">
        <v>1612</v>
      </c>
      <c r="AU236" s="1">
        <v>2.1137657024468277</v>
      </c>
      <c r="AV236" s="1">
        <v>81</v>
      </c>
      <c r="AW236" s="1">
        <v>0.95733364850490477</v>
      </c>
      <c r="AX236" s="1">
        <v>110</v>
      </c>
      <c r="AY236" s="1">
        <v>0.92811339858251773</v>
      </c>
      <c r="AZ236" s="1">
        <v>553</v>
      </c>
      <c r="BA236" s="1">
        <v>1.0177040008833598</v>
      </c>
      <c r="BB236" s="1">
        <v>636</v>
      </c>
      <c r="BC236" s="1">
        <v>1.0272976901954449</v>
      </c>
      <c r="BD236" s="1">
        <v>1551</v>
      </c>
      <c r="BE236" s="1">
        <v>1.2420718816067653</v>
      </c>
      <c r="BF236" s="1">
        <v>269</v>
      </c>
      <c r="BG236" s="1">
        <v>0.93467685892981245</v>
      </c>
      <c r="BH236" s="1">
        <v>67</v>
      </c>
      <c r="BI236" s="1">
        <v>0.9783878504672896</v>
      </c>
      <c r="BJ236" s="1">
        <v>13</v>
      </c>
      <c r="BK236" s="1">
        <v>0.56301429190125596</v>
      </c>
      <c r="BL236" s="1">
        <v>786</v>
      </c>
      <c r="BM236" s="1">
        <v>1.8208353603447076</v>
      </c>
      <c r="BN236" s="1">
        <v>72</v>
      </c>
      <c r="BO236" s="1">
        <v>0.75511274252753013</v>
      </c>
      <c r="BP236" s="1">
        <v>1263</v>
      </c>
      <c r="BQ236" s="1">
        <v>1.3009486727851425</v>
      </c>
      <c r="BR236" s="1">
        <v>60</v>
      </c>
      <c r="BS236" s="1">
        <v>0.7451564828614009</v>
      </c>
      <c r="BT236" s="1">
        <v>1284</v>
      </c>
      <c r="BU236" s="1">
        <v>1.6544046591333703</v>
      </c>
      <c r="BV236" s="1">
        <v>1125</v>
      </c>
      <c r="BW236" s="1">
        <v>1.4501347014011523</v>
      </c>
      <c r="BX236" s="1">
        <v>357</v>
      </c>
      <c r="BY236" s="1">
        <v>1.1582260000648867</v>
      </c>
      <c r="BZ236" s="1">
        <v>7</v>
      </c>
      <c r="CA236" s="1">
        <v>0.23964395754878468</v>
      </c>
      <c r="CB236" s="1">
        <v>330</v>
      </c>
      <c r="CC236" s="1">
        <v>1.3561829614104304</v>
      </c>
      <c r="CD236" s="1">
        <v>1355</v>
      </c>
      <c r="CE236" s="1">
        <v>2.4245786064488422</v>
      </c>
      <c r="CF236" s="1">
        <v>85</v>
      </c>
      <c r="CG236" s="1">
        <v>1.9217725525661316</v>
      </c>
      <c r="CH236" s="1">
        <v>657</v>
      </c>
      <c r="CI236" s="1">
        <v>1.4600324451654481</v>
      </c>
      <c r="CJ236" s="1">
        <v>777</v>
      </c>
      <c r="CK236" s="1">
        <v>1.3763905618932899</v>
      </c>
      <c r="CL236" s="1">
        <v>1577</v>
      </c>
      <c r="CM236" s="1">
        <v>1.8203014982570356</v>
      </c>
      <c r="CN236" s="1">
        <v>1109</v>
      </c>
      <c r="CO236" s="1">
        <v>1.4342062722276108</v>
      </c>
      <c r="CP236" s="1">
        <v>244</v>
      </c>
      <c r="CQ236" s="1">
        <v>1.0219039242785946</v>
      </c>
      <c r="CR236" s="1">
        <v>239</v>
      </c>
      <c r="CS236" s="1">
        <v>1.0678700683615565</v>
      </c>
      <c r="CT236" s="1">
        <v>96</v>
      </c>
      <c r="CU236" s="1">
        <v>0.77688759407623209</v>
      </c>
      <c r="CV236" s="1">
        <v>1474</v>
      </c>
      <c r="CW236" s="1">
        <v>1.6833017381175344</v>
      </c>
      <c r="CX236" s="1">
        <v>1142</v>
      </c>
      <c r="CY236" s="1">
        <v>1.8524826836666828</v>
      </c>
      <c r="CZ236" s="1">
        <v>242</v>
      </c>
      <c r="DA236" s="1">
        <v>1.3734392735527809</v>
      </c>
      <c r="DB236" s="1">
        <v>1068</v>
      </c>
      <c r="DC236" s="1">
        <v>1.194858082633163</v>
      </c>
      <c r="DD236" s="1">
        <v>1473</v>
      </c>
      <c r="DE236" s="1">
        <v>2.0307437788653755</v>
      </c>
      <c r="DF236" s="1">
        <v>83</v>
      </c>
      <c r="DG236" s="1">
        <v>1.0064265793621923</v>
      </c>
      <c r="DH236" s="1">
        <v>46</v>
      </c>
      <c r="DI236" s="1">
        <v>0.55974689705524461</v>
      </c>
      <c r="DJ236" s="1">
        <v>75</v>
      </c>
      <c r="DK236" s="1">
        <v>1.1604518025684667</v>
      </c>
      <c r="DL236" s="1">
        <v>482</v>
      </c>
      <c r="DM236" s="1">
        <v>1.4818458511390538</v>
      </c>
      <c r="DN236" s="1">
        <v>37</v>
      </c>
      <c r="DO236" s="1">
        <v>0.73705179282868527</v>
      </c>
      <c r="DP236" s="1">
        <v>1424</v>
      </c>
      <c r="DQ236" s="1">
        <v>2.437813500419427</v>
      </c>
      <c r="DR236" s="1">
        <v>17</v>
      </c>
      <c r="DS236" s="1">
        <v>0.58762530245419986</v>
      </c>
      <c r="DT236" s="1">
        <v>39</v>
      </c>
      <c r="DU236" s="1">
        <v>3.150242326332795</v>
      </c>
      <c r="DV236" s="1">
        <v>126</v>
      </c>
      <c r="DW236" s="1">
        <v>0.96685082872928174</v>
      </c>
      <c r="DX236" s="1">
        <v>51</v>
      </c>
      <c r="DY236" s="1">
        <v>0.68603712671509276</v>
      </c>
      <c r="DZ236" s="1">
        <v>1852</v>
      </c>
      <c r="EA236" s="1">
        <v>3.1502491962782155</v>
      </c>
      <c r="EB236" s="1">
        <v>42</v>
      </c>
      <c r="EC236" s="1">
        <v>0.88328075709779175</v>
      </c>
      <c r="ED236" s="1">
        <v>309</v>
      </c>
      <c r="EE236" s="1">
        <v>1.7085038151056064</v>
      </c>
      <c r="EF236" s="1">
        <v>50</v>
      </c>
      <c r="EG236" s="1">
        <v>0.53908355795148255</v>
      </c>
      <c r="EH236" s="1">
        <v>9</v>
      </c>
      <c r="EI236" s="1">
        <v>0.32620514679231605</v>
      </c>
      <c r="EJ236" s="1">
        <v>114</v>
      </c>
      <c r="EK236" s="1">
        <v>0.84475731752500915</v>
      </c>
      <c r="EL236" s="1">
        <v>182</v>
      </c>
      <c r="EM236" s="1">
        <v>1.0866969190351086</v>
      </c>
      <c r="EN236" s="1">
        <v>197</v>
      </c>
      <c r="EO236" s="1">
        <v>1.0619946091644203</v>
      </c>
      <c r="EP236" s="1">
        <v>3</v>
      </c>
      <c r="EQ236" s="1">
        <v>0.16456390565002743</v>
      </c>
      <c r="ER236" s="1">
        <v>1526</v>
      </c>
      <c r="ES236" s="1">
        <v>1.9134556306503994</v>
      </c>
      <c r="ET236" s="1">
        <v>1238</v>
      </c>
      <c r="EU236" s="1">
        <v>1.2186478717958815</v>
      </c>
      <c r="EV236" s="1">
        <v>180</v>
      </c>
      <c r="EW236" s="1">
        <v>0.90202956652468047</v>
      </c>
      <c r="EX236" s="1">
        <v>2210</v>
      </c>
      <c r="EY236" s="1">
        <v>1.7191620446359812</v>
      </c>
      <c r="EZ236" s="1">
        <v>943</v>
      </c>
      <c r="FA236" s="1">
        <v>1.712490465986271</v>
      </c>
      <c r="FB236" s="1">
        <v>985</v>
      </c>
      <c r="FC236" s="1">
        <v>1.2918032786885245</v>
      </c>
      <c r="FD236" s="1">
        <v>10</v>
      </c>
      <c r="FE236" s="1">
        <v>0.3865481252415926</v>
      </c>
      <c r="FF236" s="1">
        <v>38325</v>
      </c>
      <c r="FG236" s="1">
        <v>1.675116187282579</v>
      </c>
      <c r="FH236" s="1">
        <v>46234</v>
      </c>
      <c r="FI236" s="1">
        <v>1.5331420857351201</v>
      </c>
    </row>
    <row r="237" spans="2:165" x14ac:dyDescent="0.35">
      <c r="B237" s="18">
        <v>232</v>
      </c>
      <c r="C237" s="1" t="s">
        <v>388</v>
      </c>
      <c r="D237" s="1">
        <v>331</v>
      </c>
      <c r="E237" s="1">
        <v>5.4164621174930456</v>
      </c>
      <c r="F237" s="1">
        <v>106</v>
      </c>
      <c r="G237" s="1">
        <v>2.202826267664173</v>
      </c>
      <c r="H237" s="1">
        <v>2859</v>
      </c>
      <c r="I237" s="1">
        <v>5.5619321829465207</v>
      </c>
      <c r="J237" s="1">
        <v>6774</v>
      </c>
      <c r="K237" s="1">
        <v>10.990686958496934</v>
      </c>
      <c r="L237" s="1">
        <v>856</v>
      </c>
      <c r="M237" s="1">
        <v>5.4074542008843967</v>
      </c>
      <c r="N237" s="1">
        <v>1208</v>
      </c>
      <c r="O237" s="1">
        <v>4.7302059675777279</v>
      </c>
      <c r="P237" s="1">
        <v>7583</v>
      </c>
      <c r="Q237" s="1">
        <v>15.710201375652607</v>
      </c>
      <c r="R237" s="1">
        <v>224</v>
      </c>
      <c r="S237" s="1">
        <v>3.7520938023450587</v>
      </c>
      <c r="T237" s="1">
        <v>13530</v>
      </c>
      <c r="U237" s="1">
        <v>16.175310235994548</v>
      </c>
      <c r="V237" s="1">
        <v>4387</v>
      </c>
      <c r="W237" s="1">
        <v>5.6733828207847292</v>
      </c>
      <c r="X237" s="1">
        <v>59</v>
      </c>
      <c r="Y237" s="1">
        <v>2.3128185025480206</v>
      </c>
      <c r="Z237" s="1">
        <v>576</v>
      </c>
      <c r="AA237" s="1">
        <v>3.4592516965947993</v>
      </c>
      <c r="AB237" s="1">
        <v>2901</v>
      </c>
      <c r="AC237" s="1">
        <v>5.2108779997126025</v>
      </c>
      <c r="AD237" s="1">
        <v>9258</v>
      </c>
      <c r="AE237" s="1">
        <v>5.6679666215661912</v>
      </c>
      <c r="AF237" s="1">
        <v>120</v>
      </c>
      <c r="AG237" s="1">
        <v>2.6905829596412558</v>
      </c>
      <c r="AH237" s="1">
        <v>352</v>
      </c>
      <c r="AI237" s="1">
        <v>3.4442270058708417</v>
      </c>
      <c r="AJ237" s="1">
        <v>216</v>
      </c>
      <c r="AK237" s="1">
        <v>2.9780780366744795</v>
      </c>
      <c r="AL237" s="1">
        <v>8975</v>
      </c>
      <c r="AM237" s="1">
        <v>11.840681812185018</v>
      </c>
      <c r="AN237" s="1">
        <v>676</v>
      </c>
      <c r="AO237" s="1">
        <v>3.675910821098423</v>
      </c>
      <c r="AP237" s="1">
        <v>3764</v>
      </c>
      <c r="AQ237" s="1">
        <v>5.7691128686162712</v>
      </c>
      <c r="AR237" s="1">
        <v>130</v>
      </c>
      <c r="AS237" s="1">
        <v>3.1197504199664028</v>
      </c>
      <c r="AT237" s="1">
        <v>11262</v>
      </c>
      <c r="AU237" s="1">
        <v>14.767511998111774</v>
      </c>
      <c r="AV237" s="1">
        <v>203</v>
      </c>
      <c r="AW237" s="1">
        <v>2.3992435882283418</v>
      </c>
      <c r="AX237" s="1">
        <v>552</v>
      </c>
      <c r="AY237" s="1">
        <v>4.6574417819777256</v>
      </c>
      <c r="AZ237" s="1">
        <v>2393</v>
      </c>
      <c r="BA237" s="1">
        <v>4.4039162280540323</v>
      </c>
      <c r="BB237" s="1">
        <v>3611</v>
      </c>
      <c r="BC237" s="1">
        <v>5.8326603133581001</v>
      </c>
      <c r="BD237" s="1">
        <v>7804</v>
      </c>
      <c r="BE237" s="1">
        <v>6.2495995899801402</v>
      </c>
      <c r="BF237" s="1">
        <v>1186</v>
      </c>
      <c r="BG237" s="1">
        <v>4.1209173036831128</v>
      </c>
      <c r="BH237" s="1">
        <v>503</v>
      </c>
      <c r="BI237" s="1">
        <v>7.3452102803738315</v>
      </c>
      <c r="BJ237" s="1">
        <v>50</v>
      </c>
      <c r="BK237" s="1">
        <v>2.1654395842355996</v>
      </c>
      <c r="BL237" s="1">
        <v>4395</v>
      </c>
      <c r="BM237" s="1">
        <v>10.181388560706095</v>
      </c>
      <c r="BN237" s="1">
        <v>365</v>
      </c>
      <c r="BO237" s="1">
        <v>3.8280020975353963</v>
      </c>
      <c r="BP237" s="1">
        <v>5173</v>
      </c>
      <c r="BQ237" s="1">
        <v>5.3284303122070806</v>
      </c>
      <c r="BR237" s="1">
        <v>376</v>
      </c>
      <c r="BS237" s="1">
        <v>4.6696472925981123</v>
      </c>
      <c r="BT237" s="1">
        <v>7408</v>
      </c>
      <c r="BU237" s="1">
        <v>9.5450387187383239</v>
      </c>
      <c r="BV237" s="1">
        <v>6396</v>
      </c>
      <c r="BW237" s="1">
        <v>8.2444991556993514</v>
      </c>
      <c r="BX237" s="1">
        <v>1048</v>
      </c>
      <c r="BY237" s="1">
        <v>3.4000583979495831</v>
      </c>
      <c r="BZ237" s="1">
        <v>63</v>
      </c>
      <c r="CA237" s="1">
        <v>2.1567956179390619</v>
      </c>
      <c r="CB237" s="1">
        <v>1996</v>
      </c>
      <c r="CC237" s="1">
        <v>8.2028520938642995</v>
      </c>
      <c r="CD237" s="1">
        <v>6631</v>
      </c>
      <c r="CE237" s="1">
        <v>11.865225637905736</v>
      </c>
      <c r="CF237" s="1">
        <v>240</v>
      </c>
      <c r="CG237" s="1">
        <v>5.4261813248926067</v>
      </c>
      <c r="CH237" s="1">
        <v>5047</v>
      </c>
      <c r="CI237" s="1">
        <v>11.215804795662127</v>
      </c>
      <c r="CJ237" s="1">
        <v>5217</v>
      </c>
      <c r="CK237" s="1">
        <v>9.2414794869978021</v>
      </c>
      <c r="CL237" s="1">
        <v>15935</v>
      </c>
      <c r="CM237" s="1">
        <v>18.393471385368333</v>
      </c>
      <c r="CN237" s="1">
        <v>4238</v>
      </c>
      <c r="CO237" s="1">
        <v>5.4807630132557383</v>
      </c>
      <c r="CP237" s="1">
        <v>846</v>
      </c>
      <c r="CQ237" s="1">
        <v>3.5431586882774218</v>
      </c>
      <c r="CR237" s="1">
        <v>883</v>
      </c>
      <c r="CS237" s="1">
        <v>3.9453107546579687</v>
      </c>
      <c r="CT237" s="1">
        <v>377</v>
      </c>
      <c r="CU237" s="1">
        <v>3.0509023225702028</v>
      </c>
      <c r="CV237" s="1">
        <v>10615</v>
      </c>
      <c r="CW237" s="1">
        <v>12.122284905100154</v>
      </c>
      <c r="CX237" s="1">
        <v>6939</v>
      </c>
      <c r="CY237" s="1">
        <v>11.256022190860868</v>
      </c>
      <c r="CZ237" s="1">
        <v>956</v>
      </c>
      <c r="DA237" s="1">
        <v>5.4256526674233827</v>
      </c>
      <c r="DB237" s="1">
        <v>10900</v>
      </c>
      <c r="DC237" s="1">
        <v>12.19471264110625</v>
      </c>
      <c r="DD237" s="1">
        <v>5180</v>
      </c>
      <c r="DE237" s="1">
        <v>7.1413800234369624</v>
      </c>
      <c r="DF237" s="1">
        <v>587</v>
      </c>
      <c r="DG237" s="1">
        <v>7.1177397841639385</v>
      </c>
      <c r="DH237" s="1">
        <v>289</v>
      </c>
      <c r="DI237" s="1">
        <v>3.5166707228036018</v>
      </c>
      <c r="DJ237" s="1">
        <v>264</v>
      </c>
      <c r="DK237" s="1">
        <v>4.0847903450410028</v>
      </c>
      <c r="DL237" s="1">
        <v>3064</v>
      </c>
      <c r="DM237" s="1">
        <v>9.4198665723860184</v>
      </c>
      <c r="DN237" s="1">
        <v>120</v>
      </c>
      <c r="DO237" s="1">
        <v>2.3904382470119523</v>
      </c>
      <c r="DP237" s="1">
        <v>9911</v>
      </c>
      <c r="DQ237" s="1">
        <v>16.967113485011897</v>
      </c>
      <c r="DR237" s="1">
        <v>91</v>
      </c>
      <c r="DS237" s="1">
        <v>3.1455236778430691</v>
      </c>
      <c r="DT237" s="1">
        <v>143</v>
      </c>
      <c r="DU237" s="1">
        <v>11.550888529886914</v>
      </c>
      <c r="DV237" s="1">
        <v>581</v>
      </c>
      <c r="DW237" s="1">
        <v>4.4582565991405767</v>
      </c>
      <c r="DX237" s="1">
        <v>268</v>
      </c>
      <c r="DY237" s="1">
        <v>3.6050578423459783</v>
      </c>
      <c r="DZ237" s="1">
        <v>10492</v>
      </c>
      <c r="EA237" s="1">
        <v>17.846876116280256</v>
      </c>
      <c r="EB237" s="1">
        <v>204</v>
      </c>
      <c r="EC237" s="1">
        <v>4.2902208201892744</v>
      </c>
      <c r="ED237" s="1">
        <v>1537</v>
      </c>
      <c r="EE237" s="1">
        <v>8.4982859670463338</v>
      </c>
      <c r="EF237" s="1">
        <v>254</v>
      </c>
      <c r="EG237" s="1">
        <v>2.7385444743935312</v>
      </c>
      <c r="EH237" s="1">
        <v>75</v>
      </c>
      <c r="EI237" s="1">
        <v>2.7183762232693005</v>
      </c>
      <c r="EJ237" s="1">
        <v>474</v>
      </c>
      <c r="EK237" s="1">
        <v>3.5124120044460909</v>
      </c>
      <c r="EL237" s="1">
        <v>711</v>
      </c>
      <c r="EM237" s="1">
        <v>4.2452830188679247</v>
      </c>
      <c r="EN237" s="1">
        <v>668</v>
      </c>
      <c r="EO237" s="1">
        <v>3.6010781671159031</v>
      </c>
      <c r="EP237" s="1">
        <v>38</v>
      </c>
      <c r="EQ237" s="1">
        <v>2.0844761382336809</v>
      </c>
      <c r="ER237" s="1">
        <v>9780</v>
      </c>
      <c r="ES237" s="1">
        <v>12.26316911386691</v>
      </c>
      <c r="ET237" s="1">
        <v>5838</v>
      </c>
      <c r="EU237" s="1">
        <v>5.7467417411505295</v>
      </c>
      <c r="EV237" s="1">
        <v>718</v>
      </c>
      <c r="EW237" s="1">
        <v>3.598095715359559</v>
      </c>
      <c r="EX237" s="1">
        <v>11138</v>
      </c>
      <c r="EY237" s="1">
        <v>8.6642655444142793</v>
      </c>
      <c r="EZ237" s="1">
        <v>10772</v>
      </c>
      <c r="FA237" s="1">
        <v>19.561980169251445</v>
      </c>
      <c r="FB237" s="1">
        <v>5063</v>
      </c>
      <c r="FC237" s="1">
        <v>6.64</v>
      </c>
      <c r="FD237" s="1">
        <v>52</v>
      </c>
      <c r="FE237" s="1">
        <v>2.0100502512562812</v>
      </c>
      <c r="FF237" s="1">
        <v>232177</v>
      </c>
      <c r="FG237" s="1">
        <v>10.148035251525306</v>
      </c>
      <c r="FH237" s="1">
        <v>266807</v>
      </c>
      <c r="FI237" s="1">
        <v>8.8474508039263355</v>
      </c>
    </row>
    <row r="238" spans="2:165" x14ac:dyDescent="0.35">
      <c r="B238" s="18">
        <v>233</v>
      </c>
      <c r="C238" s="1" t="s">
        <v>389</v>
      </c>
      <c r="D238" s="1">
        <v>183</v>
      </c>
      <c r="E238" s="1">
        <v>2.9945999018163967</v>
      </c>
      <c r="F238" s="1">
        <v>106</v>
      </c>
      <c r="G238" s="1">
        <v>2.202826267664173</v>
      </c>
      <c r="H238" s="1">
        <v>1433</v>
      </c>
      <c r="I238" s="1">
        <v>2.7877750325856465</v>
      </c>
      <c r="J238" s="1">
        <v>1664</v>
      </c>
      <c r="K238" s="1">
        <v>2.699808547230425</v>
      </c>
      <c r="L238" s="1">
        <v>581</v>
      </c>
      <c r="M238" s="1">
        <v>3.670246367656349</v>
      </c>
      <c r="N238" s="1">
        <v>704</v>
      </c>
      <c r="O238" s="1">
        <v>2.7566763254757616</v>
      </c>
      <c r="P238" s="1">
        <v>1413</v>
      </c>
      <c r="Q238" s="1">
        <v>2.9274053202950197</v>
      </c>
      <c r="R238" s="1">
        <v>187</v>
      </c>
      <c r="S238" s="1">
        <v>3.1323283082077054</v>
      </c>
      <c r="T238" s="1">
        <v>2147</v>
      </c>
      <c r="U238" s="1">
        <v>2.5667694809076345</v>
      </c>
      <c r="V238" s="1">
        <v>3276</v>
      </c>
      <c r="W238" s="1">
        <v>4.2366086439231312</v>
      </c>
      <c r="X238" s="1">
        <v>26</v>
      </c>
      <c r="Y238" s="1">
        <v>1.0192081536652293</v>
      </c>
      <c r="Z238" s="1">
        <v>406</v>
      </c>
      <c r="AA238" s="1">
        <v>2.4382919944748065</v>
      </c>
      <c r="AB238" s="1">
        <v>1684</v>
      </c>
      <c r="AC238" s="1">
        <v>3.0248598936628825</v>
      </c>
      <c r="AD238" s="1">
        <v>5581</v>
      </c>
      <c r="AE238" s="1">
        <v>3.4168202327674346</v>
      </c>
      <c r="AF238" s="1">
        <v>106</v>
      </c>
      <c r="AG238" s="1">
        <v>2.376681614349776</v>
      </c>
      <c r="AH238" s="1">
        <v>370</v>
      </c>
      <c r="AI238" s="1">
        <v>3.6203522504892365</v>
      </c>
      <c r="AJ238" s="1">
        <v>153</v>
      </c>
      <c r="AK238" s="1">
        <v>2.1094719426444231</v>
      </c>
      <c r="AL238" s="1">
        <v>2448</v>
      </c>
      <c r="AM238" s="1">
        <v>3.2296366658750886</v>
      </c>
      <c r="AN238" s="1">
        <v>551</v>
      </c>
      <c r="AO238" s="1">
        <v>2.9961935834692768</v>
      </c>
      <c r="AP238" s="1">
        <v>2194</v>
      </c>
      <c r="AQ238" s="1">
        <v>3.3627613267120346</v>
      </c>
      <c r="AR238" s="1">
        <v>84</v>
      </c>
      <c r="AS238" s="1">
        <v>2.0158387329013676</v>
      </c>
      <c r="AT238" s="1">
        <v>2404</v>
      </c>
      <c r="AU238" s="1">
        <v>3.1522907870236816</v>
      </c>
      <c r="AV238" s="1">
        <v>212</v>
      </c>
      <c r="AW238" s="1">
        <v>2.5056139936177759</v>
      </c>
      <c r="AX238" s="1">
        <v>312</v>
      </c>
      <c r="AY238" s="1">
        <v>2.6324670941613229</v>
      </c>
      <c r="AZ238" s="1">
        <v>1557</v>
      </c>
      <c r="BA238" s="1">
        <v>2.8653980639699657</v>
      </c>
      <c r="BB238" s="1">
        <v>2613</v>
      </c>
      <c r="BC238" s="1">
        <v>4.2206428686803426</v>
      </c>
      <c r="BD238" s="1">
        <v>3724</v>
      </c>
      <c r="BE238" s="1">
        <v>2.9822538279197901</v>
      </c>
      <c r="BF238" s="1">
        <v>907</v>
      </c>
      <c r="BG238" s="1">
        <v>3.1514940931202227</v>
      </c>
      <c r="BH238" s="1">
        <v>245</v>
      </c>
      <c r="BI238" s="1">
        <v>3.5776869158878504</v>
      </c>
      <c r="BJ238" s="1">
        <v>42</v>
      </c>
      <c r="BK238" s="1">
        <v>1.8189692507579038</v>
      </c>
      <c r="BL238" s="1">
        <v>1445</v>
      </c>
      <c r="BM238" s="1">
        <v>3.3474644983436419</v>
      </c>
      <c r="BN238" s="1">
        <v>256</v>
      </c>
      <c r="BO238" s="1">
        <v>2.6848453067645517</v>
      </c>
      <c r="BP238" s="1">
        <v>3672</v>
      </c>
      <c r="BQ238" s="1">
        <v>3.7823305831092981</v>
      </c>
      <c r="BR238" s="1">
        <v>195</v>
      </c>
      <c r="BS238" s="1">
        <v>2.4217585692995529</v>
      </c>
      <c r="BT238" s="1">
        <v>2440</v>
      </c>
      <c r="BU238" s="1">
        <v>3.1438842432129466</v>
      </c>
      <c r="BV238" s="1">
        <v>2527</v>
      </c>
      <c r="BW238" s="1">
        <v>3.2573247915028554</v>
      </c>
      <c r="BX238" s="1">
        <v>899</v>
      </c>
      <c r="BY238" s="1">
        <v>2.9166531486227818</v>
      </c>
      <c r="BZ238" s="1">
        <v>53</v>
      </c>
      <c r="CA238" s="1">
        <v>1.8144471071550841</v>
      </c>
      <c r="CB238" s="1">
        <v>720</v>
      </c>
      <c r="CC238" s="1">
        <v>2.9589446430773023</v>
      </c>
      <c r="CD238" s="1">
        <v>1637</v>
      </c>
      <c r="CE238" s="1">
        <v>2.929177253695022</v>
      </c>
      <c r="CF238" s="1">
        <v>133</v>
      </c>
      <c r="CG238" s="1">
        <v>3.0070088175446532</v>
      </c>
      <c r="CH238" s="1">
        <v>1717</v>
      </c>
      <c r="CI238" s="1">
        <v>3.8156403475632787</v>
      </c>
      <c r="CJ238" s="1">
        <v>1807</v>
      </c>
      <c r="CK238" s="1">
        <v>3.2009494792035715</v>
      </c>
      <c r="CL238" s="1">
        <v>3681</v>
      </c>
      <c r="CM238" s="1">
        <v>4.2489092042385206</v>
      </c>
      <c r="CN238" s="1">
        <v>2786</v>
      </c>
      <c r="CO238" s="1">
        <v>3.6029744584545749</v>
      </c>
      <c r="CP238" s="1">
        <v>1007</v>
      </c>
      <c r="CQ238" s="1">
        <v>4.2174477530678063</v>
      </c>
      <c r="CR238" s="1">
        <v>625</v>
      </c>
      <c r="CS238" s="1">
        <v>2.7925472498994681</v>
      </c>
      <c r="CT238" s="1">
        <v>324</v>
      </c>
      <c r="CU238" s="1">
        <v>2.6219956300072833</v>
      </c>
      <c r="CV238" s="1">
        <v>3204</v>
      </c>
      <c r="CW238" s="1">
        <v>3.6589543886896738</v>
      </c>
      <c r="CX238" s="1">
        <v>1913</v>
      </c>
      <c r="CY238" s="1">
        <v>3.1031518159845572</v>
      </c>
      <c r="CZ238" s="1">
        <v>478</v>
      </c>
      <c r="DA238" s="1">
        <v>2.7128263337116914</v>
      </c>
      <c r="DB238" s="1">
        <v>2964</v>
      </c>
      <c r="DC238" s="1">
        <v>3.3160668135999014</v>
      </c>
      <c r="DD238" s="1">
        <v>2728</v>
      </c>
      <c r="DE238" s="1">
        <v>3.760942993037844</v>
      </c>
      <c r="DF238" s="1">
        <v>243</v>
      </c>
      <c r="DG238" s="1">
        <v>2.9465260094579846</v>
      </c>
      <c r="DH238" s="1">
        <v>187</v>
      </c>
      <c r="DI238" s="1">
        <v>2.2754928206376248</v>
      </c>
      <c r="DJ238" s="1">
        <v>217</v>
      </c>
      <c r="DK238" s="1">
        <v>3.3575738820980972</v>
      </c>
      <c r="DL238" s="1">
        <v>956</v>
      </c>
      <c r="DM238" s="1">
        <v>2.939096750391982</v>
      </c>
      <c r="DN238" s="1">
        <v>107</v>
      </c>
      <c r="DO238" s="1">
        <v>2.1314741035856573</v>
      </c>
      <c r="DP238" s="1">
        <v>2270</v>
      </c>
      <c r="DQ238" s="1">
        <v>3.8861212401349015</v>
      </c>
      <c r="DR238" s="1">
        <v>52</v>
      </c>
      <c r="DS238" s="1">
        <v>1.7974421016246114</v>
      </c>
      <c r="DT238" s="1">
        <v>33</v>
      </c>
      <c r="DU238" s="1">
        <v>2.6655896607431337</v>
      </c>
      <c r="DV238" s="1">
        <v>369</v>
      </c>
      <c r="DW238" s="1">
        <v>2.8314917127071824</v>
      </c>
      <c r="DX238" s="1">
        <v>156</v>
      </c>
      <c r="DY238" s="1">
        <v>2.0984665052461664</v>
      </c>
      <c r="DZ238" s="1">
        <v>1927</v>
      </c>
      <c r="EA238" s="1">
        <v>3.2778240827365663</v>
      </c>
      <c r="EB238" s="1">
        <v>131</v>
      </c>
      <c r="EC238" s="1">
        <v>2.754994742376446</v>
      </c>
      <c r="ED238" s="1">
        <v>512</v>
      </c>
      <c r="EE238" s="1">
        <v>2.8309189428287076</v>
      </c>
      <c r="EF238" s="1">
        <v>291</v>
      </c>
      <c r="EG238" s="1">
        <v>3.1374663072776281</v>
      </c>
      <c r="EH238" s="1">
        <v>55</v>
      </c>
      <c r="EI238" s="1">
        <v>1.9934758970641537</v>
      </c>
      <c r="EJ238" s="1">
        <v>473</v>
      </c>
      <c r="EK238" s="1">
        <v>3.5050018525379771</v>
      </c>
      <c r="EL238" s="1">
        <v>461</v>
      </c>
      <c r="EM238" s="1">
        <v>2.752567470742775</v>
      </c>
      <c r="EN238" s="1">
        <v>425</v>
      </c>
      <c r="EO238" s="1">
        <v>2.2911051212938007</v>
      </c>
      <c r="EP238" s="1">
        <v>39</v>
      </c>
      <c r="EQ238" s="1">
        <v>2.1393307734503564</v>
      </c>
      <c r="ER238" s="1">
        <v>2684</v>
      </c>
      <c r="ES238" s="1">
        <v>3.365475041065316</v>
      </c>
      <c r="ET238" s="1">
        <v>3625</v>
      </c>
      <c r="EU238" s="1">
        <v>3.5683348426979569</v>
      </c>
      <c r="EV238" s="1">
        <v>602</v>
      </c>
      <c r="EW238" s="1">
        <v>3.0167877724880983</v>
      </c>
      <c r="EX238" s="1">
        <v>4874</v>
      </c>
      <c r="EY238" s="1">
        <v>3.7914913147311187</v>
      </c>
      <c r="EZ238" s="1">
        <v>1609</v>
      </c>
      <c r="FA238" s="1">
        <v>2.9219482076054191</v>
      </c>
      <c r="FB238" s="1">
        <v>2411</v>
      </c>
      <c r="FC238" s="1">
        <v>3.161967213114754</v>
      </c>
      <c r="FD238" s="1">
        <v>40</v>
      </c>
      <c r="FE238" s="1">
        <v>1.5461925009663704</v>
      </c>
      <c r="FF238" s="1">
        <v>78301</v>
      </c>
      <c r="FG238" s="1">
        <v>3.4223945878777098</v>
      </c>
      <c r="FH238" s="1">
        <v>99278</v>
      </c>
      <c r="FI238" s="1">
        <v>3.2921071070556569</v>
      </c>
    </row>
    <row r="239" spans="2:165" x14ac:dyDescent="0.35">
      <c r="B239" s="18">
        <v>234</v>
      </c>
      <c r="C239" s="1" t="s">
        <v>390</v>
      </c>
      <c r="D239" s="1">
        <v>367</v>
      </c>
      <c r="E239" s="1">
        <v>6.0055637375225004</v>
      </c>
      <c r="F239" s="1">
        <v>516</v>
      </c>
      <c r="G239" s="1">
        <v>10.723192019950124</v>
      </c>
      <c r="H239" s="1">
        <v>3403</v>
      </c>
      <c r="I239" s="1">
        <v>6.6202361729860115</v>
      </c>
      <c r="J239" s="1">
        <v>4847</v>
      </c>
      <c r="K239" s="1">
        <v>7.8641658824674696</v>
      </c>
      <c r="L239" s="1">
        <v>748</v>
      </c>
      <c r="M239" s="1">
        <v>4.7252053063802899</v>
      </c>
      <c r="N239" s="1">
        <v>1393</v>
      </c>
      <c r="O239" s="1">
        <v>5.4546166496984885</v>
      </c>
      <c r="P239" s="1">
        <v>2288</v>
      </c>
      <c r="Q239" s="1">
        <v>4.740200546946217</v>
      </c>
      <c r="R239" s="1">
        <v>427</v>
      </c>
      <c r="S239" s="1">
        <v>7.1524288107202683</v>
      </c>
      <c r="T239" s="1">
        <v>4027</v>
      </c>
      <c r="U239" s="1">
        <v>4.8143366090428712</v>
      </c>
      <c r="V239" s="1">
        <v>4077</v>
      </c>
      <c r="W239" s="1">
        <v>5.272482735431808</v>
      </c>
      <c r="X239" s="1">
        <v>148</v>
      </c>
      <c r="Y239" s="1">
        <v>5.801646413171305</v>
      </c>
      <c r="Z239" s="1">
        <v>618</v>
      </c>
      <c r="AA239" s="1">
        <v>3.7114887994715033</v>
      </c>
      <c r="AB239" s="1">
        <v>2657</v>
      </c>
      <c r="AC239" s="1">
        <v>4.7725966374479096</v>
      </c>
      <c r="AD239" s="1">
        <v>6854</v>
      </c>
      <c r="AE239" s="1">
        <v>4.1961809488242245</v>
      </c>
      <c r="AF239" s="1">
        <v>279</v>
      </c>
      <c r="AG239" s="1">
        <v>6.2556053811659202</v>
      </c>
      <c r="AH239" s="1">
        <v>436</v>
      </c>
      <c r="AI239" s="1">
        <v>4.26614481409002</v>
      </c>
      <c r="AJ239" s="1">
        <v>285</v>
      </c>
      <c r="AK239" s="1">
        <v>3.9294085206121605</v>
      </c>
      <c r="AL239" s="1">
        <v>5897</v>
      </c>
      <c r="AM239" s="1">
        <v>7.7798886514156047</v>
      </c>
      <c r="AN239" s="1">
        <v>1124</v>
      </c>
      <c r="AO239" s="1">
        <v>6.1120174007612835</v>
      </c>
      <c r="AP239" s="1">
        <v>3452</v>
      </c>
      <c r="AQ239" s="1">
        <v>5.2909079762123721</v>
      </c>
      <c r="AR239" s="1">
        <v>289</v>
      </c>
      <c r="AS239" s="1">
        <v>6.9354451643868487</v>
      </c>
      <c r="AT239" s="1">
        <v>3987</v>
      </c>
      <c r="AU239" s="1">
        <v>5.2280296871312055</v>
      </c>
      <c r="AV239" s="1">
        <v>506</v>
      </c>
      <c r="AW239" s="1">
        <v>5.980380569672616</v>
      </c>
      <c r="AX239" s="1">
        <v>788</v>
      </c>
      <c r="AY239" s="1">
        <v>6.6486668916638543</v>
      </c>
      <c r="AZ239" s="1">
        <v>3500</v>
      </c>
      <c r="BA239" s="1">
        <v>6.4411645625529088</v>
      </c>
      <c r="BB239" s="1">
        <v>2037</v>
      </c>
      <c r="BC239" s="1">
        <v>3.2902600549184298</v>
      </c>
      <c r="BD239" s="1">
        <v>8280</v>
      </c>
      <c r="BE239" s="1">
        <v>6.6307899288871806</v>
      </c>
      <c r="BF239" s="1">
        <v>1278</v>
      </c>
      <c r="BG239" s="1">
        <v>4.4405837387074358</v>
      </c>
      <c r="BH239" s="1">
        <v>442</v>
      </c>
      <c r="BI239" s="1">
        <v>6.4544392523364484</v>
      </c>
      <c r="BJ239" s="1">
        <v>126</v>
      </c>
      <c r="BK239" s="1">
        <v>5.4569077522737119</v>
      </c>
      <c r="BL239" s="1">
        <v>3273</v>
      </c>
      <c r="BM239" s="1">
        <v>7.582180832580443</v>
      </c>
      <c r="BN239" s="1">
        <v>577</v>
      </c>
      <c r="BO239" s="1">
        <v>6.0513896171997903</v>
      </c>
      <c r="BP239" s="1">
        <v>6155</v>
      </c>
      <c r="BQ239" s="1">
        <v>6.3399359311104933</v>
      </c>
      <c r="BR239" s="1">
        <v>670</v>
      </c>
      <c r="BS239" s="1">
        <v>8.3209140586189765</v>
      </c>
      <c r="BT239" s="1">
        <v>4545</v>
      </c>
      <c r="BU239" s="1">
        <v>5.8561286415585414</v>
      </c>
      <c r="BV239" s="1">
        <v>3709</v>
      </c>
      <c r="BW239" s="1">
        <v>4.7809329844416659</v>
      </c>
      <c r="BX239" s="1">
        <v>2596</v>
      </c>
      <c r="BY239" s="1">
        <v>8.4222820620964871</v>
      </c>
      <c r="BZ239" s="1">
        <v>148</v>
      </c>
      <c r="CA239" s="1">
        <v>5.0667579596028762</v>
      </c>
      <c r="CB239" s="1">
        <v>2045</v>
      </c>
      <c r="CC239" s="1">
        <v>8.4042247154070608</v>
      </c>
      <c r="CD239" s="1">
        <v>2497</v>
      </c>
      <c r="CE239" s="1">
        <v>4.4680241921053572</v>
      </c>
      <c r="CF239" s="1">
        <v>256</v>
      </c>
      <c r="CG239" s="1">
        <v>5.787926746552114</v>
      </c>
      <c r="CH239" s="1">
        <v>3515</v>
      </c>
      <c r="CI239" s="1">
        <v>7.8112846952154493</v>
      </c>
      <c r="CJ239" s="1">
        <v>3335</v>
      </c>
      <c r="CK239" s="1">
        <v>5.9076737759512508</v>
      </c>
      <c r="CL239" s="1">
        <v>4538</v>
      </c>
      <c r="CM239" s="1">
        <v>5.2381282175589261</v>
      </c>
      <c r="CN239" s="1">
        <v>4486</v>
      </c>
      <c r="CO239" s="1">
        <v>5.8014872292272877</v>
      </c>
      <c r="CP239" s="1">
        <v>1290</v>
      </c>
      <c r="CQ239" s="1">
        <v>5.4026887799974874</v>
      </c>
      <c r="CR239" s="1">
        <v>2284</v>
      </c>
      <c r="CS239" s="1">
        <v>10.205084670032617</v>
      </c>
      <c r="CT239" s="1">
        <v>400</v>
      </c>
      <c r="CU239" s="1">
        <v>3.2370316419843004</v>
      </c>
      <c r="CV239" s="1">
        <v>3750</v>
      </c>
      <c r="CW239" s="1">
        <v>4.2824840691592625</v>
      </c>
      <c r="CX239" s="1">
        <v>4714</v>
      </c>
      <c r="CY239" s="1">
        <v>7.6467630217204405</v>
      </c>
      <c r="CZ239" s="1">
        <v>1422</v>
      </c>
      <c r="DA239" s="1">
        <v>8.0703745743473334</v>
      </c>
      <c r="DB239" s="1">
        <v>7091</v>
      </c>
      <c r="DC239" s="1">
        <v>7.9332759025765531</v>
      </c>
      <c r="DD239" s="1">
        <v>4400</v>
      </c>
      <c r="DE239" s="1">
        <v>6.0660370855449095</v>
      </c>
      <c r="DF239" s="1">
        <v>648</v>
      </c>
      <c r="DG239" s="1">
        <v>7.8574026918879589</v>
      </c>
      <c r="DH239" s="1">
        <v>422</v>
      </c>
      <c r="DI239" s="1">
        <v>5.1350693599415917</v>
      </c>
      <c r="DJ239" s="1">
        <v>439</v>
      </c>
      <c r="DK239" s="1">
        <v>6.7925112177007581</v>
      </c>
      <c r="DL239" s="1">
        <v>2117</v>
      </c>
      <c r="DM239" s="1">
        <v>6.5084391428659263</v>
      </c>
      <c r="DN239" s="1">
        <v>347</v>
      </c>
      <c r="DO239" s="1">
        <v>6.9123505976095618</v>
      </c>
      <c r="DP239" s="1">
        <v>3432</v>
      </c>
      <c r="DQ239" s="1">
        <v>5.8754044476400802</v>
      </c>
      <c r="DR239" s="1">
        <v>221</v>
      </c>
      <c r="DS239" s="1">
        <v>7.6391289319045974</v>
      </c>
      <c r="DT239" s="1">
        <v>107</v>
      </c>
      <c r="DU239" s="1">
        <v>8.6429725363489496</v>
      </c>
      <c r="DV239" s="1">
        <v>525</v>
      </c>
      <c r="DW239" s="1">
        <v>4.028545119705341</v>
      </c>
      <c r="DX239" s="1">
        <v>433</v>
      </c>
      <c r="DY239" s="1">
        <v>5.8245897228948076</v>
      </c>
      <c r="DZ239" s="1">
        <v>2779</v>
      </c>
      <c r="EA239" s="1">
        <v>4.7270747929034345</v>
      </c>
      <c r="EB239" s="1">
        <v>316</v>
      </c>
      <c r="EC239" s="1">
        <v>6.6456361724500521</v>
      </c>
      <c r="ED239" s="1">
        <v>1250</v>
      </c>
      <c r="EE239" s="1">
        <v>6.9114232002653981</v>
      </c>
      <c r="EF239" s="1">
        <v>397</v>
      </c>
      <c r="EG239" s="1">
        <v>4.2803234501347713</v>
      </c>
      <c r="EH239" s="1">
        <v>177</v>
      </c>
      <c r="EI239" s="1">
        <v>6.4153678869155488</v>
      </c>
      <c r="EJ239" s="1">
        <v>828</v>
      </c>
      <c r="EK239" s="1">
        <v>6.135605779918488</v>
      </c>
      <c r="EL239" s="1">
        <v>929</v>
      </c>
      <c r="EM239" s="1">
        <v>5.546930976833055</v>
      </c>
      <c r="EN239" s="1">
        <v>1824</v>
      </c>
      <c r="EO239" s="1">
        <v>9.8328840970350395</v>
      </c>
      <c r="EP239" s="1">
        <v>114</v>
      </c>
      <c r="EQ239" s="1">
        <v>6.2534284147010428</v>
      </c>
      <c r="ER239" s="1">
        <v>4137</v>
      </c>
      <c r="ES239" s="1">
        <v>5.1873957693320465</v>
      </c>
      <c r="ET239" s="1">
        <v>5978</v>
      </c>
      <c r="EU239" s="1">
        <v>5.884553293696106</v>
      </c>
      <c r="EV239" s="1">
        <v>2404</v>
      </c>
      <c r="EW239" s="1">
        <v>12.047105988474065</v>
      </c>
      <c r="EX239" s="1">
        <v>7311</v>
      </c>
      <c r="EY239" s="1">
        <v>5.6872369720966782</v>
      </c>
      <c r="EZ239" s="1">
        <v>3887</v>
      </c>
      <c r="FA239" s="1">
        <v>7.0588021646751171</v>
      </c>
      <c r="FB239" s="1">
        <v>4036</v>
      </c>
      <c r="FC239" s="1">
        <v>5.2931147540983607</v>
      </c>
      <c r="FD239" s="1">
        <v>131</v>
      </c>
      <c r="FE239" s="1">
        <v>5.0637804406648623</v>
      </c>
      <c r="FF239" s="1">
        <v>129808</v>
      </c>
      <c r="FG239" s="1">
        <v>5.6736720688526292</v>
      </c>
      <c r="FH239" s="1">
        <v>177963</v>
      </c>
      <c r="FI239" s="1">
        <v>5.9013402475165284</v>
      </c>
    </row>
    <row r="240" spans="2:165" x14ac:dyDescent="0.35">
      <c r="B240" s="18">
        <v>235</v>
      </c>
      <c r="C240" s="1" t="s">
        <v>391</v>
      </c>
      <c r="D240" s="1">
        <v>528</v>
      </c>
      <c r="E240" s="1">
        <v>8.6401570937653407</v>
      </c>
      <c r="F240" s="1">
        <v>330</v>
      </c>
      <c r="G240" s="1">
        <v>6.8578553615960107</v>
      </c>
      <c r="H240" s="1">
        <v>5742</v>
      </c>
      <c r="I240" s="1">
        <v>11.170554247806548</v>
      </c>
      <c r="J240" s="1">
        <v>7142</v>
      </c>
      <c r="K240" s="1">
        <v>11.587760002595971</v>
      </c>
      <c r="L240" s="1">
        <v>1424</v>
      </c>
      <c r="M240" s="1">
        <v>8.9955780164245098</v>
      </c>
      <c r="N240" s="1">
        <v>2576</v>
      </c>
      <c r="O240" s="1">
        <v>10.086929281854491</v>
      </c>
      <c r="P240" s="1">
        <v>4764</v>
      </c>
      <c r="Q240" s="1">
        <v>9.8698930968757779</v>
      </c>
      <c r="R240" s="1">
        <v>480</v>
      </c>
      <c r="S240" s="1">
        <v>8.0402010050251249</v>
      </c>
      <c r="T240" s="1">
        <v>8785</v>
      </c>
      <c r="U240" s="1">
        <v>10.502594266312794</v>
      </c>
      <c r="V240" s="1">
        <v>5310</v>
      </c>
      <c r="W240" s="1">
        <v>6.8670304942710079</v>
      </c>
      <c r="X240" s="1">
        <v>242</v>
      </c>
      <c r="Y240" s="1">
        <v>9.4864758918071352</v>
      </c>
      <c r="Z240" s="1">
        <v>1177</v>
      </c>
      <c r="AA240" s="1">
        <v>7.0686445258543031</v>
      </c>
      <c r="AB240" s="1">
        <v>4813</v>
      </c>
      <c r="AC240" s="1">
        <v>8.6452794941801976</v>
      </c>
      <c r="AD240" s="1">
        <v>11552</v>
      </c>
      <c r="AE240" s="1">
        <v>7.0724076919780332</v>
      </c>
      <c r="AF240" s="1">
        <v>328</v>
      </c>
      <c r="AG240" s="1">
        <v>7.3542600896860986</v>
      </c>
      <c r="AH240" s="1">
        <v>724</v>
      </c>
      <c r="AI240" s="1">
        <v>7.0841487279843447</v>
      </c>
      <c r="AJ240" s="1">
        <v>491</v>
      </c>
      <c r="AK240" s="1">
        <v>6.7696125741072661</v>
      </c>
      <c r="AL240" s="1">
        <v>8600</v>
      </c>
      <c r="AM240" s="1">
        <v>11.345945803319349</v>
      </c>
      <c r="AN240" s="1">
        <v>1731</v>
      </c>
      <c r="AO240" s="1">
        <v>9.4127243066884176</v>
      </c>
      <c r="AP240" s="1">
        <v>5905</v>
      </c>
      <c r="AQ240" s="1">
        <v>9.050640671939183</v>
      </c>
      <c r="AR240" s="1">
        <v>261</v>
      </c>
      <c r="AS240" s="1">
        <v>6.2634989200863922</v>
      </c>
      <c r="AT240" s="1">
        <v>8492</v>
      </c>
      <c r="AU240" s="1">
        <v>11.135296740185151</v>
      </c>
      <c r="AV240" s="1">
        <v>615</v>
      </c>
      <c r="AW240" s="1">
        <v>7.2686443682779807</v>
      </c>
      <c r="AX240" s="1">
        <v>1043</v>
      </c>
      <c r="AY240" s="1">
        <v>8.8002024974687814</v>
      </c>
      <c r="AZ240" s="1">
        <v>4887</v>
      </c>
      <c r="BA240" s="1">
        <v>8.9937060620560203</v>
      </c>
      <c r="BB240" s="1">
        <v>3431</v>
      </c>
      <c r="BC240" s="1">
        <v>5.5419156840575035</v>
      </c>
      <c r="BD240" s="1">
        <v>12738</v>
      </c>
      <c r="BE240" s="1">
        <v>10.200845665961946</v>
      </c>
      <c r="BF240" s="1">
        <v>2527</v>
      </c>
      <c r="BG240" s="1">
        <v>8.780403057678944</v>
      </c>
      <c r="BH240" s="1">
        <v>574</v>
      </c>
      <c r="BI240" s="1">
        <v>8.3820093457943923</v>
      </c>
      <c r="BJ240" s="1">
        <v>194</v>
      </c>
      <c r="BK240" s="1">
        <v>8.4019055868341272</v>
      </c>
      <c r="BL240" s="1">
        <v>4289</v>
      </c>
      <c r="BM240" s="1">
        <v>9.9358306113466295</v>
      </c>
      <c r="BN240" s="1">
        <v>795</v>
      </c>
      <c r="BO240" s="1">
        <v>8.3377031987414796</v>
      </c>
      <c r="BP240" s="1">
        <v>7758</v>
      </c>
      <c r="BQ240" s="1">
        <v>7.9911003986279772</v>
      </c>
      <c r="BR240" s="1">
        <v>743</v>
      </c>
      <c r="BS240" s="1">
        <v>9.2275211127670147</v>
      </c>
      <c r="BT240" s="1">
        <v>7692</v>
      </c>
      <c r="BU240" s="1">
        <v>9.9109662290139298</v>
      </c>
      <c r="BV240" s="1">
        <v>7055</v>
      </c>
      <c r="BW240" s="1">
        <v>9.0939558385645611</v>
      </c>
      <c r="BX240" s="1">
        <v>2491</v>
      </c>
      <c r="BY240" s="1">
        <v>8.0816273561950496</v>
      </c>
      <c r="BZ240" s="1">
        <v>195</v>
      </c>
      <c r="CA240" s="1">
        <v>6.6757959602875729</v>
      </c>
      <c r="CB240" s="1">
        <v>2554</v>
      </c>
      <c r="CC240" s="1">
        <v>10.49603419224921</v>
      </c>
      <c r="CD240" s="1">
        <v>5020</v>
      </c>
      <c r="CE240" s="1">
        <v>8.98257166374405</v>
      </c>
      <c r="CF240" s="1">
        <v>471</v>
      </c>
      <c r="CG240" s="1">
        <v>10.648880850101742</v>
      </c>
      <c r="CH240" s="1">
        <v>4353</v>
      </c>
      <c r="CI240" s="1">
        <v>9.6735483010733585</v>
      </c>
      <c r="CJ240" s="1">
        <v>5991</v>
      </c>
      <c r="CK240" s="1">
        <v>10.612555799617374</v>
      </c>
      <c r="CL240" s="1">
        <v>7636</v>
      </c>
      <c r="CM240" s="1">
        <v>8.8140914652445925</v>
      </c>
      <c r="CN240" s="1">
        <v>6104</v>
      </c>
      <c r="CO240" s="1">
        <v>7.8939540898803759</v>
      </c>
      <c r="CP240" s="1">
        <v>2115</v>
      </c>
      <c r="CQ240" s="1">
        <v>8.8578967206935548</v>
      </c>
      <c r="CR240" s="1">
        <v>1740</v>
      </c>
      <c r="CS240" s="1">
        <v>7.7744515437201196</v>
      </c>
      <c r="CT240" s="1">
        <v>910</v>
      </c>
      <c r="CU240" s="1">
        <v>7.3642469855142831</v>
      </c>
      <c r="CV240" s="1">
        <v>9060</v>
      </c>
      <c r="CW240" s="1">
        <v>10.346481511088779</v>
      </c>
      <c r="CX240" s="1">
        <v>6350</v>
      </c>
      <c r="CY240" s="1">
        <v>10.300582347883919</v>
      </c>
      <c r="CZ240" s="1">
        <v>1777</v>
      </c>
      <c r="DA240" s="1">
        <v>10.085130533484676</v>
      </c>
      <c r="DB240" s="1">
        <v>10378</v>
      </c>
      <c r="DC240" s="1">
        <v>11.61070897150465</v>
      </c>
      <c r="DD240" s="1">
        <v>6842</v>
      </c>
      <c r="DE240" s="1">
        <v>9.4326876680223339</v>
      </c>
      <c r="DF240" s="1">
        <v>901</v>
      </c>
      <c r="DG240" s="1">
        <v>10.925184915726931</v>
      </c>
      <c r="DH240" s="1">
        <v>587</v>
      </c>
      <c r="DI240" s="1">
        <v>7.1428571428571423</v>
      </c>
      <c r="DJ240" s="1">
        <v>598</v>
      </c>
      <c r="DK240" s="1">
        <v>9.252669039145907</v>
      </c>
      <c r="DL240" s="1">
        <v>3796</v>
      </c>
      <c r="DM240" s="1">
        <v>11.670304669966489</v>
      </c>
      <c r="DN240" s="1">
        <v>304</v>
      </c>
      <c r="DO240" s="1">
        <v>6.0557768924302788</v>
      </c>
      <c r="DP240" s="1">
        <v>5234</v>
      </c>
      <c r="DQ240" s="1">
        <v>8.9603341721876983</v>
      </c>
      <c r="DR240" s="1">
        <v>187</v>
      </c>
      <c r="DS240" s="1">
        <v>6.4638783269961975</v>
      </c>
      <c r="DT240" s="1">
        <v>139</v>
      </c>
      <c r="DU240" s="1">
        <v>11.227786752827139</v>
      </c>
      <c r="DV240" s="1">
        <v>1090</v>
      </c>
      <c r="DW240" s="1">
        <v>8.3640270104358496</v>
      </c>
      <c r="DX240" s="1">
        <v>610</v>
      </c>
      <c r="DY240" s="1">
        <v>8.2055421038471881</v>
      </c>
      <c r="DZ240" s="1">
        <v>5052</v>
      </c>
      <c r="EA240" s="1">
        <v>8.5934443518345276</v>
      </c>
      <c r="EB240" s="1">
        <v>355</v>
      </c>
      <c r="EC240" s="1">
        <v>7.4658254468980019</v>
      </c>
      <c r="ED240" s="1">
        <v>2002</v>
      </c>
      <c r="EE240" s="1">
        <v>11.069335397545062</v>
      </c>
      <c r="EF240" s="1">
        <v>754</v>
      </c>
      <c r="EG240" s="1">
        <v>8.1293800539083563</v>
      </c>
      <c r="EH240" s="1">
        <v>213</v>
      </c>
      <c r="EI240" s="1">
        <v>7.7201884740848135</v>
      </c>
      <c r="EJ240" s="1">
        <v>1182</v>
      </c>
      <c r="EK240" s="1">
        <v>8.7587995553908851</v>
      </c>
      <c r="EL240" s="1">
        <v>1619</v>
      </c>
      <c r="EM240" s="1">
        <v>9.6668258896584653</v>
      </c>
      <c r="EN240" s="1">
        <v>1639</v>
      </c>
      <c r="EO240" s="1">
        <v>8.8355795148247989</v>
      </c>
      <c r="EP240" s="1">
        <v>138</v>
      </c>
      <c r="EQ240" s="1">
        <v>7.5699396599012623</v>
      </c>
      <c r="ER240" s="1">
        <v>8573</v>
      </c>
      <c r="ES240" s="1">
        <v>10.749708467605421</v>
      </c>
      <c r="ET240" s="1">
        <v>8196</v>
      </c>
      <c r="EU240" s="1">
        <v>8.0678820333110206</v>
      </c>
      <c r="EV240" s="1">
        <v>1787</v>
      </c>
      <c r="EW240" s="1">
        <v>8.955149085442244</v>
      </c>
      <c r="EX240" s="1">
        <v>9167</v>
      </c>
      <c r="EY240" s="1">
        <v>7.1310219290398367</v>
      </c>
      <c r="EZ240" s="1">
        <v>5313</v>
      </c>
      <c r="FA240" s="1">
        <v>9.6484218937275266</v>
      </c>
      <c r="FB240" s="1">
        <v>7598</v>
      </c>
      <c r="FC240" s="1">
        <v>9.9645901639344263</v>
      </c>
      <c r="FD240" s="1">
        <v>214</v>
      </c>
      <c r="FE240" s="1">
        <v>8.2721298801700822</v>
      </c>
      <c r="FF240" s="1">
        <v>210251</v>
      </c>
      <c r="FG240" s="1">
        <v>9.1896895888414747</v>
      </c>
      <c r="FH240" s="1">
        <v>276985</v>
      </c>
      <c r="FI240" s="1">
        <v>9.1849582691816014</v>
      </c>
    </row>
    <row r="241" spans="2:165" x14ac:dyDescent="0.35">
      <c r="B241" s="18">
        <v>236</v>
      </c>
      <c r="C241" s="1" t="s">
        <v>392</v>
      </c>
      <c r="D241" s="1">
        <v>754</v>
      </c>
      <c r="E241" s="1">
        <v>12.338406152839143</v>
      </c>
      <c r="F241" s="1">
        <v>821</v>
      </c>
      <c r="G241" s="1">
        <v>17.061512884455528</v>
      </c>
      <c r="H241" s="1">
        <v>10150</v>
      </c>
      <c r="I241" s="1">
        <v>19.745929225920666</v>
      </c>
      <c r="J241" s="1">
        <v>10480</v>
      </c>
      <c r="K241" s="1">
        <v>17.003601908037773</v>
      </c>
      <c r="L241" s="1">
        <v>2440</v>
      </c>
      <c r="M241" s="1">
        <v>15.413771320277952</v>
      </c>
      <c r="N241" s="1">
        <v>3903</v>
      </c>
      <c r="O241" s="1">
        <v>15.283107526039627</v>
      </c>
      <c r="P241" s="1">
        <v>6144</v>
      </c>
      <c r="Q241" s="1">
        <v>12.72893014005138</v>
      </c>
      <c r="R241" s="1">
        <v>946</v>
      </c>
      <c r="S241" s="1">
        <v>15.845896147403685</v>
      </c>
      <c r="T241" s="1">
        <v>13706</v>
      </c>
      <c r="U241" s="1">
        <v>16.385720775649762</v>
      </c>
      <c r="V241" s="1">
        <v>9404</v>
      </c>
      <c r="W241" s="1">
        <v>12.161498073093139</v>
      </c>
      <c r="X241" s="1">
        <v>322</v>
      </c>
      <c r="Y241" s="1">
        <v>12.622500980007839</v>
      </c>
      <c r="Z241" s="1">
        <v>2721</v>
      </c>
      <c r="AA241" s="1">
        <v>16.341360879226475</v>
      </c>
      <c r="AB241" s="1">
        <v>7882</v>
      </c>
      <c r="AC241" s="1">
        <v>14.15792498922259</v>
      </c>
      <c r="AD241" s="1">
        <v>25775</v>
      </c>
      <c r="AE241" s="1">
        <v>15.78006477326297</v>
      </c>
      <c r="AF241" s="1">
        <v>822</v>
      </c>
      <c r="AG241" s="1">
        <v>18.430493273542599</v>
      </c>
      <c r="AH241" s="1">
        <v>1415</v>
      </c>
      <c r="AI241" s="1">
        <v>13.845401174168298</v>
      </c>
      <c r="AJ241" s="1">
        <v>890</v>
      </c>
      <c r="AK241" s="1">
        <v>12.270784502964291</v>
      </c>
      <c r="AL241" s="1">
        <v>11711</v>
      </c>
      <c r="AM241" s="1">
        <v>15.45027573286894</v>
      </c>
      <c r="AN241" s="1">
        <v>3130</v>
      </c>
      <c r="AO241" s="1">
        <v>17.020119630233825</v>
      </c>
      <c r="AP241" s="1">
        <v>10299</v>
      </c>
      <c r="AQ241" s="1">
        <v>15.785359573294096</v>
      </c>
      <c r="AR241" s="1">
        <v>532</v>
      </c>
      <c r="AS241" s="1">
        <v>12.766978641708663</v>
      </c>
      <c r="AT241" s="1">
        <v>11058</v>
      </c>
      <c r="AU241" s="1">
        <v>14.500013112690462</v>
      </c>
      <c r="AV241" s="1">
        <v>1338</v>
      </c>
      <c r="AW241" s="1">
        <v>15.813733601229169</v>
      </c>
      <c r="AX241" s="1">
        <v>1784</v>
      </c>
      <c r="AY241" s="1">
        <v>15.052311846101924</v>
      </c>
      <c r="AZ241" s="1">
        <v>10759</v>
      </c>
      <c r="BA241" s="1">
        <v>19.800139865287644</v>
      </c>
      <c r="BB241" s="1">
        <v>8523</v>
      </c>
      <c r="BC241" s="1">
        <v>13.766758197383297</v>
      </c>
      <c r="BD241" s="1">
        <v>22536</v>
      </c>
      <c r="BE241" s="1">
        <v>18.04728041514511</v>
      </c>
      <c r="BF241" s="1">
        <v>5206</v>
      </c>
      <c r="BG241" s="1">
        <v>18.088950660180679</v>
      </c>
      <c r="BH241" s="1">
        <v>1033</v>
      </c>
      <c r="BI241" s="1">
        <v>15.084696261682243</v>
      </c>
      <c r="BJ241" s="1">
        <v>434</v>
      </c>
      <c r="BK241" s="1">
        <v>18.796015591165009</v>
      </c>
      <c r="BL241" s="1">
        <v>4933</v>
      </c>
      <c r="BM241" s="1">
        <v>11.427710982926772</v>
      </c>
      <c r="BN241" s="1">
        <v>1802</v>
      </c>
      <c r="BO241" s="1">
        <v>18.898793917147351</v>
      </c>
      <c r="BP241" s="1">
        <v>12860</v>
      </c>
      <c r="BQ241" s="1">
        <v>13.246397412523306</v>
      </c>
      <c r="BR241" s="1">
        <v>1284</v>
      </c>
      <c r="BS241" s="1">
        <v>15.946348733233979</v>
      </c>
      <c r="BT241" s="1">
        <v>11000</v>
      </c>
      <c r="BU241" s="1">
        <v>14.173248637435416</v>
      </c>
      <c r="BV241" s="1">
        <v>11291</v>
      </c>
      <c r="BW241" s="1">
        <v>14.554196367573699</v>
      </c>
      <c r="BX241" s="1">
        <v>5463</v>
      </c>
      <c r="BY241" s="1">
        <v>17.72377769847192</v>
      </c>
      <c r="BZ241" s="1">
        <v>355</v>
      </c>
      <c r="CA241" s="1">
        <v>12.153372132831223</v>
      </c>
      <c r="CB241" s="1">
        <v>2945</v>
      </c>
      <c r="CC241" s="1">
        <v>12.102905519253689</v>
      </c>
      <c r="CD241" s="1">
        <v>8364</v>
      </c>
      <c r="CE241" s="1">
        <v>14.966181154493075</v>
      </c>
      <c r="CF241" s="1">
        <v>463</v>
      </c>
      <c r="CG241" s="1">
        <v>10.468008139271987</v>
      </c>
      <c r="CH241" s="1">
        <v>5877</v>
      </c>
      <c r="CI241" s="1">
        <v>13.060290228671748</v>
      </c>
      <c r="CJ241" s="1">
        <v>8693</v>
      </c>
      <c r="CK241" s="1">
        <v>15.398922978813859</v>
      </c>
      <c r="CL241" s="1">
        <v>9369</v>
      </c>
      <c r="CM241" s="1">
        <v>10.814460835237897</v>
      </c>
      <c r="CN241" s="1">
        <v>10045</v>
      </c>
      <c r="CO241" s="1">
        <v>12.990623989654058</v>
      </c>
      <c r="CP241" s="1">
        <v>3754</v>
      </c>
      <c r="CQ241" s="1">
        <v>15.72224316287641</v>
      </c>
      <c r="CR241" s="1">
        <v>2782</v>
      </c>
      <c r="CS241" s="1">
        <v>12.430186318752513</v>
      </c>
      <c r="CT241" s="1">
        <v>1700</v>
      </c>
      <c r="CU241" s="1">
        <v>13.757384478433277</v>
      </c>
      <c r="CV241" s="1">
        <v>12438</v>
      </c>
      <c r="CW241" s="1">
        <v>14.204143160587442</v>
      </c>
      <c r="CX241" s="1">
        <v>8203</v>
      </c>
      <c r="CY241" s="1">
        <v>13.306405826723116</v>
      </c>
      <c r="CZ241" s="1">
        <v>2079</v>
      </c>
      <c r="DA241" s="1">
        <v>11.799091940976163</v>
      </c>
      <c r="DB241" s="1">
        <v>12818</v>
      </c>
      <c r="DC241" s="1">
        <v>14.340534553550452</v>
      </c>
      <c r="DD241" s="1">
        <v>10467</v>
      </c>
      <c r="DE241" s="1">
        <v>14.430275039636037</v>
      </c>
      <c r="DF241" s="1">
        <v>1415</v>
      </c>
      <c r="DG241" s="1">
        <v>17.157754334909665</v>
      </c>
      <c r="DH241" s="1">
        <v>1175</v>
      </c>
      <c r="DI241" s="1">
        <v>14.297882696519833</v>
      </c>
      <c r="DJ241" s="1">
        <v>799</v>
      </c>
      <c r="DK241" s="1">
        <v>12.362679870029398</v>
      </c>
      <c r="DL241" s="1">
        <v>4677</v>
      </c>
      <c r="DM241" s="1">
        <v>14.378823746426045</v>
      </c>
      <c r="DN241" s="1">
        <v>913</v>
      </c>
      <c r="DO241" s="1">
        <v>18.187250996015937</v>
      </c>
      <c r="DP241" s="1">
        <v>7224</v>
      </c>
      <c r="DQ241" s="1">
        <v>12.367110061116533</v>
      </c>
      <c r="DR241" s="1">
        <v>401</v>
      </c>
      <c r="DS241" s="1">
        <v>13.861043899066713</v>
      </c>
      <c r="DT241" s="1">
        <v>186</v>
      </c>
      <c r="DU241" s="1">
        <v>15.024232633279484</v>
      </c>
      <c r="DV241" s="1">
        <v>1843</v>
      </c>
      <c r="DW241" s="1">
        <v>14.142111724984655</v>
      </c>
      <c r="DX241" s="1">
        <v>1253</v>
      </c>
      <c r="DY241" s="1">
        <v>16.854990583804145</v>
      </c>
      <c r="DZ241" s="1">
        <v>8535</v>
      </c>
      <c r="EA241" s="1">
        <v>14.51802207896035</v>
      </c>
      <c r="EB241" s="1">
        <v>602</v>
      </c>
      <c r="EC241" s="1">
        <v>12.660357518401682</v>
      </c>
      <c r="ED241" s="1">
        <v>2608</v>
      </c>
      <c r="EE241" s="1">
        <v>14.419993365033729</v>
      </c>
      <c r="EF241" s="1">
        <v>1220</v>
      </c>
      <c r="EG241" s="1">
        <v>13.153638814016173</v>
      </c>
      <c r="EH241" s="1">
        <v>419</v>
      </c>
      <c r="EI241" s="1">
        <v>15.186661833997825</v>
      </c>
      <c r="EJ241" s="1">
        <v>2659</v>
      </c>
      <c r="EK241" s="1">
        <v>19.703593923675434</v>
      </c>
      <c r="EL241" s="1">
        <v>3357</v>
      </c>
      <c r="EM241" s="1">
        <v>20.044184380224507</v>
      </c>
      <c r="EN241" s="1">
        <v>2940</v>
      </c>
      <c r="EO241" s="1">
        <v>15.849056603773585</v>
      </c>
      <c r="EP241" s="1">
        <v>226</v>
      </c>
      <c r="EQ241" s="1">
        <v>12.397147558968733</v>
      </c>
      <c r="ER241" s="1">
        <v>12183</v>
      </c>
      <c r="ES241" s="1">
        <v>15.276297475893719</v>
      </c>
      <c r="ET241" s="1">
        <v>16345</v>
      </c>
      <c r="EU241" s="1">
        <v>16.089498759696028</v>
      </c>
      <c r="EV241" s="1">
        <v>3494</v>
      </c>
      <c r="EW241" s="1">
        <v>17.509396141317964</v>
      </c>
      <c r="EX241" s="1">
        <v>16385</v>
      </c>
      <c r="EY241" s="1">
        <v>12.745914073013823</v>
      </c>
      <c r="EZ241" s="1">
        <v>7925</v>
      </c>
      <c r="FA241" s="1">
        <v>14.391820724221843</v>
      </c>
      <c r="FB241" s="1">
        <v>10498</v>
      </c>
      <c r="FC241" s="1">
        <v>13.767868852459017</v>
      </c>
      <c r="FD241" s="1">
        <v>528</v>
      </c>
      <c r="FE241" s="1">
        <v>20.40974101275609</v>
      </c>
      <c r="FF241" s="1">
        <v>325112</v>
      </c>
      <c r="FG241" s="1">
        <v>14.210055417607666</v>
      </c>
      <c r="FH241" s="1">
        <v>445686</v>
      </c>
      <c r="FI241" s="1">
        <v>14.779166060106041</v>
      </c>
    </row>
    <row r="242" spans="2:165" x14ac:dyDescent="0.35">
      <c r="B242" s="18">
        <v>237</v>
      </c>
      <c r="C242" s="1" t="s">
        <v>393</v>
      </c>
      <c r="D242" s="1">
        <v>164</v>
      </c>
      <c r="E242" s="1">
        <v>2.6836851579119618</v>
      </c>
      <c r="F242" s="1">
        <v>73</v>
      </c>
      <c r="G242" s="1">
        <v>1.517040731504572</v>
      </c>
      <c r="H242" s="1">
        <v>1013</v>
      </c>
      <c r="I242" s="1">
        <v>1.9707020990992745</v>
      </c>
      <c r="J242" s="1">
        <v>1213</v>
      </c>
      <c r="K242" s="1">
        <v>1.9680695719894863</v>
      </c>
      <c r="L242" s="1">
        <v>548</v>
      </c>
      <c r="M242" s="1">
        <v>3.4617814276689827</v>
      </c>
      <c r="N242" s="1">
        <v>418</v>
      </c>
      <c r="O242" s="1">
        <v>1.6367765682512334</v>
      </c>
      <c r="P242" s="1">
        <v>1267</v>
      </c>
      <c r="Q242" s="1">
        <v>2.6249274881909339</v>
      </c>
      <c r="R242" s="1">
        <v>91</v>
      </c>
      <c r="S242" s="1">
        <v>1.5242881072026802</v>
      </c>
      <c r="T242" s="1">
        <v>1820</v>
      </c>
      <c r="U242" s="1">
        <v>2.1758362623436867</v>
      </c>
      <c r="V242" s="1">
        <v>1144</v>
      </c>
      <c r="W242" s="1">
        <v>1.4794506375604584</v>
      </c>
      <c r="X242" s="1">
        <v>34</v>
      </c>
      <c r="Y242" s="1">
        <v>1.3328106624852998</v>
      </c>
      <c r="Z242" s="1">
        <v>245</v>
      </c>
      <c r="AA242" s="1">
        <v>1.4713831001141071</v>
      </c>
      <c r="AB242" s="1">
        <v>911</v>
      </c>
      <c r="AC242" s="1">
        <v>1.6363701681276044</v>
      </c>
      <c r="AD242" s="1">
        <v>2035</v>
      </c>
      <c r="AE242" s="1">
        <v>1.2458751431072799</v>
      </c>
      <c r="AF242" s="1">
        <v>71</v>
      </c>
      <c r="AG242" s="1">
        <v>1.5919282511210762</v>
      </c>
      <c r="AH242" s="1">
        <v>133</v>
      </c>
      <c r="AI242" s="1">
        <v>1.3013698630136987</v>
      </c>
      <c r="AJ242" s="1">
        <v>72</v>
      </c>
      <c r="AK242" s="1">
        <v>0.99269267889149326</v>
      </c>
      <c r="AL242" s="1">
        <v>1999</v>
      </c>
      <c r="AM242" s="1">
        <v>2.6372727512599279</v>
      </c>
      <c r="AN242" s="1">
        <v>234</v>
      </c>
      <c r="AO242" s="1">
        <v>1.2724306688417617</v>
      </c>
      <c r="AP242" s="1">
        <v>1079</v>
      </c>
      <c r="AQ242" s="1">
        <v>1.6537919195634847</v>
      </c>
      <c r="AR242" s="1">
        <v>30</v>
      </c>
      <c r="AS242" s="1">
        <v>0.71994240460763137</v>
      </c>
      <c r="AT242" s="1">
        <v>1599</v>
      </c>
      <c r="AU242" s="1">
        <v>2.0967192048464502</v>
      </c>
      <c r="AV242" s="1">
        <v>107</v>
      </c>
      <c r="AW242" s="1">
        <v>1.2646259307410472</v>
      </c>
      <c r="AX242" s="1">
        <v>163</v>
      </c>
      <c r="AY242" s="1">
        <v>1.3752953088086399</v>
      </c>
      <c r="AZ242" s="1">
        <v>802</v>
      </c>
      <c r="BA242" s="1">
        <v>1.4759468511906952</v>
      </c>
      <c r="BB242" s="1">
        <v>577</v>
      </c>
      <c r="BC242" s="1">
        <v>0.93199806170247124</v>
      </c>
      <c r="BD242" s="1">
        <v>2014</v>
      </c>
      <c r="BE242" s="1">
        <v>1.6128515599974376</v>
      </c>
      <c r="BF242" s="1">
        <v>265</v>
      </c>
      <c r="BG242" s="1">
        <v>0.92077831827658096</v>
      </c>
      <c r="BH242" s="1">
        <v>188</v>
      </c>
      <c r="BI242" s="1">
        <v>2.7453271028037385</v>
      </c>
      <c r="BJ242" s="1">
        <v>17</v>
      </c>
      <c r="BK242" s="1">
        <v>0.73624945864010394</v>
      </c>
      <c r="BL242" s="1">
        <v>987</v>
      </c>
      <c r="BM242" s="1">
        <v>2.2864688303565224</v>
      </c>
      <c r="BN242" s="1">
        <v>134</v>
      </c>
      <c r="BO242" s="1">
        <v>1.4053487152595701</v>
      </c>
      <c r="BP242" s="1">
        <v>1079</v>
      </c>
      <c r="BQ242" s="1">
        <v>1.1114201250476397</v>
      </c>
      <c r="BR242" s="1">
        <v>97</v>
      </c>
      <c r="BS242" s="1">
        <v>1.204669647292598</v>
      </c>
      <c r="BT242" s="1">
        <v>1425</v>
      </c>
      <c r="BU242" s="1">
        <v>1.8360799371223151</v>
      </c>
      <c r="BV242" s="1">
        <v>1090</v>
      </c>
      <c r="BW242" s="1">
        <v>1.4050193995797833</v>
      </c>
      <c r="BX242" s="1">
        <v>318</v>
      </c>
      <c r="BY242" s="1">
        <v>1.0316971093014957</v>
      </c>
      <c r="BZ242" s="1">
        <v>26</v>
      </c>
      <c r="CA242" s="1">
        <v>0.89010612803834299</v>
      </c>
      <c r="CB242" s="1">
        <v>520</v>
      </c>
      <c r="CC242" s="1">
        <v>2.1370155755558295</v>
      </c>
      <c r="CD242" s="1">
        <v>849</v>
      </c>
      <c r="CE242" s="1">
        <v>1.5191640124539241</v>
      </c>
      <c r="CF242" s="1">
        <v>61</v>
      </c>
      <c r="CG242" s="1">
        <v>1.3791544200768708</v>
      </c>
      <c r="CH242" s="1">
        <v>1199</v>
      </c>
      <c r="CI242" s="1">
        <v>2.6645036556367923</v>
      </c>
      <c r="CJ242" s="1">
        <v>901</v>
      </c>
      <c r="CK242" s="1">
        <v>1.5960461985403529</v>
      </c>
      <c r="CL242" s="1">
        <v>2394</v>
      </c>
      <c r="CM242" s="1">
        <v>2.7633492624142946</v>
      </c>
      <c r="CN242" s="1">
        <v>1082</v>
      </c>
      <c r="CO242" s="1">
        <v>1.3992887164565146</v>
      </c>
      <c r="CP242" s="1">
        <v>223</v>
      </c>
      <c r="CQ242" s="1">
        <v>0.93395317669723998</v>
      </c>
      <c r="CR242" s="1">
        <v>292</v>
      </c>
      <c r="CS242" s="1">
        <v>1.3046780751530316</v>
      </c>
      <c r="CT242" s="1">
        <v>111</v>
      </c>
      <c r="CU242" s="1">
        <v>0.89827628065064324</v>
      </c>
      <c r="CV242" s="1">
        <v>1254</v>
      </c>
      <c r="CW242" s="1">
        <v>1.4320626727268575</v>
      </c>
      <c r="CX242" s="1">
        <v>1524</v>
      </c>
      <c r="CY242" s="1">
        <v>2.4721397634921405</v>
      </c>
      <c r="CZ242" s="1">
        <v>306</v>
      </c>
      <c r="DA242" s="1">
        <v>1.7366628830874007</v>
      </c>
      <c r="DB242" s="1">
        <v>2401</v>
      </c>
      <c r="DC242" s="1">
        <v>2.68619312397212</v>
      </c>
      <c r="DD242" s="1">
        <v>1669</v>
      </c>
      <c r="DE242" s="1">
        <v>2.3009581581305576</v>
      </c>
      <c r="DF242" s="1">
        <v>238</v>
      </c>
      <c r="DG242" s="1">
        <v>2.8858979022674909</v>
      </c>
      <c r="DH242" s="1">
        <v>101</v>
      </c>
      <c r="DI242" s="1">
        <v>1.2290094913604284</v>
      </c>
      <c r="DJ242" s="1">
        <v>111</v>
      </c>
      <c r="DK242" s="1">
        <v>1.7174686678013307</v>
      </c>
      <c r="DL242" s="1">
        <v>732</v>
      </c>
      <c r="DM242" s="1">
        <v>2.2504380975804716</v>
      </c>
      <c r="DN242" s="1">
        <v>110</v>
      </c>
      <c r="DO242" s="1">
        <v>2.1912350597609564</v>
      </c>
      <c r="DP242" s="1">
        <v>1861</v>
      </c>
      <c r="DQ242" s="1">
        <v>3.1859346378374678</v>
      </c>
      <c r="DR242" s="1">
        <v>36</v>
      </c>
      <c r="DS242" s="1">
        <v>1.2443829934324231</v>
      </c>
      <c r="DT242" s="1">
        <v>41</v>
      </c>
      <c r="DU242" s="1">
        <v>3.3117932148626816</v>
      </c>
      <c r="DV242" s="1">
        <v>225</v>
      </c>
      <c r="DW242" s="1">
        <v>1.7265193370165748</v>
      </c>
      <c r="DX242" s="1">
        <v>60</v>
      </c>
      <c r="DY242" s="1">
        <v>0.80710250201775613</v>
      </c>
      <c r="DZ242" s="1">
        <v>1523</v>
      </c>
      <c r="EA242" s="1">
        <v>2.590620694347582</v>
      </c>
      <c r="EB242" s="1">
        <v>143</v>
      </c>
      <c r="EC242" s="1">
        <v>3.0073606729758149</v>
      </c>
      <c r="ED242" s="1">
        <v>442</v>
      </c>
      <c r="EE242" s="1">
        <v>2.443879243613845</v>
      </c>
      <c r="EF242" s="1">
        <v>95</v>
      </c>
      <c r="EG242" s="1">
        <v>1.0242587601078168</v>
      </c>
      <c r="EH242" s="1">
        <v>19</v>
      </c>
      <c r="EI242" s="1">
        <v>0.68865530989488943</v>
      </c>
      <c r="EJ242" s="1">
        <v>152</v>
      </c>
      <c r="EK242" s="1">
        <v>1.1263430900333458</v>
      </c>
      <c r="EL242" s="1">
        <v>225</v>
      </c>
      <c r="EM242" s="1">
        <v>1.3434439933126343</v>
      </c>
      <c r="EN242" s="1">
        <v>208</v>
      </c>
      <c r="EO242" s="1">
        <v>1.1212938005390836</v>
      </c>
      <c r="EP242" s="1">
        <v>10</v>
      </c>
      <c r="EQ242" s="1">
        <v>0.54854635216675807</v>
      </c>
      <c r="ER242" s="1">
        <v>1402</v>
      </c>
      <c r="ES242" s="1">
        <v>1.7579716868753998</v>
      </c>
      <c r="ET242" s="1">
        <v>1218</v>
      </c>
      <c r="EU242" s="1">
        <v>1.1989605071465133</v>
      </c>
      <c r="EV242" s="1">
        <v>169</v>
      </c>
      <c r="EW242" s="1">
        <v>0.84690553745928343</v>
      </c>
      <c r="EX242" s="1">
        <v>1931</v>
      </c>
      <c r="EY242" s="1">
        <v>1.5021275602679094</v>
      </c>
      <c r="EZ242" s="1">
        <v>1869</v>
      </c>
      <c r="FA242" s="1">
        <v>3.394108887516798</v>
      </c>
      <c r="FB242" s="1">
        <v>1318</v>
      </c>
      <c r="FC242" s="1">
        <v>1.7285245901639343</v>
      </c>
      <c r="FD242" s="1">
        <v>11</v>
      </c>
      <c r="FE242" s="1">
        <v>0.4252029377657518</v>
      </c>
      <c r="FF242" s="1">
        <v>43352</v>
      </c>
      <c r="FG242" s="1">
        <v>1.8948372329047454</v>
      </c>
      <c r="FH242" s="1">
        <v>54521</v>
      </c>
      <c r="FI242" s="1">
        <v>1.8079430647654211</v>
      </c>
    </row>
    <row r="243" spans="2:165" x14ac:dyDescent="0.35">
      <c r="B243" s="18">
        <v>238</v>
      </c>
      <c r="C243" s="1" t="s">
        <v>394</v>
      </c>
      <c r="D243" s="1">
        <v>171</v>
      </c>
      <c r="E243" s="1">
        <v>2.7982326951399119</v>
      </c>
      <c r="F243" s="1">
        <v>132</v>
      </c>
      <c r="G243" s="1">
        <v>2.7431421446384037</v>
      </c>
      <c r="H243" s="1">
        <v>1835</v>
      </c>
      <c r="I243" s="1">
        <v>3.5698305546368889</v>
      </c>
      <c r="J243" s="1">
        <v>2049</v>
      </c>
      <c r="K243" s="1">
        <v>3.3244637699970796</v>
      </c>
      <c r="L243" s="1">
        <v>643</v>
      </c>
      <c r="M243" s="1">
        <v>4.0619077700568544</v>
      </c>
      <c r="N243" s="1">
        <v>1198</v>
      </c>
      <c r="O243" s="1">
        <v>4.6910486334090375</v>
      </c>
      <c r="P243" s="1">
        <v>1376</v>
      </c>
      <c r="Q243" s="1">
        <v>2.8507499792823401</v>
      </c>
      <c r="R243" s="1">
        <v>217</v>
      </c>
      <c r="S243" s="1">
        <v>3.6348408710217757</v>
      </c>
      <c r="T243" s="1">
        <v>2138</v>
      </c>
      <c r="U243" s="1">
        <v>2.556009851038902</v>
      </c>
      <c r="V243" s="1">
        <v>3467</v>
      </c>
      <c r="W243" s="1">
        <v>4.4836148255438015</v>
      </c>
      <c r="X243" s="1">
        <v>81</v>
      </c>
      <c r="Y243" s="1">
        <v>3.1752254018032144</v>
      </c>
      <c r="Z243" s="1">
        <v>762</v>
      </c>
      <c r="AA243" s="1">
        <v>4.5763017236202037</v>
      </c>
      <c r="AB243" s="1">
        <v>2457</v>
      </c>
      <c r="AC243" s="1">
        <v>4.4133496191981605</v>
      </c>
      <c r="AD243" s="1">
        <v>6505</v>
      </c>
      <c r="AE243" s="1">
        <v>3.9825148923404696</v>
      </c>
      <c r="AF243" s="1">
        <v>177</v>
      </c>
      <c r="AG243" s="1">
        <v>3.9686098654708521</v>
      </c>
      <c r="AH243" s="1">
        <v>342</v>
      </c>
      <c r="AI243" s="1">
        <v>3.3463796477495111</v>
      </c>
      <c r="AJ243" s="1">
        <v>210</v>
      </c>
      <c r="AK243" s="1">
        <v>2.8953536467668552</v>
      </c>
      <c r="AL243" s="1">
        <v>2534</v>
      </c>
      <c r="AM243" s="1">
        <v>3.3430961239082824</v>
      </c>
      <c r="AN243" s="1">
        <v>750</v>
      </c>
      <c r="AO243" s="1">
        <v>4.0783034257748776</v>
      </c>
      <c r="AP243" s="1">
        <v>2683</v>
      </c>
      <c r="AQ243" s="1">
        <v>4.1122555330758388</v>
      </c>
      <c r="AR243" s="1">
        <v>156</v>
      </c>
      <c r="AS243" s="1">
        <v>3.7437005039596833</v>
      </c>
      <c r="AT243" s="1">
        <v>2267</v>
      </c>
      <c r="AU243" s="1">
        <v>2.9726469276966245</v>
      </c>
      <c r="AV243" s="1">
        <v>313</v>
      </c>
      <c r="AW243" s="1">
        <v>3.6993263207658664</v>
      </c>
      <c r="AX243" s="1">
        <v>494</v>
      </c>
      <c r="AY243" s="1">
        <v>4.1680728990887612</v>
      </c>
      <c r="AZ243" s="1">
        <v>2101</v>
      </c>
      <c r="BA243" s="1">
        <v>3.866539070263904</v>
      </c>
      <c r="BB243" s="1">
        <v>2929</v>
      </c>
      <c r="BC243" s="1">
        <v>4.7310612178969471</v>
      </c>
      <c r="BD243" s="1">
        <v>4480</v>
      </c>
      <c r="BE243" s="1">
        <v>3.5876737779486199</v>
      </c>
      <c r="BF243" s="1">
        <v>1306</v>
      </c>
      <c r="BG243" s="1">
        <v>4.5378735232800551</v>
      </c>
      <c r="BH243" s="1">
        <v>244</v>
      </c>
      <c r="BI243" s="1">
        <v>3.5630841121495322</v>
      </c>
      <c r="BJ243" s="1">
        <v>61</v>
      </c>
      <c r="BK243" s="1">
        <v>2.6418362927674317</v>
      </c>
      <c r="BL243" s="1">
        <v>1494</v>
      </c>
      <c r="BM243" s="1">
        <v>3.4609771353116963</v>
      </c>
      <c r="BN243" s="1">
        <v>426</v>
      </c>
      <c r="BO243" s="1">
        <v>4.4677503932878864</v>
      </c>
      <c r="BP243" s="1">
        <v>3787</v>
      </c>
      <c r="BQ243" s="1">
        <v>3.9007859254452373</v>
      </c>
      <c r="BR243" s="1">
        <v>257</v>
      </c>
      <c r="BS243" s="1">
        <v>3.1917536015896668</v>
      </c>
      <c r="BT243" s="1">
        <v>2880</v>
      </c>
      <c r="BU243" s="1">
        <v>3.7108141887103629</v>
      </c>
      <c r="BV243" s="1">
        <v>3233</v>
      </c>
      <c r="BW243" s="1">
        <v>4.1673648796710445</v>
      </c>
      <c r="BX243" s="1">
        <v>1254</v>
      </c>
      <c r="BY243" s="1">
        <v>4.0683904876228789</v>
      </c>
      <c r="BZ243" s="1">
        <v>67</v>
      </c>
      <c r="CA243" s="1">
        <v>2.2937350222526529</v>
      </c>
      <c r="CB243" s="1">
        <v>946</v>
      </c>
      <c r="CC243" s="1">
        <v>3.8877244893765672</v>
      </c>
      <c r="CD243" s="1">
        <v>2052</v>
      </c>
      <c r="CE243" s="1">
        <v>3.6717603693232652</v>
      </c>
      <c r="CF243" s="1">
        <v>181</v>
      </c>
      <c r="CG243" s="1">
        <v>4.0922450825231742</v>
      </c>
      <c r="CH243" s="1">
        <v>1462</v>
      </c>
      <c r="CI243" s="1">
        <v>3.2489610880241786</v>
      </c>
      <c r="CJ243" s="1">
        <v>2279</v>
      </c>
      <c r="CK243" s="1">
        <v>4.0370580316020694</v>
      </c>
      <c r="CL243" s="1">
        <v>2272</v>
      </c>
      <c r="CM243" s="1">
        <v>2.622526952466699</v>
      </c>
      <c r="CN243" s="1">
        <v>2923</v>
      </c>
      <c r="CO243" s="1">
        <v>3.7801487229227284</v>
      </c>
      <c r="CP243" s="1">
        <v>932</v>
      </c>
      <c r="CQ243" s="1">
        <v>3.9033379402772543</v>
      </c>
      <c r="CR243" s="1">
        <v>911</v>
      </c>
      <c r="CS243" s="1">
        <v>4.0704168714534656</v>
      </c>
      <c r="CT243" s="1">
        <v>476</v>
      </c>
      <c r="CU243" s="1">
        <v>3.8520676539613179</v>
      </c>
      <c r="CV243" s="1">
        <v>2874</v>
      </c>
      <c r="CW243" s="1">
        <v>3.282095790603659</v>
      </c>
      <c r="CX243" s="1">
        <v>1933</v>
      </c>
      <c r="CY243" s="1">
        <v>3.1355945950330102</v>
      </c>
      <c r="CZ243" s="1">
        <v>734</v>
      </c>
      <c r="DA243" s="1">
        <v>4.1657207718501708</v>
      </c>
      <c r="DB243" s="1">
        <v>2949</v>
      </c>
      <c r="DC243" s="1">
        <v>3.2992850989561777</v>
      </c>
      <c r="DD243" s="1">
        <v>2773</v>
      </c>
      <c r="DE243" s="1">
        <v>3.8229820086854627</v>
      </c>
      <c r="DF243" s="1">
        <v>298</v>
      </c>
      <c r="DG243" s="1">
        <v>3.6134351885534133</v>
      </c>
      <c r="DH243" s="1">
        <v>286</v>
      </c>
      <c r="DI243" s="1">
        <v>3.4801654903869559</v>
      </c>
      <c r="DJ243" s="1">
        <v>290</v>
      </c>
      <c r="DK243" s="1">
        <v>4.4870803032647375</v>
      </c>
      <c r="DL243" s="1">
        <v>1240</v>
      </c>
      <c r="DM243" s="1">
        <v>3.8122175423494333</v>
      </c>
      <c r="DN243" s="1">
        <v>122</v>
      </c>
      <c r="DO243" s="1">
        <v>2.4302788844621515</v>
      </c>
      <c r="DP243" s="1">
        <v>1891</v>
      </c>
      <c r="DQ243" s="1">
        <v>3.2372930683238321</v>
      </c>
      <c r="DR243" s="1">
        <v>99</v>
      </c>
      <c r="DS243" s="1">
        <v>3.4220532319391634</v>
      </c>
      <c r="DT243" s="1">
        <v>29</v>
      </c>
      <c r="DU243" s="1">
        <v>2.34248788368336</v>
      </c>
      <c r="DV243" s="1">
        <v>539</v>
      </c>
      <c r="DW243" s="1">
        <v>4.1359729895641495</v>
      </c>
      <c r="DX243" s="1">
        <v>242</v>
      </c>
      <c r="DY243" s="1">
        <v>3.25531342480495</v>
      </c>
      <c r="DZ243" s="1">
        <v>1500</v>
      </c>
      <c r="EA243" s="1">
        <v>2.5514977291670209</v>
      </c>
      <c r="EB243" s="1">
        <v>140</v>
      </c>
      <c r="EC243" s="1">
        <v>2.9442691903259726</v>
      </c>
      <c r="ED243" s="1">
        <v>555</v>
      </c>
      <c r="EE243" s="1">
        <v>3.0686719009178369</v>
      </c>
      <c r="EF243" s="1">
        <v>357</v>
      </c>
      <c r="EG243" s="1">
        <v>3.8490566037735845</v>
      </c>
      <c r="EH243" s="1">
        <v>109</v>
      </c>
      <c r="EI243" s="1">
        <v>3.9507067778180498</v>
      </c>
      <c r="EJ243" s="1">
        <v>513</v>
      </c>
      <c r="EK243" s="1">
        <v>3.8014079288625413</v>
      </c>
      <c r="EL243" s="1">
        <v>623</v>
      </c>
      <c r="EM243" s="1">
        <v>3.7198471459278721</v>
      </c>
      <c r="EN243" s="1">
        <v>712</v>
      </c>
      <c r="EO243" s="1">
        <v>3.8382749326145555</v>
      </c>
      <c r="EP243" s="1">
        <v>35</v>
      </c>
      <c r="EQ243" s="1">
        <v>1.9199122325836533</v>
      </c>
      <c r="ER243" s="1">
        <v>2761</v>
      </c>
      <c r="ES243" s="1">
        <v>3.462025554538501</v>
      </c>
      <c r="ET243" s="1">
        <v>4029</v>
      </c>
      <c r="EU243" s="1">
        <v>3.9660196086151909</v>
      </c>
      <c r="EV243" s="1">
        <v>767</v>
      </c>
      <c r="EW243" s="1">
        <v>3.8436482084690553</v>
      </c>
      <c r="EX243" s="1">
        <v>4039</v>
      </c>
      <c r="EY243" s="1">
        <v>3.1419436643822296</v>
      </c>
      <c r="EZ243" s="1">
        <v>1566</v>
      </c>
      <c r="FA243" s="1">
        <v>2.8438600951585369</v>
      </c>
      <c r="FB243" s="1">
        <v>3716</v>
      </c>
      <c r="FC243" s="1">
        <v>4.8734426229508196</v>
      </c>
      <c r="FD243" s="1">
        <v>77</v>
      </c>
      <c r="FE243" s="1">
        <v>2.9764205643602626</v>
      </c>
      <c r="FF243" s="1">
        <v>82058</v>
      </c>
      <c r="FG243" s="1">
        <v>3.5866062386440674</v>
      </c>
      <c r="FH243" s="1">
        <v>109716</v>
      </c>
      <c r="FI243" s="1">
        <v>3.6382362996607354</v>
      </c>
    </row>
    <row r="244" spans="2:165" x14ac:dyDescent="0.35">
      <c r="B244" s="18">
        <v>239</v>
      </c>
      <c r="C244" s="1" t="s">
        <v>64</v>
      </c>
      <c r="D244" s="1">
        <v>6111</v>
      </c>
      <c r="E244" s="1">
        <v>100</v>
      </c>
      <c r="F244" s="1">
        <v>4812</v>
      </c>
      <c r="G244" s="1">
        <v>100</v>
      </c>
      <c r="H244" s="1">
        <v>51403</v>
      </c>
      <c r="I244" s="1">
        <v>100</v>
      </c>
      <c r="J244" s="1">
        <v>61634</v>
      </c>
      <c r="K244" s="1">
        <v>100</v>
      </c>
      <c r="L244" s="1">
        <v>15830</v>
      </c>
      <c r="M244" s="1">
        <v>100</v>
      </c>
      <c r="N244" s="1">
        <v>25538</v>
      </c>
      <c r="O244" s="1">
        <v>100</v>
      </c>
      <c r="P244" s="1">
        <v>48268</v>
      </c>
      <c r="Q244" s="1">
        <v>100</v>
      </c>
      <c r="R244" s="1">
        <v>5970</v>
      </c>
      <c r="S244" s="1">
        <v>100</v>
      </c>
      <c r="T244" s="1">
        <v>83646</v>
      </c>
      <c r="U244" s="1">
        <v>100</v>
      </c>
      <c r="V244" s="1">
        <v>77326</v>
      </c>
      <c r="W244" s="1">
        <v>100</v>
      </c>
      <c r="X244" s="1">
        <v>2551</v>
      </c>
      <c r="Y244" s="1">
        <v>100</v>
      </c>
      <c r="Z244" s="1">
        <v>16651</v>
      </c>
      <c r="AA244" s="1">
        <v>100</v>
      </c>
      <c r="AB244" s="1">
        <v>55672</v>
      </c>
      <c r="AC244" s="1">
        <v>100</v>
      </c>
      <c r="AD244" s="1">
        <v>163339</v>
      </c>
      <c r="AE244" s="1">
        <v>100</v>
      </c>
      <c r="AF244" s="1">
        <v>4460</v>
      </c>
      <c r="AG244" s="1">
        <v>100</v>
      </c>
      <c r="AH244" s="1">
        <v>10220</v>
      </c>
      <c r="AI244" s="1">
        <v>100</v>
      </c>
      <c r="AJ244" s="1">
        <v>7253</v>
      </c>
      <c r="AK244" s="1">
        <v>100</v>
      </c>
      <c r="AL244" s="1">
        <v>75798</v>
      </c>
      <c r="AM244" s="1">
        <v>100</v>
      </c>
      <c r="AN244" s="1">
        <v>18390</v>
      </c>
      <c r="AO244" s="1">
        <v>100</v>
      </c>
      <c r="AP244" s="1">
        <v>65244</v>
      </c>
      <c r="AQ244" s="1">
        <v>100</v>
      </c>
      <c r="AR244" s="1">
        <v>4167</v>
      </c>
      <c r="AS244" s="1">
        <v>100</v>
      </c>
      <c r="AT244" s="1">
        <v>76262</v>
      </c>
      <c r="AU244" s="1">
        <v>100</v>
      </c>
      <c r="AV244" s="1">
        <v>8461</v>
      </c>
      <c r="AW244" s="1">
        <v>100</v>
      </c>
      <c r="AX244" s="1">
        <v>11852</v>
      </c>
      <c r="AY244" s="1">
        <v>100</v>
      </c>
      <c r="AZ244" s="1">
        <v>54338</v>
      </c>
      <c r="BA244" s="1">
        <v>100</v>
      </c>
      <c r="BB244" s="1">
        <v>61910</v>
      </c>
      <c r="BC244" s="1">
        <v>100</v>
      </c>
      <c r="BD244" s="1">
        <v>124872</v>
      </c>
      <c r="BE244" s="1">
        <v>100</v>
      </c>
      <c r="BF244" s="1">
        <v>28780</v>
      </c>
      <c r="BG244" s="1">
        <v>100</v>
      </c>
      <c r="BH244" s="1">
        <v>6848</v>
      </c>
      <c r="BI244" s="1">
        <v>100</v>
      </c>
      <c r="BJ244" s="1">
        <v>2309</v>
      </c>
      <c r="BK244" s="1">
        <v>100</v>
      </c>
      <c r="BL244" s="1">
        <v>43167</v>
      </c>
      <c r="BM244" s="1">
        <v>100</v>
      </c>
      <c r="BN244" s="1">
        <v>9535</v>
      </c>
      <c r="BO244" s="1">
        <v>100</v>
      </c>
      <c r="BP244" s="1">
        <v>97083</v>
      </c>
      <c r="BQ244" s="1">
        <v>100</v>
      </c>
      <c r="BR244" s="1">
        <v>8052</v>
      </c>
      <c r="BS244" s="1">
        <v>100</v>
      </c>
      <c r="BT244" s="1">
        <v>77611</v>
      </c>
      <c r="BU244" s="1">
        <v>100</v>
      </c>
      <c r="BV244" s="1">
        <v>77579</v>
      </c>
      <c r="BW244" s="1">
        <v>100</v>
      </c>
      <c r="BX244" s="1">
        <v>30823</v>
      </c>
      <c r="BY244" s="1">
        <v>100</v>
      </c>
      <c r="BZ244" s="1">
        <v>2921</v>
      </c>
      <c r="CA244" s="1">
        <v>100</v>
      </c>
      <c r="CB244" s="1">
        <v>24333</v>
      </c>
      <c r="CC244" s="1">
        <v>100</v>
      </c>
      <c r="CD244" s="1">
        <v>55886</v>
      </c>
      <c r="CE244" s="1">
        <v>100</v>
      </c>
      <c r="CF244" s="1">
        <v>4423</v>
      </c>
      <c r="CG244" s="1">
        <v>100</v>
      </c>
      <c r="CH244" s="1">
        <v>44999</v>
      </c>
      <c r="CI244" s="1">
        <v>100</v>
      </c>
      <c r="CJ244" s="1">
        <v>56452</v>
      </c>
      <c r="CK244" s="1">
        <v>100</v>
      </c>
      <c r="CL244" s="1">
        <v>86634</v>
      </c>
      <c r="CM244" s="1">
        <v>100</v>
      </c>
      <c r="CN244" s="1">
        <v>77325</v>
      </c>
      <c r="CO244" s="1">
        <v>100</v>
      </c>
      <c r="CP244" s="1">
        <v>23877</v>
      </c>
      <c r="CQ244" s="1">
        <v>100</v>
      </c>
      <c r="CR244" s="1">
        <v>22381</v>
      </c>
      <c r="CS244" s="1">
        <v>100</v>
      </c>
      <c r="CT244" s="1">
        <v>12357</v>
      </c>
      <c r="CU244" s="1">
        <v>100</v>
      </c>
      <c r="CV244" s="1">
        <v>87566</v>
      </c>
      <c r="CW244" s="1">
        <v>100</v>
      </c>
      <c r="CX244" s="1">
        <v>61647</v>
      </c>
      <c r="CY244" s="1">
        <v>100</v>
      </c>
      <c r="CZ244" s="1">
        <v>17620</v>
      </c>
      <c r="DA244" s="1">
        <v>100</v>
      </c>
      <c r="DB244" s="1">
        <v>89383</v>
      </c>
      <c r="DC244" s="1">
        <v>100</v>
      </c>
      <c r="DD244" s="1">
        <v>72535</v>
      </c>
      <c r="DE244" s="1">
        <v>100</v>
      </c>
      <c r="DF244" s="1">
        <v>8247</v>
      </c>
      <c r="DG244" s="1">
        <v>100</v>
      </c>
      <c r="DH244" s="1">
        <v>8218</v>
      </c>
      <c r="DI244" s="1">
        <v>100</v>
      </c>
      <c r="DJ244" s="1">
        <v>6463</v>
      </c>
      <c r="DK244" s="1">
        <v>100</v>
      </c>
      <c r="DL244" s="1">
        <v>32527</v>
      </c>
      <c r="DM244" s="1">
        <v>100</v>
      </c>
      <c r="DN244" s="1">
        <v>5020</v>
      </c>
      <c r="DO244" s="1">
        <v>100</v>
      </c>
      <c r="DP244" s="1">
        <v>58413</v>
      </c>
      <c r="DQ244" s="1">
        <v>100</v>
      </c>
      <c r="DR244" s="1">
        <v>2893</v>
      </c>
      <c r="DS244" s="1">
        <v>100</v>
      </c>
      <c r="DT244" s="1">
        <v>1238</v>
      </c>
      <c r="DU244" s="1">
        <v>100</v>
      </c>
      <c r="DV244" s="1">
        <v>13032</v>
      </c>
      <c r="DW244" s="1">
        <v>100</v>
      </c>
      <c r="DX244" s="1">
        <v>7434</v>
      </c>
      <c r="DY244" s="1">
        <v>100</v>
      </c>
      <c r="DZ244" s="1">
        <v>58789</v>
      </c>
      <c r="EA244" s="1">
        <v>100</v>
      </c>
      <c r="EB244" s="1">
        <v>4755</v>
      </c>
      <c r="EC244" s="1">
        <v>100</v>
      </c>
      <c r="ED244" s="1">
        <v>18086</v>
      </c>
      <c r="EE244" s="1">
        <v>100</v>
      </c>
      <c r="EF244" s="1">
        <v>9275</v>
      </c>
      <c r="EG244" s="1">
        <v>100</v>
      </c>
      <c r="EH244" s="1">
        <v>2759</v>
      </c>
      <c r="EI244" s="1">
        <v>100</v>
      </c>
      <c r="EJ244" s="1">
        <v>13495</v>
      </c>
      <c r="EK244" s="1">
        <v>100</v>
      </c>
      <c r="EL244" s="1">
        <v>16748</v>
      </c>
      <c r="EM244" s="1">
        <v>100</v>
      </c>
      <c r="EN244" s="1">
        <v>18550</v>
      </c>
      <c r="EO244" s="1">
        <v>100</v>
      </c>
      <c r="EP244" s="1">
        <v>1823</v>
      </c>
      <c r="EQ244" s="1">
        <v>100</v>
      </c>
      <c r="ER244" s="1">
        <v>79751</v>
      </c>
      <c r="ES244" s="1">
        <v>100</v>
      </c>
      <c r="ET244" s="1">
        <v>101588</v>
      </c>
      <c r="EU244" s="1">
        <v>100</v>
      </c>
      <c r="EV244" s="1">
        <v>19955</v>
      </c>
      <c r="EW244" s="1">
        <v>100</v>
      </c>
      <c r="EX244" s="1">
        <v>128551</v>
      </c>
      <c r="EY244" s="1">
        <v>100</v>
      </c>
      <c r="EZ244" s="1">
        <v>55066</v>
      </c>
      <c r="FA244" s="1">
        <v>100</v>
      </c>
      <c r="FB244" s="1">
        <v>76250</v>
      </c>
      <c r="FC244" s="1">
        <v>100</v>
      </c>
      <c r="FD244" s="1">
        <v>2587</v>
      </c>
      <c r="FE244" s="1">
        <v>100</v>
      </c>
      <c r="FF244" s="1">
        <v>2287901</v>
      </c>
      <c r="FG244" s="1">
        <v>100</v>
      </c>
      <c r="FH244" s="1">
        <v>3015637</v>
      </c>
      <c r="FI244" s="1">
        <v>100</v>
      </c>
    </row>
    <row r="245" spans="2:165" x14ac:dyDescent="0.35">
      <c r="B245" s="18">
        <v>240</v>
      </c>
    </row>
    <row r="246" spans="2:165" x14ac:dyDescent="0.35">
      <c r="B246" s="18">
        <v>241</v>
      </c>
    </row>
    <row r="247" spans="2:165" x14ac:dyDescent="0.35">
      <c r="B247" s="18">
        <v>242</v>
      </c>
    </row>
    <row r="248" spans="2:165" x14ac:dyDescent="0.35">
      <c r="B248" s="18">
        <v>243</v>
      </c>
    </row>
    <row r="249" spans="2:165" x14ac:dyDescent="0.35">
      <c r="B249" s="18">
        <v>244</v>
      </c>
    </row>
    <row r="250" spans="2:165" x14ac:dyDescent="0.35">
      <c r="B250" s="18">
        <v>245</v>
      </c>
    </row>
    <row r="251" spans="2:165" x14ac:dyDescent="0.35">
      <c r="B251" s="18">
        <v>246</v>
      </c>
    </row>
    <row r="252" spans="2:165" x14ac:dyDescent="0.35">
      <c r="B252" s="18">
        <v>247</v>
      </c>
    </row>
    <row r="253" spans="2:165" x14ac:dyDescent="0.35">
      <c r="B253" s="18">
        <v>248</v>
      </c>
    </row>
    <row r="254" spans="2:165" x14ac:dyDescent="0.35">
      <c r="B254" s="18">
        <v>249</v>
      </c>
    </row>
    <row r="255" spans="2:165" x14ac:dyDescent="0.35">
      <c r="B255" s="18">
        <v>250</v>
      </c>
    </row>
    <row r="256" spans="2:165" x14ac:dyDescent="0.35">
      <c r="B256" s="18">
        <v>251</v>
      </c>
    </row>
    <row r="257" spans="2:2" x14ac:dyDescent="0.35">
      <c r="B257" s="18">
        <v>252</v>
      </c>
    </row>
    <row r="258" spans="2:2" x14ac:dyDescent="0.35">
      <c r="B258" s="18">
        <v>253</v>
      </c>
    </row>
    <row r="259" spans="2:2" x14ac:dyDescent="0.35">
      <c r="B259" s="18">
        <v>254</v>
      </c>
    </row>
    <row r="260" spans="2:2" x14ac:dyDescent="0.35">
      <c r="B260" s="18">
        <v>255</v>
      </c>
    </row>
    <row r="261" spans="2:2" x14ac:dyDescent="0.35">
      <c r="B261" s="18">
        <v>256</v>
      </c>
    </row>
    <row r="262" spans="2:2" x14ac:dyDescent="0.35">
      <c r="B262" s="18">
        <v>257</v>
      </c>
    </row>
    <row r="263" spans="2:2" x14ac:dyDescent="0.35">
      <c r="B263" s="18">
        <v>258</v>
      </c>
    </row>
    <row r="264" spans="2:2" x14ac:dyDescent="0.35">
      <c r="B264" s="18">
        <v>259</v>
      </c>
    </row>
    <row r="265" spans="2:2" x14ac:dyDescent="0.35">
      <c r="B265" s="18">
        <v>260</v>
      </c>
    </row>
    <row r="266" spans="2:2" x14ac:dyDescent="0.35">
      <c r="B266" s="18">
        <v>261</v>
      </c>
    </row>
    <row r="267" spans="2:2" x14ac:dyDescent="0.35">
      <c r="B267" s="18">
        <v>262</v>
      </c>
    </row>
    <row r="268" spans="2:2" x14ac:dyDescent="0.35">
      <c r="B268" s="18">
        <v>263</v>
      </c>
    </row>
    <row r="269" spans="2:2" x14ac:dyDescent="0.35">
      <c r="B269" s="18">
        <v>264</v>
      </c>
    </row>
    <row r="270" spans="2:2" x14ac:dyDescent="0.35">
      <c r="B270" s="18">
        <v>265</v>
      </c>
    </row>
    <row r="271" spans="2:2" x14ac:dyDescent="0.35">
      <c r="B271" s="18">
        <v>266</v>
      </c>
    </row>
    <row r="272" spans="2:2" x14ac:dyDescent="0.35">
      <c r="B272" s="18">
        <v>267</v>
      </c>
    </row>
    <row r="273" spans="2:2" x14ac:dyDescent="0.35">
      <c r="B273" s="18">
        <v>268</v>
      </c>
    </row>
    <row r="274" spans="2:2" x14ac:dyDescent="0.35">
      <c r="B274" s="18">
        <v>269</v>
      </c>
    </row>
    <row r="275" spans="2:2" x14ac:dyDescent="0.35">
      <c r="B275" s="18">
        <v>270</v>
      </c>
    </row>
    <row r="276" spans="2:2" x14ac:dyDescent="0.35">
      <c r="B276" s="18">
        <v>271</v>
      </c>
    </row>
    <row r="277" spans="2:2" x14ac:dyDescent="0.35">
      <c r="B277" s="18"/>
    </row>
    <row r="278" spans="2:2" x14ac:dyDescent="0.35">
      <c r="B278" s="18"/>
    </row>
    <row r="279" spans="2:2" x14ac:dyDescent="0.35">
      <c r="B279" s="18"/>
    </row>
    <row r="280" spans="2:2" x14ac:dyDescent="0.35">
      <c r="B280" s="18"/>
    </row>
    <row r="281" spans="2:2" x14ac:dyDescent="0.35">
      <c r="B281" s="18"/>
    </row>
    <row r="282" spans="2:2" x14ac:dyDescent="0.35">
      <c r="B282" s="18"/>
    </row>
    <row r="283" spans="2:2" x14ac:dyDescent="0.35">
      <c r="B283" s="18"/>
    </row>
    <row r="284" spans="2:2" x14ac:dyDescent="0.35">
      <c r="B284" s="18"/>
    </row>
    <row r="285" spans="2:2" x14ac:dyDescent="0.35">
      <c r="B285" s="18"/>
    </row>
    <row r="286" spans="2:2" x14ac:dyDescent="0.35">
      <c r="B286" s="18"/>
    </row>
    <row r="287" spans="2:2" x14ac:dyDescent="0.35">
      <c r="B287" s="18"/>
    </row>
    <row r="288" spans="2:2" x14ac:dyDescent="0.35">
      <c r="B288" s="18"/>
    </row>
    <row r="289" spans="2:2" x14ac:dyDescent="0.35">
      <c r="B289" s="18"/>
    </row>
    <row r="290" spans="2:2" x14ac:dyDescent="0.35">
      <c r="B290" s="18"/>
    </row>
    <row r="291" spans="2:2" x14ac:dyDescent="0.35">
      <c r="B291" s="18"/>
    </row>
    <row r="292" spans="2:2" x14ac:dyDescent="0.35">
      <c r="B292" s="18"/>
    </row>
    <row r="293" spans="2:2" x14ac:dyDescent="0.35">
      <c r="B293" s="18"/>
    </row>
    <row r="294" spans="2:2" x14ac:dyDescent="0.35">
      <c r="B294" s="18"/>
    </row>
    <row r="295" spans="2:2" x14ac:dyDescent="0.35">
      <c r="B295" s="18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F34" sqref="F34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39" t="s">
        <v>246</v>
      </c>
      <c r="K2" s="139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80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2947151</v>
      </c>
      <c r="R5" s="24">
        <f>VLOOKUP(L5,Data!$C$18:$FI$67,2+Mid!$R$3*2-1)</f>
        <v>62.668286134645065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90552</v>
      </c>
      <c r="R6" s="24">
        <f>VLOOKUP(L6,Data!$C$18:$FI$67,2+Mid!$R$3*2-1)</f>
        <v>1.9254997949084998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242635</v>
      </c>
      <c r="R7" s="24">
        <f>VLOOKUP(L7,Data!$C$18:$FI$67,2+Mid!$R$3*2-1)</f>
        <v>5.1593961783022335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16277</v>
      </c>
      <c r="R8" s="24">
        <f>VLOOKUP(L8,Data!$C$18:$FI$67,2+Mid!$R$3*2-1)</f>
        <v>0.34611449953314838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65152</v>
      </c>
      <c r="R9" s="24">
        <f>VLOOKUP(L9,Data!$C$18:$FI$67,2+Mid!$R$3*2-1)</f>
        <v>1.3853936151369222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166023</v>
      </c>
      <c r="R10" s="24">
        <f>VLOOKUP(L10,Data!$C$18:$FI$67,2+Mid!$R$3*2-1)</f>
        <v>3.5303168615833318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23525</v>
      </c>
      <c r="R11" s="24">
        <f>VLOOKUP(L11,Data!$C$18:$FI$67,2+Mid!$R$3*2-1)</f>
        <v>0.50023613697347891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57345</v>
      </c>
      <c r="R12" s="24">
        <f>VLOOKUP(L12,Data!$C$18:$FI$67,2+Mid!$R$3*2-1)</f>
        <v>1.2193853889370518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58935</v>
      </c>
      <c r="R13" s="24">
        <f>VLOOKUP(L13,Data!$C$18:$FI$67,2+Mid!$R$3*2-1)</f>
        <v>1.2531951852298395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29067</v>
      </c>
      <c r="R14" s="24">
        <f>VLOOKUP(L14,Data!$C$18:$FI$67,2+Mid!$R$3*2-1)</f>
        <v>0.61808135147324594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82939</v>
      </c>
      <c r="R15" s="24">
        <f>VLOOKUP(L15,Data!$C$18:$FI$67,2+Mid!$R$3*2-1)</f>
        <v>1.763616789136806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44956</v>
      </c>
      <c r="R16" s="24">
        <f>VLOOKUP(L16,Data!$C$18:$FI$67,2+Mid!$R$3*2-1)</f>
        <v>0.95594541015004109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132912</v>
      </c>
      <c r="R17" s="24">
        <f>VLOOKUP(L17,Data!$C$18:$FI$67,2+Mid!$R$3*2-1)</f>
        <v>2.8262438018031464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58081</v>
      </c>
      <c r="R18" s="24">
        <f>VLOOKUP(L18,Data!$C$18:$FI$67,2+Mid!$R$3*2-1)</f>
        <v>1.2350357097367322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8502</v>
      </c>
      <c r="R19" s="24">
        <f>VLOOKUP(L19,Data!$C$18:$FI$67,2+Mid!$R$3*2-1)</f>
        <v>0.18078672206369892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17360</v>
      </c>
      <c r="R20" s="24">
        <f>VLOOKUP(L20,Data!$C$18:$FI$67,2+Mid!$R$3*2-1)</f>
        <v>0.36914343625333018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12392</v>
      </c>
      <c r="R21" s="24">
        <f>VLOOKUP(L21,Data!$C$18:$FI$67,2+Mid!$R$3*2-1)</f>
        <v>0.26350377085548776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11700</v>
      </c>
      <c r="R22" s="24">
        <f>VLOOKUP(L22,Data!$C$18:$FI$67,2+Mid!$R$3*2-1)</f>
        <v>0.24878906706013612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18028</v>
      </c>
      <c r="R23" s="24">
        <f>VLOOKUP(L23,Data!$C$18:$FI$67,2+Mid!$R$3*2-1)</f>
        <v>0.38334780350086617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19294</v>
      </c>
      <c r="R24" s="24">
        <f>VLOOKUP(L24,Data!$C$18:$FI$67,2+Mid!$R$3*2-1)</f>
        <v>0.41026805639814251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17716</v>
      </c>
      <c r="R25" s="24">
        <f>VLOOKUP(L25,Data!$C$18:$FI$67,2+Mid!$R$3*2-1)</f>
        <v>0.37671342837926258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20922</v>
      </c>
      <c r="R26" s="24">
        <f>VLOOKUP(L26,Data!$C$18:$FI$67,2+Mid!$R$3*2-1)</f>
        <v>0.44488588555830499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12902</v>
      </c>
      <c r="R27" s="24">
        <f>VLOOKUP(L27,Data!$C$18:$FI$67,2+Mid!$R$3*2-1)</f>
        <v>0.2743484224965706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18333</v>
      </c>
      <c r="R28" s="24">
        <f>VLOOKUP(L28,Data!$C$18:$FI$67,2+Mid!$R$3*2-1)</f>
        <v>0.38983333046269025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13052</v>
      </c>
      <c r="R29" s="24">
        <f>VLOOKUP(L29,Data!$C$18:$FI$67,2+Mid!$R$3*2-1)</f>
        <v>0.27753802592041854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11450</v>
      </c>
      <c r="R30" s="24">
        <f>VLOOKUP(L30,Data!$C$18:$FI$67,2+Mid!$R$3*2-1)</f>
        <v>0.24347306135372296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14730</v>
      </c>
      <c r="R31" s="24">
        <f>VLOOKUP(L31,Data!$C$18:$FI$67,2+Mid!$R$3*2-1)</f>
        <v>0.31321905622186369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7870</v>
      </c>
      <c r="R32" s="24">
        <f>VLOOKUP(L32,Data!$C$18:$FI$67,2+Mid!$R$3*2-1)</f>
        <v>0.16734785963788645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9693</v>
      </c>
      <c r="R33" s="24">
        <f>VLOOKUP(L33,Data!$C$18:$FI$67,2+Mid!$R$3*2-1)</f>
        <v>0.20611217324905126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24428</v>
      </c>
      <c r="R34" s="24">
        <f>VLOOKUP(L34,Data!$C$18:$FI$67,2+Mid!$R$3*2-1)</f>
        <v>0.51943754958504318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27056</v>
      </c>
      <c r="R35" s="24">
        <f>VLOOKUP(L35,Data!$C$18:$FI$67,2+Mid!$R$3*2-1)</f>
        <v>0.57531940157085848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19125</v>
      </c>
      <c r="R36" s="24">
        <f>VLOOKUP(L36,Data!$C$18:$FI$67,2+Mid!$R$3*2-1)</f>
        <v>0.40667443654060714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13312</v>
      </c>
      <c r="R37" s="24">
        <f>VLOOKUP(L37,Data!$C$18:$FI$67,2+Mid!$R$3*2-1)</f>
        <v>0.28306667185508821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17087</v>
      </c>
      <c r="R38" s="24">
        <f>VLOOKUP(L38,Data!$C$18:$FI$67,2+Mid!$R$3*2-1)</f>
        <v>0.36333835802192704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25041</v>
      </c>
      <c r="R39" s="24">
        <f>VLOOKUP(L39,Data!$C$18:$FI$67,2+Mid!$R$3*2-1)</f>
        <v>0.5324723955771683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11558</v>
      </c>
      <c r="R40" s="24">
        <f>VLOOKUP(L40,Data!$C$18:$FI$67,2+Mid!$R$3*2-1)</f>
        <v>0.24576957581889347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7200</v>
      </c>
      <c r="R41" s="24">
        <f>VLOOKUP(L41,Data!$C$18:$FI$67,2+Mid!$R$3*2-1)</f>
        <v>0.15310096434469916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19539</v>
      </c>
      <c r="R42" s="24">
        <f>VLOOKUP(L42,Data!$C$18:$FI$67,2+Mid!$R$3*2-1)</f>
        <v>0.41547774199042736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18510</v>
      </c>
      <c r="R43" s="24">
        <f>VLOOKUP(L43,Data!$C$18:$FI$67,2+Mid!$R$3*2-1)</f>
        <v>0.39359706250283072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15128</v>
      </c>
      <c r="R44" s="24">
        <f>VLOOKUP(L44,Data!$C$18:$FI$67,2+Mid!$R$3*2-1)</f>
        <v>0.32168213730647349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9362</v>
      </c>
      <c r="R45" s="24">
        <f>VLOOKUP(L45,Data!$C$18:$FI$67,2+Mid!$R$3*2-1)</f>
        <v>0.19907378169376019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20231</v>
      </c>
      <c r="R46" s="24">
        <f>VLOOKUP(L46,Data!$C$18:$FI$67,2+Mid!$R$3*2-1)</f>
        <v>0.43019244578577903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14742</v>
      </c>
      <c r="R47" s="24">
        <f>VLOOKUP(L47,Data!$C$18:$FI$67,2+Mid!$R$3*2-1)</f>
        <v>0.31347422449577156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8476</v>
      </c>
      <c r="R48" s="24">
        <f>VLOOKUP(L48,Data!$C$18:$FI$67,2+Mid!$R$3*2-1)</f>
        <v>0.18023385747023196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5075</v>
      </c>
      <c r="R49" s="24">
        <f>VLOOKUP(L49,Data!$C$18:$FI$67,2+Mid!$R$3*2-1)</f>
        <v>0.10791491584018725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7063</v>
      </c>
      <c r="R50" s="24">
        <f>VLOOKUP(L50,Data!$C$18:$FI$67,2+Mid!$R$3*2-1)</f>
        <v>0.15018779321758477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8449</v>
      </c>
      <c r="R51" s="24">
        <f>VLOOKUP(L51,Data!$C$18:$FI$67,2+Mid!$R$3*2-1)</f>
        <v>0.17965972885393933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5427</v>
      </c>
      <c r="R52" s="24">
        <f>VLOOKUP(L52,Data!$C$18:$FI$67,2+Mid!$R$3*2-1)</f>
        <v>0.11539985187481699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3623</v>
      </c>
      <c r="R53" s="24">
        <f>VLOOKUP(L53,Data!$C$18:$FI$67,2+Mid!$R$3*2-1)</f>
        <v>7.7039554697339599E-2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2023</v>
      </c>
      <c r="R54" s="24">
        <f>VLOOKUP(L54,Data!$C$18:$FI$67,2+Mid!$R$3*2-1)</f>
        <v>4.3017118176295333E-2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F34" sqref="F34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39" t="s">
        <v>246</v>
      </c>
      <c r="J2" s="139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80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3003007</v>
      </c>
      <c r="Q4" s="21">
        <f>VLOOKUP(K4,Data!$C$76:$FI$115,2+'Mid2'!$Q$2*2-1)</f>
        <v>64.139474732459135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115314</v>
      </c>
      <c r="Q5" s="21">
        <f>VLOOKUP(K5,Data!$C$76:$FI$115,2+'Mid2'!$Q$2*2-1)</f>
        <v>2.4629244584840437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17041</v>
      </c>
      <c r="Q6" s="21">
        <f>VLOOKUP(K6,Data!$C$76:$FI$115,2+'Mid2'!$Q$2*2-1)</f>
        <v>0.36396877826652951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212680</v>
      </c>
      <c r="Q7" s="21">
        <f>VLOOKUP(K7,Data!$C$76:$FI$115,2+'Mid2'!$Q$2*2-1)</f>
        <v>4.542508054792882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97684</v>
      </c>
      <c r="Q8" s="21">
        <f>VLOOKUP(K8,Data!$C$76:$FI$115,2+'Mid2'!$Q$2*2-1)</f>
        <v>2.0863755728060367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80584</v>
      </c>
      <c r="Q9" s="21">
        <f>VLOOKUP(K9,Data!$C$76:$FI$115,2+'Mid2'!$Q$2*2-1)</f>
        <v>1.7211466479566937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47504</v>
      </c>
      <c r="Q10" s="21">
        <f>VLOOKUP(K10,Data!$C$76:$FI$115,2+'Mid2'!$Q$2*2-1)</f>
        <v>1.0146102249148066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103658</v>
      </c>
      <c r="Q11" s="21">
        <f>VLOOKUP(K11,Data!$C$76:$FI$115,2+'Mid2'!$Q$2*2-1)</f>
        <v>2.2139707539200701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32725</v>
      </c>
      <c r="Q12" s="21">
        <f>VLOOKUP(K12,Data!$C$76:$FI$115,2+'Mid2'!$Q$2*2-1)</f>
        <v>0.69895418512834806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87689</v>
      </c>
      <c r="Q13" s="21">
        <f>VLOOKUP(K13,Data!$C$76:$FI$115,2+'Mid2'!$Q$2*2-1)</f>
        <v>1.8728981983107629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64259</v>
      </c>
      <c r="Q14" s="21">
        <f>VLOOKUP(K14,Data!$C$76:$FI$115,2+'Mid2'!$Q$2*2-1)</f>
        <v>1.3724704960171892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10519</v>
      </c>
      <c r="Q15" s="21">
        <f>VLOOKUP(K15,Data!$C$76:$FI$115,2+'Mid2'!$Q$2*2-1)</f>
        <v>0.22466918482399062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16445</v>
      </c>
      <c r="Q16" s="21">
        <f>VLOOKUP(K16,Data!$C$76:$FI$115,2+'Mid2'!$Q$2*2-1)</f>
        <v>0.35123916193844718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83637</v>
      </c>
      <c r="Q17" s="21">
        <f>VLOOKUP(K17,Data!$C$76:$FI$115,2+'Mid2'!$Q$2*2-1)</f>
        <v>1.7863538940131289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36329</v>
      </c>
      <c r="Q18" s="21">
        <f>VLOOKUP(K18,Data!$C$76:$FI$115,2+'Mid2'!$Q$2*2-1)</f>
        <v>0.77592991876326223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33290</v>
      </c>
      <c r="Q19" s="21">
        <f>VLOOKUP(K19,Data!$C$76:$FI$115,2+'Mid2'!$Q$2*2-1)</f>
        <v>0.71102169054003694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15321</v>
      </c>
      <c r="Q20" s="21">
        <f>VLOOKUP(K20,Data!$C$76:$FI$115,2+'Mid2'!$Q$2*2-1)</f>
        <v>0.32723230161501671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40412</v>
      </c>
      <c r="Q21" s="21">
        <f>VLOOKUP(K21,Data!$C$76:$FI$115,2+'Mid2'!$Q$2*2-1)</f>
        <v>0.8631363339772895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25758</v>
      </c>
      <c r="Q22" s="21">
        <f>VLOOKUP(K22,Data!$C$76:$FI$115,2+'Mid2'!$Q$2*2-1)</f>
        <v>0.55015009627306311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21742</v>
      </c>
      <c r="Q23" s="21">
        <f>VLOOKUP(K23,Data!$C$76:$FI$115,2+'Mid2'!$Q$2*2-1)</f>
        <v>0.46437469497511213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20404</v>
      </c>
      <c r="Q24" s="21">
        <f>VLOOKUP(K24,Data!$C$76:$FI$115,2+'Mid2'!$Q$2*2-1)</f>
        <v>0.43579713348690036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16841</v>
      </c>
      <c r="Q25" s="21">
        <f>VLOOKUP(K25,Data!$C$76:$FI$115,2+'Mid2'!$Q$2*2-1)</f>
        <v>0.35969709493495827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21497</v>
      </c>
      <c r="Q26" s="21">
        <f>VLOOKUP(K26,Data!$C$76:$FI$115,2+'Mid2'!$Q$2*2-1)</f>
        <v>0.45914188289393726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23057</v>
      </c>
      <c r="Q27" s="21">
        <f>VLOOKUP(K27,Data!$C$76:$FI$115,2+'Mid2'!$Q$2*2-1)</f>
        <v>0.49246101288019323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16607</v>
      </c>
      <c r="Q28" s="21">
        <f>VLOOKUP(K28,Data!$C$76:$FI$115,2+'Mid2'!$Q$2*2-1)</f>
        <v>0.35469922543701993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14379</v>
      </c>
      <c r="Q29" s="21">
        <f>VLOOKUP(K29,Data!$C$76:$FI$115,2+'Mid2'!$Q$2*2-1)</f>
        <v>0.30711267312331603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16379</v>
      </c>
      <c r="Q30" s="21">
        <f>VLOOKUP(K30,Data!$C$76:$FI$115,2+'Mid2'!$Q$2*2-1)</f>
        <v>0.34982950643902866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12504</v>
      </c>
      <c r="Q31" s="21">
        <f>VLOOKUP(K31,Data!$C$76:$FI$115,2+'Mid2'!$Q$2*2-1)</f>
        <v>0.26706564188983545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12590</v>
      </c>
      <c r="Q32" s="21">
        <f>VLOOKUP(K32,Data!$C$76:$FI$115,2+'Mid2'!$Q$2*2-1)</f>
        <v>0.26890246572241105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16139</v>
      </c>
      <c r="Q33" s="21">
        <f>VLOOKUP(K33,Data!$C$76:$FI$115,2+'Mid2'!$Q$2*2-1)</f>
        <v>0.34470348644114318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12558</v>
      </c>
      <c r="Q34" s="21">
        <f>VLOOKUP(K34,Data!$C$76:$FI$115,2+'Mid2'!$Q$2*2-1)</f>
        <v>0.26821899638935964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17378</v>
      </c>
      <c r="Q35" s="21">
        <f>VLOOKUP(K35,Data!$C$76:$FI$115,2+'Mid2'!$Q$2*2-1)</f>
        <v>0.37116656468022713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11917</v>
      </c>
      <c r="Q36" s="21">
        <f>VLOOKUP(K36,Data!$C$76:$FI$115,2+'Mid2'!$Q$2*2-1)</f>
        <v>0.25452825131167378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20142</v>
      </c>
      <c r="Q37" s="21">
        <f>VLOOKUP(K37,Data!$C$76:$FI$115,2+'Mid2'!$Q$2*2-1)</f>
        <v>0.43020122832254198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27792</v>
      </c>
      <c r="Q38" s="21">
        <f>VLOOKUP(K38,Data!$C$76:$FI$115,2+'Mid2'!$Q$2*2-1)</f>
        <v>0.59359311575514284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13380</v>
      </c>
      <c r="Q39" s="21">
        <f>VLOOKUP(K39,Data!$C$76:$FI$115,2+'Mid2'!$Q$2*2-1)</f>
        <v>0.28577561488211756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11233</v>
      </c>
      <c r="Q40" s="21">
        <f>VLOOKUP(K40,Data!$C$76:$FI$115,2+'Mid2'!$Q$2*2-1)</f>
        <v>0.23991909431770003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8493</v>
      </c>
      <c r="Q41" s="21">
        <f>VLOOKUP(K41,Data!$C$76:$FI$115,2+'Mid2'!$Q$2*2-1)</f>
        <v>0.18139703267517374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4719</v>
      </c>
      <c r="Q42" s="21">
        <f>VLOOKUP(K42,Data!$C$76:$FI$115,2+'Mid2'!$Q$2*2-1)</f>
        <v>0.10079036820842396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651</v>
      </c>
      <c r="Q43" s="21">
        <f>VLOOKUP(K43,Data!$C$76:$FI$115,2+'Mid2'!$Q$2*2-1)</f>
        <v>1.3904329244264463E-2</v>
      </c>
    </row>
  </sheetData>
  <sheetProtection sheet="1" objects="1" scenarios="1"/>
  <mergeCells count="1"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69F28-7CFE-4294-B34D-FBBDE4EE0BB5}">
  <sheetPr>
    <tabColor theme="4" tint="-0.499984740745262"/>
    <pageSetUpPr fitToPage="1"/>
  </sheetPr>
  <dimension ref="A1:X242"/>
  <sheetViews>
    <sheetView showGridLines="0" showRowColHeaders="0" zoomScale="90" zoomScaleNormal="9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Q12" sqref="Q12"/>
    </sheetView>
  </sheetViews>
  <sheetFormatPr defaultRowHeight="14.5" x14ac:dyDescent="0.35"/>
  <cols>
    <col min="1" max="1" width="3.90625" customWidth="1"/>
    <col min="2" max="2" width="5.54296875" customWidth="1"/>
    <col min="6" max="6" width="9.08984375" style="16"/>
    <col min="9" max="9" width="9.7265625" customWidth="1"/>
    <col min="13" max="15" width="9.08984375" style="75"/>
    <col min="16" max="16" width="2.81640625" style="75" bestFit="1" customWidth="1"/>
    <col min="17" max="17" width="27.90625" style="75" customWidth="1"/>
    <col min="18" max="18" width="9.08984375" style="130"/>
    <col min="19" max="20" width="2.81640625" style="75" bestFit="1" customWidth="1"/>
    <col min="21" max="21" width="21.81640625" style="75" customWidth="1"/>
    <col min="23" max="23" width="9.08984375" style="1"/>
    <col min="24" max="24" width="17.453125" style="1" customWidth="1"/>
  </cols>
  <sheetData>
    <row r="1" spans="1:24" ht="23" x14ac:dyDescent="0.5">
      <c r="B1" s="140" t="s">
        <v>344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33"/>
      <c r="X1" s="78"/>
    </row>
    <row r="2" spans="1:24" x14ac:dyDescent="0.35">
      <c r="C2" t="s">
        <v>345</v>
      </c>
      <c r="F2" s="79" t="s">
        <v>341</v>
      </c>
      <c r="I2" s="79" t="s">
        <v>342</v>
      </c>
      <c r="J2" s="79" t="s">
        <v>343</v>
      </c>
      <c r="K2" s="128"/>
      <c r="L2" s="1"/>
      <c r="X2" s="78"/>
    </row>
    <row r="3" spans="1:24" x14ac:dyDescent="0.35">
      <c r="F3" s="74">
        <v>13</v>
      </c>
      <c r="P3" s="76">
        <v>1</v>
      </c>
      <c r="Q3" s="77" t="s">
        <v>403</v>
      </c>
      <c r="R3" s="130">
        <v>1</v>
      </c>
      <c r="S3" s="79">
        <v>1</v>
      </c>
      <c r="T3" s="76"/>
      <c r="U3" s="77"/>
      <c r="V3" s="17"/>
      <c r="X3" s="78"/>
    </row>
    <row r="4" spans="1:24" x14ac:dyDescent="0.35">
      <c r="P4" s="76">
        <v>2</v>
      </c>
      <c r="Q4" s="78"/>
      <c r="S4" s="79">
        <v>2</v>
      </c>
      <c r="T4" s="76"/>
      <c r="U4" s="77"/>
      <c r="V4" s="17"/>
      <c r="X4" s="78"/>
    </row>
    <row r="5" spans="1:24" x14ac:dyDescent="0.35">
      <c r="A5" s="75"/>
      <c r="B5" s="75"/>
      <c r="C5" s="75"/>
      <c r="D5" s="75" t="s">
        <v>244</v>
      </c>
      <c r="E5" s="75" t="s">
        <v>244</v>
      </c>
      <c r="F5" s="91" t="s">
        <v>246</v>
      </c>
      <c r="G5" s="75"/>
      <c r="H5" s="75"/>
      <c r="I5" s="75"/>
      <c r="J5" s="75"/>
      <c r="P5" s="76">
        <v>3</v>
      </c>
      <c r="Q5" s="77" t="s">
        <v>404</v>
      </c>
      <c r="S5" s="79">
        <v>3</v>
      </c>
      <c r="T5" s="76"/>
      <c r="U5" s="77"/>
      <c r="V5" s="17"/>
      <c r="X5" s="78"/>
    </row>
    <row r="6" spans="1:24" x14ac:dyDescent="0.35">
      <c r="A6" s="75"/>
      <c r="B6" s="76">
        <v>1</v>
      </c>
      <c r="C6" s="39" t="s">
        <v>252</v>
      </c>
      <c r="D6" s="132">
        <f>VLOOKUP($F$3,Data!$B$6:$FE$244,2+B6*2-VLOOKUP($F$3,$P$3:$R$241,3))</f>
        <v>0</v>
      </c>
      <c r="E6" s="92">
        <f>D6+0.00001*B6</f>
        <v>1.0000000000000001E-5</v>
      </c>
      <c r="F6" s="79">
        <f>RANK(E6,E$6:E$84)</f>
        <v>79</v>
      </c>
      <c r="G6" s="79" t="str">
        <f>VLOOKUP(MATCH(B6,F$6:F$84,0),$B$6:$D$84,2)</f>
        <v xml:space="preserve">Casey </v>
      </c>
      <c r="H6" s="92">
        <f>VLOOKUP(MATCH(B6,F$6:F$84,0),$B$6:$D$84,3)</f>
        <v>4.2031027196041713</v>
      </c>
      <c r="I6" s="75"/>
      <c r="J6" s="75"/>
      <c r="P6" s="76">
        <v>4</v>
      </c>
      <c r="Q6" s="78" t="s">
        <v>416</v>
      </c>
      <c r="S6" s="79">
        <v>4</v>
      </c>
      <c r="T6" s="76"/>
      <c r="U6" s="78"/>
      <c r="V6" s="17"/>
      <c r="X6" s="78"/>
    </row>
    <row r="7" spans="1:24" x14ac:dyDescent="0.35">
      <c r="A7" s="75"/>
      <c r="B7" s="76">
        <v>2</v>
      </c>
      <c r="C7" s="39" t="s">
        <v>253</v>
      </c>
      <c r="D7" s="132">
        <f>VLOOKUP($F$3,Data!$B$6:$FE$244,2+B7*2-VLOOKUP($F$3,$P$3:$R$241,3))</f>
        <v>9.0236419418877459E-2</v>
      </c>
      <c r="E7" s="92">
        <f t="shared" ref="E7:E70" si="0">D7+0.00001*B7</f>
        <v>9.0256419418877465E-2</v>
      </c>
      <c r="F7" s="79">
        <f t="shared" ref="F7:F70" si="1">RANK(E7,E$6:E$84)</f>
        <v>18</v>
      </c>
      <c r="G7" s="79" t="str">
        <f t="shared" ref="G7:G70" si="2">VLOOKUP(MATCH(B7,F$6:F$84,0),$B$6:$D$84,2)</f>
        <v xml:space="preserve">Greater Dandenong </v>
      </c>
      <c r="H7" s="92">
        <f t="shared" ref="H7:H70" si="3">VLOOKUP(MATCH(B7,F$6:F$84,0),$B$6:$D$84,3)</f>
        <v>3.2139332675432746</v>
      </c>
      <c r="I7" s="75"/>
      <c r="J7" s="75"/>
      <c r="P7" s="76">
        <v>5</v>
      </c>
      <c r="Q7" s="78" t="s">
        <v>417</v>
      </c>
      <c r="S7" s="79">
        <v>5</v>
      </c>
      <c r="T7" s="76"/>
      <c r="U7" s="77"/>
      <c r="V7" s="17"/>
      <c r="X7" s="78"/>
    </row>
    <row r="8" spans="1:24" x14ac:dyDescent="0.35">
      <c r="A8" s="75"/>
      <c r="B8" s="76">
        <v>3</v>
      </c>
      <c r="C8" s="39" t="s">
        <v>254</v>
      </c>
      <c r="D8" s="132">
        <f>VLOOKUP($F$3,Data!$B$6:$FE$244,2+B8*2-VLOOKUP($F$3,$P$3:$R$241,3))</f>
        <v>1.665725840034795E-2</v>
      </c>
      <c r="E8" s="92">
        <f t="shared" si="0"/>
        <v>1.6687258400347949E-2</v>
      </c>
      <c r="F8" s="79">
        <f t="shared" si="1"/>
        <v>37</v>
      </c>
      <c r="G8" s="79" t="str">
        <f t="shared" si="2"/>
        <v xml:space="preserve">Greater Shepparton </v>
      </c>
      <c r="H8" s="92">
        <f t="shared" si="3"/>
        <v>1.1791146352658151</v>
      </c>
      <c r="I8" s="75"/>
      <c r="J8" s="75"/>
      <c r="P8" s="76">
        <v>6</v>
      </c>
      <c r="Q8" s="78" t="s">
        <v>418</v>
      </c>
      <c r="S8" s="79">
        <v>6</v>
      </c>
      <c r="T8" s="76"/>
      <c r="U8" s="80"/>
      <c r="V8" s="17"/>
      <c r="X8" s="78"/>
    </row>
    <row r="9" spans="1:24" x14ac:dyDescent="0.35">
      <c r="A9" s="75"/>
      <c r="B9" s="76">
        <v>4</v>
      </c>
      <c r="C9" s="39" t="s">
        <v>255</v>
      </c>
      <c r="D9" s="132">
        <f>VLOOKUP($F$3,Data!$B$6:$FE$244,2+B9*2-VLOOKUP($F$3,$P$3:$R$241,3))</f>
        <v>0</v>
      </c>
      <c r="E9" s="92">
        <f t="shared" si="0"/>
        <v>4.0000000000000003E-5</v>
      </c>
      <c r="F9" s="79">
        <f t="shared" si="1"/>
        <v>78</v>
      </c>
      <c r="G9" s="79" t="str">
        <f t="shared" si="2"/>
        <v xml:space="preserve">Mildura </v>
      </c>
      <c r="H9" s="92">
        <f t="shared" si="3"/>
        <v>0.52657781862745101</v>
      </c>
      <c r="I9" s="75"/>
      <c r="J9" s="75"/>
      <c r="P9" s="76">
        <v>7</v>
      </c>
      <c r="Q9" s="78" t="s">
        <v>419</v>
      </c>
      <c r="S9" s="79">
        <v>7</v>
      </c>
      <c r="T9" s="76"/>
      <c r="U9" s="80"/>
      <c r="V9" s="17"/>
      <c r="X9" s="78"/>
    </row>
    <row r="10" spans="1:24" x14ac:dyDescent="0.35">
      <c r="A10" s="75"/>
      <c r="B10" s="76">
        <v>5</v>
      </c>
      <c r="C10" s="39" t="s">
        <v>256</v>
      </c>
      <c r="D10" s="132">
        <f>VLOOKUP($F$3,Data!$B$6:$FE$244,2+B10*2-VLOOKUP($F$3,$P$3:$R$241,3))</f>
        <v>7.9590374870665646E-3</v>
      </c>
      <c r="E10" s="92">
        <f t="shared" si="0"/>
        <v>8.0090374870665643E-3</v>
      </c>
      <c r="F10" s="79">
        <f t="shared" si="1"/>
        <v>46</v>
      </c>
      <c r="G10" s="79" t="str">
        <f t="shared" si="2"/>
        <v xml:space="preserve">Swan Hill </v>
      </c>
      <c r="H10" s="92">
        <f t="shared" si="3"/>
        <v>0.43123363622362548</v>
      </c>
      <c r="I10" s="75"/>
      <c r="J10" s="75"/>
      <c r="P10" s="76">
        <v>8</v>
      </c>
      <c r="Q10" s="78" t="s">
        <v>420</v>
      </c>
      <c r="S10" s="79">
        <v>8</v>
      </c>
      <c r="T10" s="76"/>
      <c r="U10" s="80"/>
      <c r="V10" s="17"/>
      <c r="X10" s="78"/>
    </row>
    <row r="11" spans="1:24" x14ac:dyDescent="0.35">
      <c r="A11" s="75"/>
      <c r="B11" s="76">
        <v>6</v>
      </c>
      <c r="C11" s="39" t="s">
        <v>257</v>
      </c>
      <c r="D11" s="132">
        <f>VLOOKUP($F$3,Data!$B$6:$FE$244,2+B11*2-VLOOKUP($F$3,$P$3:$R$241,3))</f>
        <v>9.2361688371663427E-3</v>
      </c>
      <c r="E11" s="92">
        <f t="shared" si="0"/>
        <v>9.2961688371663419E-3</v>
      </c>
      <c r="F11" s="79">
        <f t="shared" si="1"/>
        <v>45</v>
      </c>
      <c r="G11" s="79" t="str">
        <f t="shared" si="2"/>
        <v xml:space="preserve">Brimbank </v>
      </c>
      <c r="H11" s="92">
        <f t="shared" si="3"/>
        <v>0.33769384610340647</v>
      </c>
      <c r="I11" s="75"/>
      <c r="J11" s="75"/>
      <c r="P11" s="76">
        <v>9</v>
      </c>
      <c r="Q11" s="78"/>
      <c r="S11" s="79">
        <v>9</v>
      </c>
      <c r="T11" s="76"/>
      <c r="U11" s="80"/>
      <c r="V11" s="17"/>
      <c r="X11" s="78"/>
    </row>
    <row r="12" spans="1:24" x14ac:dyDescent="0.35">
      <c r="A12" s="75"/>
      <c r="B12" s="76">
        <v>7</v>
      </c>
      <c r="C12" s="39" t="s">
        <v>258</v>
      </c>
      <c r="D12" s="132">
        <f>VLOOKUP($F$3,Data!$B$6:$FE$244,2+B12*2-VLOOKUP($F$3,$P$3:$R$241,3))</f>
        <v>2.9587006203068884E-2</v>
      </c>
      <c r="E12" s="92">
        <f t="shared" si="0"/>
        <v>2.9657006203068884E-2</v>
      </c>
      <c r="F12" s="79">
        <f t="shared" si="1"/>
        <v>30</v>
      </c>
      <c r="G12" s="79" t="str">
        <f t="shared" si="2"/>
        <v xml:space="preserve">Cardinia </v>
      </c>
      <c r="H12" s="92">
        <f t="shared" si="3"/>
        <v>0.32227336259314321</v>
      </c>
      <c r="I12" s="75"/>
      <c r="J12" s="75"/>
      <c r="P12" s="76">
        <v>10</v>
      </c>
      <c r="Q12" s="77" t="s">
        <v>421</v>
      </c>
      <c r="S12" s="79">
        <v>10</v>
      </c>
      <c r="T12" s="76"/>
      <c r="U12" s="80"/>
      <c r="V12" s="17"/>
      <c r="X12" s="78"/>
    </row>
    <row r="13" spans="1:24" x14ac:dyDescent="0.35">
      <c r="A13" s="75"/>
      <c r="B13" s="76">
        <v>8</v>
      </c>
      <c r="C13" s="39" t="s">
        <v>259</v>
      </c>
      <c r="D13" s="132">
        <f>VLOOKUP($F$3,Data!$B$6:$FE$244,2+B13*2-VLOOKUP($F$3,$P$3:$R$241,3))</f>
        <v>2.2672309552599759E-2</v>
      </c>
      <c r="E13" s="92">
        <f t="shared" si="0"/>
        <v>2.2752309552599759E-2</v>
      </c>
      <c r="F13" s="79">
        <f t="shared" si="1"/>
        <v>35</v>
      </c>
      <c r="G13" s="79" t="str">
        <f t="shared" si="2"/>
        <v xml:space="preserve">Greater Geelong </v>
      </c>
      <c r="H13" s="92">
        <f t="shared" si="3"/>
        <v>0.23653932514672407</v>
      </c>
      <c r="I13" s="75"/>
      <c r="J13" s="75"/>
      <c r="P13" s="76">
        <v>11</v>
      </c>
      <c r="Q13" s="78"/>
      <c r="S13" s="79">
        <v>11</v>
      </c>
      <c r="T13" s="76"/>
      <c r="U13" s="80"/>
      <c r="V13" s="17"/>
      <c r="X13" s="78"/>
    </row>
    <row r="14" spans="1:24" x14ac:dyDescent="0.35">
      <c r="A14" s="75"/>
      <c r="B14" s="76">
        <v>9</v>
      </c>
      <c r="C14" s="39" t="s">
        <v>260</v>
      </c>
      <c r="D14" s="132">
        <f>VLOOKUP($F$3,Data!$B$6:$FE$244,2+B14*2-VLOOKUP($F$3,$P$3:$R$241,3))</f>
        <v>1.4111468328956734E-2</v>
      </c>
      <c r="E14" s="92">
        <f t="shared" si="0"/>
        <v>1.4201468328956733E-2</v>
      </c>
      <c r="F14" s="79">
        <f t="shared" si="1"/>
        <v>40</v>
      </c>
      <c r="G14" s="79" t="str">
        <f t="shared" si="2"/>
        <v xml:space="preserve">Melton </v>
      </c>
      <c r="H14" s="92">
        <f t="shared" si="3"/>
        <v>0.19312271804083164</v>
      </c>
      <c r="I14" s="75"/>
      <c r="J14" s="75"/>
      <c r="P14" s="76">
        <v>12</v>
      </c>
      <c r="Q14" s="77" t="s">
        <v>422</v>
      </c>
      <c r="S14" s="79">
        <v>12</v>
      </c>
      <c r="T14" s="76"/>
      <c r="U14" s="80"/>
      <c r="V14" s="17"/>
      <c r="X14" s="78"/>
    </row>
    <row r="15" spans="1:24" x14ac:dyDescent="0.35">
      <c r="A15" s="75"/>
      <c r="B15" s="76">
        <v>10</v>
      </c>
      <c r="C15" s="39" t="s">
        <v>261</v>
      </c>
      <c r="D15" s="132">
        <f>VLOOKUP($F$3,Data!$B$6:$FE$244,2+B15*2-VLOOKUP($F$3,$P$3:$R$241,3))</f>
        <v>0.33769384610340647</v>
      </c>
      <c r="E15" s="92">
        <f t="shared" si="0"/>
        <v>0.33779384610340646</v>
      </c>
      <c r="F15" s="79">
        <f t="shared" si="1"/>
        <v>6</v>
      </c>
      <c r="G15" s="79" t="str">
        <f t="shared" si="2"/>
        <v xml:space="preserve">Hume </v>
      </c>
      <c r="H15" s="92">
        <f t="shared" si="3"/>
        <v>0.1878684488976225</v>
      </c>
      <c r="I15" s="75"/>
      <c r="J15" s="75"/>
      <c r="P15" s="76">
        <v>13</v>
      </c>
      <c r="Q15" s="80" t="s">
        <v>11</v>
      </c>
      <c r="S15" s="79">
        <v>13</v>
      </c>
      <c r="T15" s="76"/>
      <c r="U15" s="80"/>
      <c r="V15" s="17"/>
      <c r="X15" s="78"/>
    </row>
    <row r="16" spans="1:24" x14ac:dyDescent="0.35">
      <c r="A16" s="75"/>
      <c r="B16" s="76">
        <v>11</v>
      </c>
      <c r="C16" s="39" t="s">
        <v>262</v>
      </c>
      <c r="D16" s="132">
        <f>VLOOKUP($F$3,Data!$B$6:$FE$244,2+B16*2-VLOOKUP($F$3,$P$3:$R$241,3))</f>
        <v>0</v>
      </c>
      <c r="E16" s="92">
        <f t="shared" si="0"/>
        <v>1.1E-4</v>
      </c>
      <c r="F16" s="79">
        <f t="shared" si="1"/>
        <v>77</v>
      </c>
      <c r="G16" s="79" t="str">
        <f t="shared" si="2"/>
        <v xml:space="preserve">Knox </v>
      </c>
      <c r="H16" s="92">
        <f t="shared" si="3"/>
        <v>0.16059471850595106</v>
      </c>
      <c r="I16" s="75"/>
      <c r="J16" s="75"/>
      <c r="P16" s="76">
        <v>14</v>
      </c>
      <c r="Q16" s="80" t="s">
        <v>405</v>
      </c>
      <c r="S16" s="79">
        <v>14</v>
      </c>
      <c r="T16" s="76"/>
      <c r="U16" s="80"/>
      <c r="V16" s="17"/>
      <c r="X16" s="78"/>
    </row>
    <row r="17" spans="1:24" x14ac:dyDescent="0.35">
      <c r="A17" s="75"/>
      <c r="B17" s="76">
        <v>12</v>
      </c>
      <c r="C17" s="39" t="s">
        <v>263</v>
      </c>
      <c r="D17" s="132">
        <f>VLOOKUP($F$3,Data!$B$6:$FE$244,2+B17*2-VLOOKUP($F$3,$P$3:$R$241,3))</f>
        <v>0</v>
      </c>
      <c r="E17" s="92">
        <f t="shared" si="0"/>
        <v>1.2000000000000002E-4</v>
      </c>
      <c r="F17" s="79">
        <f t="shared" si="1"/>
        <v>76</v>
      </c>
      <c r="G17" s="79" t="str">
        <f t="shared" si="2"/>
        <v xml:space="preserve">Monash </v>
      </c>
      <c r="H17" s="92">
        <f t="shared" si="3"/>
        <v>0.15684002863560104</v>
      </c>
      <c r="I17" s="75"/>
      <c r="J17" s="75"/>
      <c r="P17" s="76">
        <v>15</v>
      </c>
      <c r="Q17" s="80" t="s">
        <v>13</v>
      </c>
      <c r="S17" s="79">
        <v>15</v>
      </c>
      <c r="T17" s="76"/>
      <c r="U17" s="80"/>
      <c r="V17" s="17"/>
      <c r="X17" s="78"/>
    </row>
    <row r="18" spans="1:24" x14ac:dyDescent="0.35">
      <c r="A18" s="75"/>
      <c r="B18" s="76">
        <v>13</v>
      </c>
      <c r="C18" s="39" t="s">
        <v>264</v>
      </c>
      <c r="D18" s="132">
        <f>VLOOKUP($F$3,Data!$B$6:$FE$244,2+B18*2-VLOOKUP($F$3,$P$3:$R$241,3))</f>
        <v>0.32227336259314321</v>
      </c>
      <c r="E18" s="92">
        <f t="shared" si="0"/>
        <v>0.32240336259314323</v>
      </c>
      <c r="F18" s="79">
        <f t="shared" si="1"/>
        <v>7</v>
      </c>
      <c r="G18" s="79" t="str">
        <f t="shared" si="2"/>
        <v xml:space="preserve">Whittlesea </v>
      </c>
      <c r="H18" s="92">
        <f t="shared" si="3"/>
        <v>0.14787649355258489</v>
      </c>
      <c r="I18" s="75"/>
      <c r="J18" s="75"/>
      <c r="P18" s="76">
        <v>16</v>
      </c>
      <c r="Q18" s="80" t="s">
        <v>14</v>
      </c>
      <c r="S18" s="79">
        <v>16</v>
      </c>
      <c r="T18" s="76"/>
      <c r="U18" s="80"/>
      <c r="V18" s="17"/>
      <c r="X18" s="78"/>
    </row>
    <row r="19" spans="1:24" x14ac:dyDescent="0.35">
      <c r="A19" s="75"/>
      <c r="B19" s="76">
        <v>14</v>
      </c>
      <c r="C19" s="39" t="s">
        <v>265</v>
      </c>
      <c r="D19" s="132">
        <f>VLOOKUP($F$3,Data!$B$6:$FE$244,2+B19*2-VLOOKUP($F$3,$P$3:$R$241,3))</f>
        <v>4.2031027196041713</v>
      </c>
      <c r="E19" s="92">
        <f t="shared" si="0"/>
        <v>4.2032427196041713</v>
      </c>
      <c r="F19" s="79">
        <f t="shared" si="1"/>
        <v>1</v>
      </c>
      <c r="G19" s="79" t="str">
        <f t="shared" si="2"/>
        <v xml:space="preserve">Wyndham </v>
      </c>
      <c r="H19" s="92">
        <f t="shared" si="3"/>
        <v>0.13033432016752111</v>
      </c>
      <c r="I19" s="75"/>
      <c r="J19" s="75"/>
      <c r="P19" s="76">
        <v>17</v>
      </c>
      <c r="Q19" s="80" t="s">
        <v>15</v>
      </c>
      <c r="S19" s="79">
        <v>17</v>
      </c>
      <c r="T19" s="76"/>
      <c r="U19" s="80"/>
      <c r="V19" s="17"/>
      <c r="X19" s="78"/>
    </row>
    <row r="20" spans="1:24" x14ac:dyDescent="0.35">
      <c r="A20" s="75"/>
      <c r="B20" s="76">
        <v>15</v>
      </c>
      <c r="C20" s="39" t="s">
        <v>266</v>
      </c>
      <c r="D20" s="132">
        <f>VLOOKUP($F$3,Data!$B$6:$FE$244,2+B20*2-VLOOKUP($F$3,$P$3:$R$241,3))</f>
        <v>0</v>
      </c>
      <c r="E20" s="92">
        <f t="shared" si="0"/>
        <v>1.5000000000000001E-4</v>
      </c>
      <c r="F20" s="79">
        <f t="shared" si="1"/>
        <v>75</v>
      </c>
      <c r="G20" s="79" t="str">
        <f t="shared" si="2"/>
        <v xml:space="preserve">Colac-Otway </v>
      </c>
      <c r="H20" s="92">
        <f t="shared" si="3"/>
        <v>0.12023855328972682</v>
      </c>
      <c r="I20" s="75"/>
      <c r="J20" s="75"/>
      <c r="P20" s="76">
        <v>18</v>
      </c>
      <c r="Q20" s="80" t="s">
        <v>16</v>
      </c>
      <c r="S20" s="79">
        <v>18</v>
      </c>
      <c r="T20" s="76"/>
      <c r="U20" s="80"/>
      <c r="V20" s="17"/>
      <c r="X20" s="78"/>
    </row>
    <row r="21" spans="1:24" x14ac:dyDescent="0.35">
      <c r="A21" s="75"/>
      <c r="B21" s="76">
        <v>16</v>
      </c>
      <c r="C21" s="39" t="s">
        <v>267</v>
      </c>
      <c r="D21" s="132">
        <f>VLOOKUP($F$3,Data!$B$6:$FE$244,2+B21*2-VLOOKUP($F$3,$P$3:$R$241,3))</f>
        <v>0.12023855328972682</v>
      </c>
      <c r="E21" s="92">
        <f t="shared" si="0"/>
        <v>0.12039855328972682</v>
      </c>
      <c r="F21" s="79">
        <f t="shared" si="1"/>
        <v>15</v>
      </c>
      <c r="G21" s="79" t="str">
        <f t="shared" si="2"/>
        <v xml:space="preserve">Frankston </v>
      </c>
      <c r="H21" s="92">
        <f t="shared" si="3"/>
        <v>0.1102494204354097</v>
      </c>
      <c r="I21" s="75"/>
      <c r="J21" s="75"/>
      <c r="P21" s="76">
        <v>19</v>
      </c>
      <c r="Q21" s="80" t="s">
        <v>17</v>
      </c>
      <c r="S21" s="79">
        <v>19</v>
      </c>
      <c r="T21" s="76"/>
      <c r="U21" s="80"/>
      <c r="V21" s="17"/>
      <c r="X21" s="78"/>
    </row>
    <row r="22" spans="1:24" x14ac:dyDescent="0.35">
      <c r="A22" s="75"/>
      <c r="B22" s="76">
        <v>17</v>
      </c>
      <c r="C22" s="39" t="s">
        <v>268</v>
      </c>
      <c r="D22" s="132">
        <f>VLOOKUP($F$3,Data!$B$6:$FE$244,2+B22*2-VLOOKUP($F$3,$P$3:$R$241,3))</f>
        <v>0</v>
      </c>
      <c r="E22" s="92">
        <f t="shared" si="0"/>
        <v>1.7000000000000001E-4</v>
      </c>
      <c r="F22" s="79">
        <f t="shared" si="1"/>
        <v>74</v>
      </c>
      <c r="G22" s="79" t="str">
        <f t="shared" si="2"/>
        <v xml:space="preserve">Maribyrnong </v>
      </c>
      <c r="H22" s="92">
        <f t="shared" si="3"/>
        <v>9.1359152582130648E-2</v>
      </c>
      <c r="I22" s="75"/>
      <c r="J22" s="75"/>
      <c r="P22" s="76">
        <v>20</v>
      </c>
      <c r="Q22" s="80" t="s">
        <v>18</v>
      </c>
      <c r="S22" s="79">
        <v>20</v>
      </c>
      <c r="T22" s="76"/>
      <c r="U22" s="80"/>
      <c r="V22" s="17"/>
      <c r="X22" s="78"/>
    </row>
    <row r="23" spans="1:24" x14ac:dyDescent="0.35">
      <c r="A23" s="75"/>
      <c r="B23" s="76">
        <v>18</v>
      </c>
      <c r="C23" s="39" t="s">
        <v>269</v>
      </c>
      <c r="D23" s="132">
        <f>VLOOKUP($F$3,Data!$B$6:$FE$244,2+B23*2-VLOOKUP($F$3,$P$3:$R$241,3))</f>
        <v>4.9883721747194923E-2</v>
      </c>
      <c r="E23" s="92">
        <f t="shared" si="0"/>
        <v>5.0063721747194923E-2</v>
      </c>
      <c r="F23" s="79">
        <f t="shared" si="1"/>
        <v>23</v>
      </c>
      <c r="G23" s="79" t="str">
        <f t="shared" si="2"/>
        <v xml:space="preserve">Ararat </v>
      </c>
      <c r="H23" s="92">
        <f t="shared" si="3"/>
        <v>9.0236419418877459E-2</v>
      </c>
      <c r="I23" s="75"/>
      <c r="J23" s="75"/>
      <c r="P23" s="76">
        <v>21</v>
      </c>
      <c r="Q23" s="80" t="s">
        <v>19</v>
      </c>
      <c r="S23" s="79">
        <v>21</v>
      </c>
      <c r="T23" s="76"/>
      <c r="U23" s="80"/>
      <c r="V23" s="17"/>
      <c r="X23" s="78"/>
    </row>
    <row r="24" spans="1:24" x14ac:dyDescent="0.35">
      <c r="A24" s="75"/>
      <c r="B24" s="76">
        <v>19</v>
      </c>
      <c r="C24" s="39" t="s">
        <v>270</v>
      </c>
      <c r="D24" s="132">
        <f>VLOOKUP($F$3,Data!$B$6:$FE$244,2+B24*2-VLOOKUP($F$3,$P$3:$R$241,3))</f>
        <v>0</v>
      </c>
      <c r="E24" s="92">
        <f t="shared" si="0"/>
        <v>1.9000000000000001E-4</v>
      </c>
      <c r="F24" s="79">
        <f t="shared" si="1"/>
        <v>73</v>
      </c>
      <c r="G24" s="79" t="str">
        <f t="shared" si="2"/>
        <v xml:space="preserve">Melbourne </v>
      </c>
      <c r="H24" s="92">
        <f t="shared" si="3"/>
        <v>8.8641621204805385E-2</v>
      </c>
      <c r="I24" s="75"/>
      <c r="J24" s="75"/>
      <c r="P24" s="76">
        <v>22</v>
      </c>
      <c r="Q24" s="80" t="s">
        <v>20</v>
      </c>
      <c r="S24" s="79">
        <v>22</v>
      </c>
      <c r="T24" s="76"/>
      <c r="U24" s="80"/>
      <c r="V24" s="17"/>
      <c r="X24" s="78"/>
    </row>
    <row r="25" spans="1:24" x14ac:dyDescent="0.35">
      <c r="A25" s="75"/>
      <c r="B25" s="76">
        <v>20</v>
      </c>
      <c r="C25" s="39" t="s">
        <v>271</v>
      </c>
      <c r="D25" s="132">
        <f>VLOOKUP($F$3,Data!$B$6:$FE$244,2+B25*2-VLOOKUP($F$3,$P$3:$R$241,3))</f>
        <v>0.1102494204354097</v>
      </c>
      <c r="E25" s="92">
        <f t="shared" si="0"/>
        <v>0.1104494204354097</v>
      </c>
      <c r="F25" s="79">
        <f t="shared" si="1"/>
        <v>16</v>
      </c>
      <c r="G25" s="79" t="str">
        <f t="shared" si="2"/>
        <v xml:space="preserve">Greater Bendigo </v>
      </c>
      <c r="H25" s="92">
        <f t="shared" si="3"/>
        <v>7.5940085890855769E-2</v>
      </c>
      <c r="I25" s="75"/>
      <c r="J25" s="75"/>
      <c r="P25" s="76">
        <v>23</v>
      </c>
      <c r="Q25" s="80" t="s">
        <v>21</v>
      </c>
      <c r="S25" s="79">
        <v>23</v>
      </c>
      <c r="T25" s="76"/>
      <c r="U25" s="80"/>
      <c r="V25" s="17"/>
      <c r="X25" s="78"/>
    </row>
    <row r="26" spans="1:24" x14ac:dyDescent="0.35">
      <c r="A26" s="75"/>
      <c r="B26" s="76">
        <v>21</v>
      </c>
      <c r="C26" s="39" t="s">
        <v>272</v>
      </c>
      <c r="D26" s="132">
        <f>VLOOKUP($F$3,Data!$B$6:$FE$244,2+B26*2-VLOOKUP($F$3,$P$3:$R$241,3))</f>
        <v>0</v>
      </c>
      <c r="E26" s="92">
        <f t="shared" si="0"/>
        <v>2.1000000000000001E-4</v>
      </c>
      <c r="F26" s="79">
        <f t="shared" si="1"/>
        <v>72</v>
      </c>
      <c r="G26" s="79" t="str">
        <f t="shared" si="2"/>
        <v xml:space="preserve">Moreland </v>
      </c>
      <c r="H26" s="92">
        <f t="shared" si="3"/>
        <v>6.1523842011646887E-2</v>
      </c>
      <c r="I26" s="75"/>
      <c r="J26" s="75"/>
      <c r="P26" s="76">
        <v>24</v>
      </c>
      <c r="Q26" s="80" t="s">
        <v>22</v>
      </c>
      <c r="S26" s="79">
        <v>24</v>
      </c>
      <c r="T26" s="76"/>
      <c r="U26" s="80"/>
      <c r="V26" s="17"/>
      <c r="X26" s="78"/>
    </row>
    <row r="27" spans="1:24" x14ac:dyDescent="0.35">
      <c r="A27" s="75"/>
      <c r="B27" s="76">
        <v>22</v>
      </c>
      <c r="C27" s="39" t="s">
        <v>273</v>
      </c>
      <c r="D27" s="132">
        <f>VLOOKUP($F$3,Data!$B$6:$FE$244,2+B27*2-VLOOKUP($F$3,$P$3:$R$241,3))</f>
        <v>2.4264272591770945E-2</v>
      </c>
      <c r="E27" s="92">
        <f t="shared" si="0"/>
        <v>2.4484272591770946E-2</v>
      </c>
      <c r="F27" s="79">
        <f t="shared" si="1"/>
        <v>32</v>
      </c>
      <c r="G27" s="79" t="str">
        <f t="shared" si="2"/>
        <v>Yarra</v>
      </c>
      <c r="H27" s="92">
        <f t="shared" si="3"/>
        <v>6.083009686023115E-2</v>
      </c>
      <c r="I27" s="75"/>
      <c r="J27" s="75"/>
      <c r="P27" s="76">
        <v>25</v>
      </c>
      <c r="Q27" s="80" t="s">
        <v>23</v>
      </c>
      <c r="S27" s="79">
        <v>25</v>
      </c>
      <c r="T27" s="76"/>
      <c r="U27" s="80"/>
      <c r="V27" s="17"/>
      <c r="X27" s="78"/>
    </row>
    <row r="28" spans="1:24" x14ac:dyDescent="0.35">
      <c r="A28" s="75"/>
      <c r="B28" s="76">
        <v>23</v>
      </c>
      <c r="C28" s="39" t="s">
        <v>274</v>
      </c>
      <c r="D28" s="132">
        <f>VLOOKUP($F$3,Data!$B$6:$FE$244,2+B28*2-VLOOKUP($F$3,$P$3:$R$241,3))</f>
        <v>0</v>
      </c>
      <c r="E28" s="92">
        <f t="shared" si="0"/>
        <v>2.3000000000000001E-4</v>
      </c>
      <c r="F28" s="79">
        <f t="shared" si="1"/>
        <v>71</v>
      </c>
      <c r="G28" s="79" t="str">
        <f t="shared" si="2"/>
        <v xml:space="preserve">Darebin </v>
      </c>
      <c r="H28" s="92">
        <f t="shared" si="3"/>
        <v>4.9883721747194923E-2</v>
      </c>
      <c r="I28" s="75"/>
      <c r="J28" s="75"/>
      <c r="P28" s="76">
        <v>26</v>
      </c>
      <c r="Q28" s="80" t="s">
        <v>24</v>
      </c>
      <c r="S28" s="79">
        <v>26</v>
      </c>
      <c r="T28" s="76"/>
      <c r="U28" s="80"/>
      <c r="V28" s="17"/>
      <c r="X28" s="78"/>
    </row>
    <row r="29" spans="1:24" x14ac:dyDescent="0.35">
      <c r="A29" s="75"/>
      <c r="B29" s="76">
        <v>24</v>
      </c>
      <c r="C29" s="39" t="s">
        <v>275</v>
      </c>
      <c r="D29" s="132">
        <f>VLOOKUP($F$3,Data!$B$6:$FE$244,2+B29*2-VLOOKUP($F$3,$P$3:$R$241,3))</f>
        <v>0</v>
      </c>
      <c r="E29" s="92">
        <f t="shared" si="0"/>
        <v>2.4000000000000003E-4</v>
      </c>
      <c r="F29" s="79">
        <f t="shared" si="1"/>
        <v>70</v>
      </c>
      <c r="G29" s="79" t="str">
        <f t="shared" si="2"/>
        <v xml:space="preserve">Kingston </v>
      </c>
      <c r="H29" s="92">
        <f t="shared" si="3"/>
        <v>4.8341368452684254E-2</v>
      </c>
      <c r="I29" s="75"/>
      <c r="J29" s="75"/>
      <c r="P29" s="76">
        <v>27</v>
      </c>
      <c r="Q29" s="80" t="s">
        <v>25</v>
      </c>
      <c r="S29" s="79">
        <v>27</v>
      </c>
      <c r="T29" s="76"/>
      <c r="U29" s="80"/>
      <c r="V29" s="17"/>
      <c r="X29" s="78"/>
    </row>
    <row r="30" spans="1:24" x14ac:dyDescent="0.35">
      <c r="A30" s="75"/>
      <c r="B30" s="76">
        <v>25</v>
      </c>
      <c r="C30" s="39" t="s">
        <v>276</v>
      </c>
      <c r="D30" s="132">
        <f>VLOOKUP($F$3,Data!$B$6:$FE$244,2+B30*2-VLOOKUP($F$3,$P$3:$R$241,3))</f>
        <v>7.5940085890855769E-2</v>
      </c>
      <c r="E30" s="92">
        <f t="shared" si="0"/>
        <v>7.6190085890855769E-2</v>
      </c>
      <c r="F30" s="79">
        <f t="shared" si="1"/>
        <v>20</v>
      </c>
      <c r="G30" s="79" t="str">
        <f t="shared" si="2"/>
        <v xml:space="preserve">Stonnington </v>
      </c>
      <c r="H30" s="92">
        <f t="shared" si="3"/>
        <v>4.7049872865237152E-2</v>
      </c>
      <c r="I30" s="75"/>
      <c r="J30" s="75"/>
      <c r="P30" s="76">
        <v>28</v>
      </c>
      <c r="Q30" s="80" t="s">
        <v>26</v>
      </c>
      <c r="S30" s="79">
        <v>28</v>
      </c>
      <c r="T30" s="76"/>
      <c r="U30" s="80"/>
      <c r="V30" s="17"/>
      <c r="X30" s="78"/>
    </row>
    <row r="31" spans="1:24" x14ac:dyDescent="0.35">
      <c r="A31" s="75"/>
      <c r="B31" s="76">
        <v>26</v>
      </c>
      <c r="C31" s="39" t="s">
        <v>277</v>
      </c>
      <c r="D31" s="132">
        <f>VLOOKUP($F$3,Data!$B$6:$FE$244,2+B31*2-VLOOKUP($F$3,$P$3:$R$241,3))</f>
        <v>3.2139332675432746</v>
      </c>
      <c r="E31" s="92">
        <f t="shared" si="0"/>
        <v>3.2141932675432745</v>
      </c>
      <c r="F31" s="79">
        <f t="shared" si="1"/>
        <v>2</v>
      </c>
      <c r="G31" s="79" t="str">
        <f t="shared" si="2"/>
        <v xml:space="preserve">Whitehorse </v>
      </c>
      <c r="H31" s="92">
        <f t="shared" si="3"/>
        <v>4.6425538933312159E-2</v>
      </c>
      <c r="I31" s="75"/>
      <c r="J31" s="75"/>
      <c r="P31" s="76">
        <v>29</v>
      </c>
      <c r="Q31" s="80" t="s">
        <v>27</v>
      </c>
      <c r="S31" s="79">
        <v>29</v>
      </c>
      <c r="T31" s="76"/>
      <c r="U31" s="80"/>
      <c r="V31" s="17"/>
      <c r="X31" s="78"/>
    </row>
    <row r="32" spans="1:24" x14ac:dyDescent="0.35">
      <c r="A32" s="75"/>
      <c r="B32" s="76">
        <v>27</v>
      </c>
      <c r="C32" s="39" t="s">
        <v>278</v>
      </c>
      <c r="D32" s="132">
        <f>VLOOKUP($F$3,Data!$B$6:$FE$244,2+B32*2-VLOOKUP($F$3,$P$3:$R$241,3))</f>
        <v>0.23653932514672407</v>
      </c>
      <c r="E32" s="92">
        <f t="shared" si="0"/>
        <v>0.23680932514672406</v>
      </c>
      <c r="F32" s="79">
        <f t="shared" si="1"/>
        <v>8</v>
      </c>
      <c r="G32" s="79" t="str">
        <f t="shared" si="2"/>
        <v xml:space="preserve">Warrnambool </v>
      </c>
      <c r="H32" s="92">
        <f t="shared" si="3"/>
        <v>3.2911468150674687E-2</v>
      </c>
      <c r="I32" s="75"/>
      <c r="J32" s="75"/>
      <c r="P32" s="76">
        <v>30</v>
      </c>
      <c r="Q32" s="80" t="s">
        <v>28</v>
      </c>
      <c r="S32" s="79">
        <v>30</v>
      </c>
      <c r="T32" s="76"/>
      <c r="U32" s="80"/>
      <c r="V32" s="17"/>
      <c r="X32" s="78"/>
    </row>
    <row r="33" spans="1:24" x14ac:dyDescent="0.35">
      <c r="A33" s="75"/>
      <c r="B33" s="76">
        <v>28</v>
      </c>
      <c r="C33" s="39" t="s">
        <v>279</v>
      </c>
      <c r="D33" s="132">
        <f>VLOOKUP($F$3,Data!$B$6:$FE$244,2+B33*2-VLOOKUP($F$3,$P$3:$R$241,3))</f>
        <v>1.1791146352658151</v>
      </c>
      <c r="E33" s="92">
        <f t="shared" si="0"/>
        <v>1.1793946352658151</v>
      </c>
      <c r="F33" s="79">
        <f t="shared" si="1"/>
        <v>3</v>
      </c>
      <c r="G33" s="79" t="str">
        <f t="shared" si="2"/>
        <v xml:space="preserve">Maroondah </v>
      </c>
      <c r="H33" s="92">
        <f t="shared" si="3"/>
        <v>3.1330564308221141E-2</v>
      </c>
      <c r="I33" s="75"/>
      <c r="J33" s="75"/>
      <c r="P33" s="76">
        <v>31</v>
      </c>
      <c r="Q33" s="80" t="s">
        <v>29</v>
      </c>
      <c r="S33" s="79">
        <v>31</v>
      </c>
      <c r="T33" s="76"/>
      <c r="U33" s="80"/>
      <c r="V33" s="17"/>
      <c r="X33" s="78"/>
    </row>
    <row r="34" spans="1:24" x14ac:dyDescent="0.35">
      <c r="A34" s="75"/>
      <c r="B34" s="76">
        <v>29</v>
      </c>
      <c r="C34" s="39" t="s">
        <v>280</v>
      </c>
      <c r="D34" s="132">
        <f>VLOOKUP($F$3,Data!$B$6:$FE$244,2+B34*2-VLOOKUP($F$3,$P$3:$R$241,3))</f>
        <v>0</v>
      </c>
      <c r="E34" s="92">
        <f t="shared" si="0"/>
        <v>2.9E-4</v>
      </c>
      <c r="F34" s="79">
        <f t="shared" si="1"/>
        <v>69</v>
      </c>
      <c r="G34" s="79" t="str">
        <f t="shared" si="2"/>
        <v xml:space="preserve">Port Phillip </v>
      </c>
      <c r="H34" s="92">
        <f t="shared" si="3"/>
        <v>2.9292686243945307E-2</v>
      </c>
      <c r="I34" s="75"/>
      <c r="J34" s="75"/>
      <c r="P34" s="76">
        <v>32</v>
      </c>
      <c r="Q34" s="80" t="s">
        <v>30</v>
      </c>
      <c r="S34" s="79">
        <v>32</v>
      </c>
      <c r="T34" s="76"/>
      <c r="U34" s="80"/>
      <c r="V34" s="17"/>
      <c r="X34" s="78"/>
    </row>
    <row r="35" spans="1:24" x14ac:dyDescent="0.35">
      <c r="A35" s="75"/>
      <c r="B35" s="76">
        <v>30</v>
      </c>
      <c r="C35" s="39" t="s">
        <v>281</v>
      </c>
      <c r="D35" s="132">
        <f>VLOOKUP($F$3,Data!$B$6:$FE$244,2+B35*2-VLOOKUP($F$3,$P$3:$R$241,3))</f>
        <v>0</v>
      </c>
      <c r="E35" s="92">
        <f t="shared" si="0"/>
        <v>3.0000000000000003E-4</v>
      </c>
      <c r="F35" s="79">
        <f t="shared" si="1"/>
        <v>68</v>
      </c>
      <c r="G35" s="79" t="str">
        <f t="shared" si="2"/>
        <v xml:space="preserve">Bayside </v>
      </c>
      <c r="H35" s="92">
        <f t="shared" si="3"/>
        <v>2.9587006203068884E-2</v>
      </c>
      <c r="I35" s="75"/>
      <c r="J35" s="75"/>
      <c r="P35" s="76">
        <v>33</v>
      </c>
      <c r="Q35" s="80" t="s">
        <v>31</v>
      </c>
      <c r="S35" s="79">
        <v>33</v>
      </c>
      <c r="T35" s="76"/>
      <c r="U35" s="80"/>
      <c r="V35" s="17"/>
      <c r="X35" s="78"/>
    </row>
    <row r="36" spans="1:24" x14ac:dyDescent="0.35">
      <c r="A36" s="75"/>
      <c r="B36" s="76">
        <v>31</v>
      </c>
      <c r="C36" s="39" t="s">
        <v>282</v>
      </c>
      <c r="D36" s="132">
        <f>VLOOKUP($F$3,Data!$B$6:$FE$244,2+B36*2-VLOOKUP($F$3,$P$3:$R$241,3))</f>
        <v>2.2913969501506593E-2</v>
      </c>
      <c r="E36" s="92">
        <f t="shared" si="0"/>
        <v>2.3223969501506594E-2</v>
      </c>
      <c r="F36" s="79">
        <f t="shared" si="1"/>
        <v>34</v>
      </c>
      <c r="G36" s="79" t="str">
        <f t="shared" si="2"/>
        <v xml:space="preserve">Manningham </v>
      </c>
      <c r="H36" s="92">
        <f t="shared" si="3"/>
        <v>2.4786423649553017E-2</v>
      </c>
      <c r="I36" s="75"/>
      <c r="J36" s="75"/>
      <c r="P36" s="76">
        <v>34</v>
      </c>
      <c r="Q36" s="80" t="s">
        <v>32</v>
      </c>
      <c r="S36" s="79">
        <v>34</v>
      </c>
      <c r="T36" s="76"/>
      <c r="U36" s="80"/>
      <c r="V36" s="17"/>
      <c r="X36" s="78"/>
    </row>
    <row r="37" spans="1:24" x14ac:dyDescent="0.35">
      <c r="A37" s="75"/>
      <c r="B37" s="76">
        <v>32</v>
      </c>
      <c r="C37" s="39" t="s">
        <v>283</v>
      </c>
      <c r="D37" s="132">
        <f>VLOOKUP($F$3,Data!$B$6:$FE$244,2+B37*2-VLOOKUP($F$3,$P$3:$R$241,3))</f>
        <v>0</v>
      </c>
      <c r="E37" s="92">
        <f t="shared" si="0"/>
        <v>3.2000000000000003E-4</v>
      </c>
      <c r="F37" s="79">
        <f t="shared" si="1"/>
        <v>67</v>
      </c>
      <c r="G37" s="79" t="str">
        <f t="shared" si="2"/>
        <v xml:space="preserve">Glen Eira </v>
      </c>
      <c r="H37" s="92">
        <f t="shared" si="3"/>
        <v>2.4264272591770945E-2</v>
      </c>
      <c r="I37" s="75"/>
      <c r="J37" s="75"/>
      <c r="P37" s="76">
        <v>35</v>
      </c>
      <c r="Q37" s="80" t="s">
        <v>33</v>
      </c>
      <c r="S37" s="79">
        <v>35</v>
      </c>
      <c r="T37" s="76"/>
      <c r="U37" s="80"/>
      <c r="V37" s="17"/>
      <c r="X37" s="78"/>
    </row>
    <row r="38" spans="1:24" x14ac:dyDescent="0.35">
      <c r="A38" s="75"/>
      <c r="B38" s="76">
        <v>33</v>
      </c>
      <c r="C38" s="39" t="s">
        <v>284</v>
      </c>
      <c r="D38" s="132">
        <f>VLOOKUP($F$3,Data!$B$6:$FE$244,2+B38*2-VLOOKUP($F$3,$P$3:$R$241,3))</f>
        <v>0.1878684488976225</v>
      </c>
      <c r="E38" s="92">
        <f t="shared" si="0"/>
        <v>0.18819844889762249</v>
      </c>
      <c r="F38" s="79">
        <f t="shared" si="1"/>
        <v>10</v>
      </c>
      <c r="G38" s="79" t="str">
        <f t="shared" si="2"/>
        <v xml:space="preserve">Moonee Valley </v>
      </c>
      <c r="H38" s="92">
        <f t="shared" si="3"/>
        <v>2.3871842309430232E-2</v>
      </c>
      <c r="I38" s="75"/>
      <c r="J38" s="75"/>
      <c r="P38" s="76">
        <v>36</v>
      </c>
      <c r="Q38" s="80" t="s">
        <v>34</v>
      </c>
      <c r="S38" s="79">
        <v>36</v>
      </c>
      <c r="T38" s="76"/>
      <c r="U38" s="80"/>
      <c r="V38" s="17"/>
      <c r="X38" s="78"/>
    </row>
    <row r="39" spans="1:24" x14ac:dyDescent="0.35">
      <c r="A39" s="75"/>
      <c r="B39" s="76">
        <v>34</v>
      </c>
      <c r="C39" s="39" t="s">
        <v>285</v>
      </c>
      <c r="D39" s="132">
        <f>VLOOKUP($F$3,Data!$B$6:$FE$244,2+B39*2-VLOOKUP($F$3,$P$3:$R$241,3))</f>
        <v>0</v>
      </c>
      <c r="E39" s="92">
        <f t="shared" si="0"/>
        <v>3.4000000000000002E-4</v>
      </c>
      <c r="F39" s="79">
        <f t="shared" si="1"/>
        <v>66</v>
      </c>
      <c r="G39" s="79" t="str">
        <f t="shared" si="2"/>
        <v xml:space="preserve">Hobsons Bay </v>
      </c>
      <c r="H39" s="92">
        <f t="shared" si="3"/>
        <v>2.2913969501506593E-2</v>
      </c>
      <c r="I39" s="75"/>
      <c r="J39" s="75"/>
      <c r="P39" s="76">
        <v>37</v>
      </c>
      <c r="Q39" s="80" t="s">
        <v>35</v>
      </c>
      <c r="S39" s="79">
        <v>37</v>
      </c>
      <c r="T39" s="76"/>
      <c r="U39" s="80"/>
      <c r="V39" s="17"/>
      <c r="X39" s="78"/>
    </row>
    <row r="40" spans="1:24" x14ac:dyDescent="0.35">
      <c r="A40" s="75"/>
      <c r="B40" s="76">
        <v>35</v>
      </c>
      <c r="C40" s="39" t="s">
        <v>286</v>
      </c>
      <c r="D40" s="132">
        <f>VLOOKUP($F$3,Data!$B$6:$FE$244,2+B40*2-VLOOKUP($F$3,$P$3:$R$241,3))</f>
        <v>4.8341368452684254E-2</v>
      </c>
      <c r="E40" s="92">
        <f t="shared" si="0"/>
        <v>4.8691368452684257E-2</v>
      </c>
      <c r="F40" s="79">
        <f t="shared" si="1"/>
        <v>24</v>
      </c>
      <c r="G40" s="79" t="str">
        <f t="shared" si="2"/>
        <v xml:space="preserve">Benalla </v>
      </c>
      <c r="H40" s="92">
        <f t="shared" si="3"/>
        <v>2.2672309552599759E-2</v>
      </c>
      <c r="I40" s="75"/>
      <c r="J40" s="75"/>
      <c r="P40" s="76">
        <v>38</v>
      </c>
      <c r="Q40" s="80" t="s">
        <v>36</v>
      </c>
      <c r="S40" s="79">
        <v>38</v>
      </c>
      <c r="T40" s="76"/>
      <c r="U40" s="80"/>
      <c r="V40" s="17"/>
      <c r="X40" s="78"/>
    </row>
    <row r="41" spans="1:24" x14ac:dyDescent="0.35">
      <c r="A41" s="75"/>
      <c r="B41" s="76">
        <v>36</v>
      </c>
      <c r="C41" s="39" t="s">
        <v>287</v>
      </c>
      <c r="D41" s="132">
        <f>VLOOKUP($F$3,Data!$B$6:$FE$244,2+B41*2-VLOOKUP($F$3,$P$3:$R$241,3))</f>
        <v>0.16059471850595106</v>
      </c>
      <c r="E41" s="92">
        <f t="shared" si="0"/>
        <v>0.16095471850595106</v>
      </c>
      <c r="F41" s="79">
        <f t="shared" si="1"/>
        <v>11</v>
      </c>
      <c r="G41" s="79" t="str">
        <f t="shared" si="2"/>
        <v xml:space="preserve">Murrindindi </v>
      </c>
      <c r="H41" s="92">
        <f t="shared" si="3"/>
        <v>2.1864295605276585E-2</v>
      </c>
      <c r="I41" s="75"/>
      <c r="J41" s="75"/>
      <c r="P41" s="76">
        <v>39</v>
      </c>
      <c r="Q41" s="80" t="s">
        <v>37</v>
      </c>
      <c r="S41" s="79">
        <v>39</v>
      </c>
      <c r="T41" s="76"/>
      <c r="U41" s="80"/>
      <c r="V41" s="17"/>
      <c r="X41" s="78"/>
    </row>
    <row r="42" spans="1:24" x14ac:dyDescent="0.35">
      <c r="A42" s="75"/>
      <c r="B42" s="76">
        <v>37</v>
      </c>
      <c r="C42" s="39" t="s">
        <v>288</v>
      </c>
      <c r="D42" s="132">
        <f>VLOOKUP($F$3,Data!$B$6:$FE$244,2+B42*2-VLOOKUP($F$3,$P$3:$R$241,3))</f>
        <v>5.6144290827426493E-3</v>
      </c>
      <c r="E42" s="92">
        <f t="shared" si="0"/>
        <v>5.984429082742649E-3</v>
      </c>
      <c r="F42" s="79">
        <f t="shared" si="1"/>
        <v>48</v>
      </c>
      <c r="G42" s="79" t="str">
        <f t="shared" si="2"/>
        <v xml:space="preserve">Ballarat </v>
      </c>
      <c r="H42" s="92">
        <f t="shared" si="3"/>
        <v>1.665725840034795E-2</v>
      </c>
      <c r="I42" s="75"/>
      <c r="J42" s="75"/>
      <c r="P42" s="76">
        <v>40</v>
      </c>
      <c r="Q42" s="80" t="s">
        <v>38</v>
      </c>
      <c r="S42" s="79">
        <v>40</v>
      </c>
      <c r="T42" s="76"/>
      <c r="U42" s="80"/>
      <c r="V42" s="17"/>
      <c r="X42" s="78"/>
    </row>
    <row r="43" spans="1:24" x14ac:dyDescent="0.35">
      <c r="A43" s="75"/>
      <c r="B43" s="76">
        <v>38</v>
      </c>
      <c r="C43" s="39" t="s">
        <v>289</v>
      </c>
      <c r="D43" s="132">
        <f>VLOOKUP($F$3,Data!$B$6:$FE$244,2+B43*2-VLOOKUP($F$3,$P$3:$R$241,3))</f>
        <v>0</v>
      </c>
      <c r="E43" s="92">
        <f t="shared" si="0"/>
        <v>3.8000000000000002E-4</v>
      </c>
      <c r="F43" s="79">
        <f t="shared" si="1"/>
        <v>65</v>
      </c>
      <c r="G43" s="79" t="str">
        <f t="shared" si="2"/>
        <v xml:space="preserve">Mount Alexander </v>
      </c>
      <c r="H43" s="92">
        <f t="shared" si="3"/>
        <v>1.5937948254794665E-2</v>
      </c>
      <c r="I43" s="75"/>
      <c r="J43" s="75"/>
      <c r="P43" s="76">
        <v>41</v>
      </c>
      <c r="Q43" s="80" t="s">
        <v>39</v>
      </c>
      <c r="S43" s="79">
        <v>41</v>
      </c>
      <c r="T43" s="76"/>
      <c r="U43" s="80"/>
      <c r="V43" s="17"/>
      <c r="X43" s="78"/>
    </row>
    <row r="44" spans="1:24" x14ac:dyDescent="0.35">
      <c r="A44" s="75"/>
      <c r="B44" s="76">
        <v>39</v>
      </c>
      <c r="C44" s="39" t="s">
        <v>290</v>
      </c>
      <c r="D44" s="132">
        <f>VLOOKUP($F$3,Data!$B$6:$FE$244,2+B44*2-VLOOKUP($F$3,$P$3:$R$241,3))</f>
        <v>0</v>
      </c>
      <c r="E44" s="92">
        <f t="shared" si="0"/>
        <v>3.9000000000000005E-4</v>
      </c>
      <c r="F44" s="79">
        <f t="shared" si="1"/>
        <v>64</v>
      </c>
      <c r="G44" s="79" t="str">
        <f t="shared" si="2"/>
        <v xml:space="preserve">Wodonga </v>
      </c>
      <c r="H44" s="92">
        <f t="shared" si="3"/>
        <v>1.4610271020527432E-2</v>
      </c>
      <c r="I44" s="75"/>
      <c r="J44" s="75"/>
      <c r="P44" s="76">
        <v>42</v>
      </c>
      <c r="Q44" s="80" t="s">
        <v>40</v>
      </c>
      <c r="S44" s="79">
        <v>42</v>
      </c>
      <c r="T44" s="76"/>
      <c r="U44" s="80"/>
      <c r="V44" s="17"/>
      <c r="X44" s="78"/>
    </row>
    <row r="45" spans="1:24" x14ac:dyDescent="0.35">
      <c r="A45" s="75"/>
      <c r="B45" s="76">
        <v>40</v>
      </c>
      <c r="C45" s="39" t="s">
        <v>291</v>
      </c>
      <c r="D45" s="132">
        <f>VLOOKUP($F$3,Data!$B$6:$FE$244,2+B45*2-VLOOKUP($F$3,$P$3:$R$241,3))</f>
        <v>2.4786423649553017E-2</v>
      </c>
      <c r="E45" s="92">
        <f t="shared" si="0"/>
        <v>2.5186423649553018E-2</v>
      </c>
      <c r="F45" s="79">
        <f t="shared" si="1"/>
        <v>31</v>
      </c>
      <c r="G45" s="79" t="str">
        <f t="shared" si="2"/>
        <v xml:space="preserve">Boroondara </v>
      </c>
      <c r="H45" s="92">
        <f t="shared" si="3"/>
        <v>1.4111468328956734E-2</v>
      </c>
      <c r="I45" s="75"/>
      <c r="J45" s="75"/>
      <c r="P45" s="76">
        <v>43</v>
      </c>
      <c r="Q45" s="80" t="s">
        <v>41</v>
      </c>
      <c r="S45" s="79">
        <v>43</v>
      </c>
      <c r="T45" s="76"/>
      <c r="U45" s="80"/>
      <c r="V45" s="17"/>
      <c r="X45" s="78"/>
    </row>
    <row r="46" spans="1:24" x14ac:dyDescent="0.35">
      <c r="A46" s="75"/>
      <c r="B46" s="76">
        <v>41</v>
      </c>
      <c r="C46" s="39" t="s">
        <v>292</v>
      </c>
      <c r="D46" s="132">
        <f>VLOOKUP($F$3,Data!$B$6:$FE$244,2+B46*2-VLOOKUP($F$3,$P$3:$R$241,3))</f>
        <v>0</v>
      </c>
      <c r="E46" s="92">
        <f t="shared" si="0"/>
        <v>4.1000000000000005E-4</v>
      </c>
      <c r="F46" s="79">
        <f t="shared" si="1"/>
        <v>63</v>
      </c>
      <c r="G46" s="79" t="str">
        <f t="shared" si="2"/>
        <v xml:space="preserve">Mitchell </v>
      </c>
      <c r="H46" s="92">
        <f t="shared" si="3"/>
        <v>1.2932706815536491E-2</v>
      </c>
      <c r="I46" s="75"/>
      <c r="J46" s="75"/>
      <c r="P46" s="76">
        <v>44</v>
      </c>
      <c r="Q46" s="80" t="s">
        <v>42</v>
      </c>
      <c r="S46" s="79">
        <v>44</v>
      </c>
      <c r="T46" s="76"/>
      <c r="U46" s="80"/>
      <c r="V46" s="17"/>
      <c r="X46" s="78"/>
    </row>
    <row r="47" spans="1:24" x14ac:dyDescent="0.35">
      <c r="A47" s="75"/>
      <c r="B47" s="76">
        <v>42</v>
      </c>
      <c r="C47" s="39" t="s">
        <v>293</v>
      </c>
      <c r="D47" s="132">
        <f>VLOOKUP($F$3,Data!$B$6:$FE$244,2+B47*2-VLOOKUP($F$3,$P$3:$R$241,3))</f>
        <v>9.1359152582130648E-2</v>
      </c>
      <c r="E47" s="92">
        <f t="shared" si="0"/>
        <v>9.1779152582130652E-2</v>
      </c>
      <c r="F47" s="79">
        <f t="shared" si="1"/>
        <v>17</v>
      </c>
      <c r="G47" s="79" t="str">
        <f t="shared" si="2"/>
        <v xml:space="preserve">Mornington Peninsula </v>
      </c>
      <c r="H47" s="92">
        <f t="shared" si="3"/>
        <v>1.0680136203148755E-2</v>
      </c>
      <c r="I47" s="75"/>
      <c r="J47" s="75"/>
      <c r="P47" s="76">
        <v>45</v>
      </c>
      <c r="Q47" s="80" t="s">
        <v>43</v>
      </c>
      <c r="S47" s="79">
        <v>45</v>
      </c>
      <c r="T47" s="76"/>
      <c r="U47" s="80"/>
      <c r="V47" s="17"/>
      <c r="X47" s="78"/>
    </row>
    <row r="48" spans="1:24" x14ac:dyDescent="0.35">
      <c r="A48" s="75"/>
      <c r="B48" s="76">
        <v>43</v>
      </c>
      <c r="C48" s="39" t="s">
        <v>294</v>
      </c>
      <c r="D48" s="132">
        <f>VLOOKUP($F$3,Data!$B$6:$FE$244,2+B48*2-VLOOKUP($F$3,$P$3:$R$241,3))</f>
        <v>3.1330564308221141E-2</v>
      </c>
      <c r="E48" s="92">
        <f t="shared" si="0"/>
        <v>3.1760564308221141E-2</v>
      </c>
      <c r="F48" s="79">
        <f t="shared" si="1"/>
        <v>28</v>
      </c>
      <c r="G48" s="79" t="str">
        <f t="shared" si="2"/>
        <v xml:space="preserve">Moira </v>
      </c>
      <c r="H48" s="92">
        <f t="shared" si="3"/>
        <v>1.0706256022269012E-2</v>
      </c>
      <c r="I48" s="75"/>
      <c r="J48" s="75"/>
      <c r="P48" s="76">
        <v>46</v>
      </c>
      <c r="Q48" s="80" t="s">
        <v>44</v>
      </c>
      <c r="S48" s="79">
        <v>46</v>
      </c>
      <c r="T48" s="76"/>
      <c r="U48" s="80"/>
      <c r="V48" s="17"/>
      <c r="X48" s="78"/>
    </row>
    <row r="49" spans="1:24" x14ac:dyDescent="0.35">
      <c r="A49" s="75"/>
      <c r="B49" s="76">
        <v>44</v>
      </c>
      <c r="C49" s="39" t="s">
        <v>295</v>
      </c>
      <c r="D49" s="132">
        <f>VLOOKUP($F$3,Data!$B$6:$FE$244,2+B49*2-VLOOKUP($F$3,$P$3:$R$241,3))</f>
        <v>8.8641621204805385E-2</v>
      </c>
      <c r="E49" s="92">
        <f t="shared" si="0"/>
        <v>8.9081621204805381E-2</v>
      </c>
      <c r="F49" s="79">
        <f t="shared" si="1"/>
        <v>19</v>
      </c>
      <c r="G49" s="79" t="str">
        <f t="shared" si="2"/>
        <v xml:space="preserve">Yarra Ranges </v>
      </c>
      <c r="H49" s="92">
        <f t="shared" si="3"/>
        <v>9.3157576039871442E-3</v>
      </c>
      <c r="I49" s="75"/>
      <c r="J49" s="75"/>
      <c r="P49" s="76">
        <v>47</v>
      </c>
      <c r="Q49" s="80" t="s">
        <v>45</v>
      </c>
      <c r="S49" s="79">
        <v>47</v>
      </c>
      <c r="T49" s="76"/>
      <c r="U49" s="80"/>
      <c r="V49" s="17"/>
      <c r="X49" s="78"/>
    </row>
    <row r="50" spans="1:24" x14ac:dyDescent="0.35">
      <c r="A50" s="75"/>
      <c r="B50" s="76">
        <v>45</v>
      </c>
      <c r="C50" s="39" t="s">
        <v>296</v>
      </c>
      <c r="D50" s="132">
        <f>VLOOKUP($F$3,Data!$B$6:$FE$244,2+B50*2-VLOOKUP($F$3,$P$3:$R$241,3))</f>
        <v>0.19312271804083164</v>
      </c>
      <c r="E50" s="92">
        <f t="shared" si="0"/>
        <v>0.19357271804083165</v>
      </c>
      <c r="F50" s="79">
        <f t="shared" si="1"/>
        <v>9</v>
      </c>
      <c r="G50" s="79" t="str">
        <f t="shared" si="2"/>
        <v xml:space="preserve">Baw Baw </v>
      </c>
      <c r="H50" s="92">
        <f t="shared" si="3"/>
        <v>9.2361688371663427E-3</v>
      </c>
      <c r="I50" s="75"/>
      <c r="J50" s="75"/>
      <c r="P50" s="76">
        <v>48</v>
      </c>
      <c r="Q50" s="80" t="s">
        <v>46</v>
      </c>
      <c r="S50" s="79">
        <v>48</v>
      </c>
      <c r="T50" s="76"/>
      <c r="U50" s="80"/>
      <c r="V50" s="17"/>
      <c r="X50" s="78"/>
    </row>
    <row r="51" spans="1:24" x14ac:dyDescent="0.35">
      <c r="A51" s="75"/>
      <c r="B51" s="76">
        <v>46</v>
      </c>
      <c r="C51" s="39" t="s">
        <v>297</v>
      </c>
      <c r="D51" s="132">
        <f>VLOOKUP($F$3,Data!$B$6:$FE$244,2+B51*2-VLOOKUP($F$3,$P$3:$R$241,3))</f>
        <v>0.52657781862745101</v>
      </c>
      <c r="E51" s="92">
        <f t="shared" si="0"/>
        <v>0.52703781862745103</v>
      </c>
      <c r="F51" s="79">
        <f t="shared" si="1"/>
        <v>4</v>
      </c>
      <c r="G51" s="79" t="str">
        <f t="shared" si="2"/>
        <v xml:space="preserve">Bass Coast </v>
      </c>
      <c r="H51" s="92">
        <f t="shared" si="3"/>
        <v>7.9590374870665646E-3</v>
      </c>
      <c r="I51" s="75"/>
      <c r="J51" s="75"/>
      <c r="P51" s="76">
        <v>49</v>
      </c>
      <c r="Q51" s="80" t="s">
        <v>47</v>
      </c>
      <c r="S51" s="79">
        <v>49</v>
      </c>
      <c r="T51" s="76"/>
      <c r="U51" s="80"/>
      <c r="V51" s="17"/>
      <c r="X51" s="78"/>
    </row>
    <row r="52" spans="1:24" x14ac:dyDescent="0.35">
      <c r="A52" s="75"/>
      <c r="B52" s="76">
        <v>47</v>
      </c>
      <c r="C52" s="39" t="s">
        <v>298</v>
      </c>
      <c r="D52" s="132">
        <f>VLOOKUP($F$3,Data!$B$6:$FE$244,2+B52*2-VLOOKUP($F$3,$P$3:$R$241,3))</f>
        <v>1.2932706815536491E-2</v>
      </c>
      <c r="E52" s="92">
        <f t="shared" si="0"/>
        <v>1.3402706815536491E-2</v>
      </c>
      <c r="F52" s="79">
        <f t="shared" si="1"/>
        <v>41</v>
      </c>
      <c r="G52" s="79" t="str">
        <f t="shared" si="2"/>
        <v xml:space="preserve">Nillumbik </v>
      </c>
      <c r="H52" s="92">
        <f t="shared" si="3"/>
        <v>6.5330654776487489E-3</v>
      </c>
      <c r="I52" s="75"/>
      <c r="J52" s="75"/>
      <c r="P52" s="76">
        <v>50</v>
      </c>
      <c r="Q52" s="80" t="s">
        <v>48</v>
      </c>
      <c r="S52" s="79">
        <v>50</v>
      </c>
      <c r="T52" s="76"/>
      <c r="U52" s="80"/>
      <c r="V52" s="17"/>
      <c r="X52" s="78"/>
    </row>
    <row r="53" spans="1:24" x14ac:dyDescent="0.35">
      <c r="A53" s="75"/>
      <c r="B53" s="76">
        <v>48</v>
      </c>
      <c r="C53" s="39" t="s">
        <v>299</v>
      </c>
      <c r="D53" s="132">
        <f>VLOOKUP($F$3,Data!$B$6:$FE$244,2+B53*2-VLOOKUP($F$3,$P$3:$R$241,3))</f>
        <v>1.0706256022269012E-2</v>
      </c>
      <c r="E53" s="92">
        <f t="shared" si="0"/>
        <v>1.1186256022269012E-2</v>
      </c>
      <c r="F53" s="79">
        <f t="shared" si="1"/>
        <v>43</v>
      </c>
      <c r="G53" s="79" t="str">
        <f t="shared" si="2"/>
        <v xml:space="preserve">Latrobe </v>
      </c>
      <c r="H53" s="92">
        <f t="shared" si="3"/>
        <v>5.6144290827426493E-3</v>
      </c>
      <c r="I53" s="75"/>
      <c r="J53" s="75"/>
      <c r="P53" s="76">
        <v>51</v>
      </c>
      <c r="Q53" s="80" t="s">
        <v>49</v>
      </c>
      <c r="S53" s="79">
        <v>51</v>
      </c>
      <c r="T53" s="76"/>
      <c r="U53" s="80"/>
      <c r="V53" s="17"/>
      <c r="X53" s="78"/>
    </row>
    <row r="54" spans="1:24" x14ac:dyDescent="0.35">
      <c r="A54" s="75"/>
      <c r="B54" s="76">
        <v>49</v>
      </c>
      <c r="C54" s="39" t="s">
        <v>300</v>
      </c>
      <c r="D54" s="132">
        <f>VLOOKUP($F$3,Data!$B$6:$FE$244,2+B54*2-VLOOKUP($F$3,$P$3:$R$241,3))</f>
        <v>0.15684002863560104</v>
      </c>
      <c r="E54" s="92">
        <f t="shared" si="0"/>
        <v>0.15733002863560103</v>
      </c>
      <c r="F54" s="79">
        <f t="shared" si="1"/>
        <v>12</v>
      </c>
      <c r="G54" s="79" t="str">
        <f t="shared" si="2"/>
        <v xml:space="preserve">Yarriambiack </v>
      </c>
      <c r="H54" s="92">
        <f t="shared" si="3"/>
        <v>0</v>
      </c>
      <c r="I54" s="75"/>
      <c r="J54" s="75"/>
      <c r="P54" s="76">
        <v>52</v>
      </c>
      <c r="Q54" s="80" t="s">
        <v>50</v>
      </c>
      <c r="S54" s="79">
        <v>52</v>
      </c>
      <c r="T54" s="76"/>
      <c r="U54" s="80"/>
      <c r="V54" s="17"/>
      <c r="X54" s="78"/>
    </row>
    <row r="55" spans="1:24" x14ac:dyDescent="0.35">
      <c r="A55" s="75"/>
      <c r="B55" s="76">
        <v>50</v>
      </c>
      <c r="C55" s="39" t="s">
        <v>301</v>
      </c>
      <c r="D55" s="132">
        <f>VLOOKUP($F$3,Data!$B$6:$FE$244,2+B55*2-VLOOKUP($F$3,$P$3:$R$241,3))</f>
        <v>2.3871842309430232E-2</v>
      </c>
      <c r="E55" s="92">
        <f t="shared" si="0"/>
        <v>2.4371842309430233E-2</v>
      </c>
      <c r="F55" s="79">
        <f t="shared" si="1"/>
        <v>33</v>
      </c>
      <c r="G55" s="79" t="str">
        <f t="shared" si="2"/>
        <v xml:space="preserve">West Wimmera </v>
      </c>
      <c r="H55" s="92">
        <f t="shared" si="3"/>
        <v>0</v>
      </c>
      <c r="I55" s="75"/>
      <c r="J55" s="75"/>
      <c r="P55" s="76">
        <v>53</v>
      </c>
      <c r="Q55" s="80" t="s">
        <v>51</v>
      </c>
      <c r="S55" s="79">
        <v>53</v>
      </c>
      <c r="T55" s="76"/>
      <c r="U55" s="80"/>
      <c r="V55" s="17"/>
      <c r="X55" s="78"/>
    </row>
    <row r="56" spans="1:24" x14ac:dyDescent="0.35">
      <c r="A56" s="75"/>
      <c r="B56" s="76">
        <v>51</v>
      </c>
      <c r="C56" s="39" t="s">
        <v>302</v>
      </c>
      <c r="D56" s="132">
        <f>VLOOKUP($F$3,Data!$B$6:$FE$244,2+B56*2-VLOOKUP($F$3,$P$3:$R$241,3))</f>
        <v>0</v>
      </c>
      <c r="E56" s="92">
        <f t="shared" si="0"/>
        <v>5.1000000000000004E-4</v>
      </c>
      <c r="F56" s="79">
        <f t="shared" si="1"/>
        <v>62</v>
      </c>
      <c r="G56" s="79" t="str">
        <f t="shared" si="2"/>
        <v xml:space="preserve">Wellington </v>
      </c>
      <c r="H56" s="92">
        <f t="shared" si="3"/>
        <v>0</v>
      </c>
      <c r="I56" s="75"/>
      <c r="J56" s="75"/>
      <c r="P56" s="76">
        <v>54</v>
      </c>
      <c r="Q56" s="80" t="s">
        <v>52</v>
      </c>
      <c r="S56" s="79">
        <v>54</v>
      </c>
      <c r="T56" s="76"/>
      <c r="U56" s="80"/>
      <c r="V56" s="17"/>
      <c r="X56" s="78"/>
    </row>
    <row r="57" spans="1:24" x14ac:dyDescent="0.35">
      <c r="A57" s="75"/>
      <c r="B57" s="76">
        <v>52</v>
      </c>
      <c r="C57" s="39" t="s">
        <v>303</v>
      </c>
      <c r="D57" s="132">
        <f>VLOOKUP($F$3,Data!$B$6:$FE$244,2+B57*2-VLOOKUP($F$3,$P$3:$R$241,3))</f>
        <v>6.1523842011646887E-2</v>
      </c>
      <c r="E57" s="92">
        <f t="shared" si="0"/>
        <v>6.2043842011646887E-2</v>
      </c>
      <c r="F57" s="79">
        <f t="shared" si="1"/>
        <v>21</v>
      </c>
      <c r="G57" s="79" t="str">
        <f t="shared" si="2"/>
        <v xml:space="preserve">Wangaratta </v>
      </c>
      <c r="H57" s="92">
        <f t="shared" si="3"/>
        <v>0</v>
      </c>
      <c r="I57" s="75"/>
      <c r="J57" s="75"/>
      <c r="P57" s="76">
        <v>55</v>
      </c>
      <c r="Q57" s="80" t="s">
        <v>53</v>
      </c>
      <c r="S57" s="79">
        <v>55</v>
      </c>
      <c r="T57" s="76"/>
      <c r="U57" s="80"/>
      <c r="V57" s="17"/>
      <c r="X57" s="78"/>
    </row>
    <row r="58" spans="1:24" x14ac:dyDescent="0.35">
      <c r="A58" s="75"/>
      <c r="B58" s="76">
        <v>53</v>
      </c>
      <c r="C58" s="39" t="s">
        <v>304</v>
      </c>
      <c r="D58" s="132">
        <f>VLOOKUP($F$3,Data!$B$6:$FE$244,2+B58*2-VLOOKUP($F$3,$P$3:$R$241,3))</f>
        <v>1.0680136203148755E-2</v>
      </c>
      <c r="E58" s="92">
        <f t="shared" si="0"/>
        <v>1.1210136203148754E-2</v>
      </c>
      <c r="F58" s="79">
        <f t="shared" si="1"/>
        <v>42</v>
      </c>
      <c r="G58" s="79" t="str">
        <f t="shared" si="2"/>
        <v xml:space="preserve">Towong </v>
      </c>
      <c r="H58" s="92">
        <f t="shared" si="3"/>
        <v>0</v>
      </c>
      <c r="I58" s="75"/>
      <c r="J58" s="75"/>
      <c r="P58" s="76">
        <v>56</v>
      </c>
      <c r="Q58" s="80" t="s">
        <v>54</v>
      </c>
      <c r="S58" s="79">
        <v>56</v>
      </c>
      <c r="T58" s="76"/>
      <c r="U58" s="78"/>
      <c r="V58" s="17"/>
      <c r="X58" s="78"/>
    </row>
    <row r="59" spans="1:24" x14ac:dyDescent="0.35">
      <c r="A59" s="75"/>
      <c r="B59" s="76">
        <v>54</v>
      </c>
      <c r="C59" s="39" t="s">
        <v>305</v>
      </c>
      <c r="D59" s="132">
        <f>VLOOKUP($F$3,Data!$B$6:$FE$244,2+B59*2-VLOOKUP($F$3,$P$3:$R$241,3))</f>
        <v>1.5937948254794665E-2</v>
      </c>
      <c r="E59" s="92">
        <f t="shared" si="0"/>
        <v>1.6477948254794664E-2</v>
      </c>
      <c r="F59" s="79">
        <f t="shared" si="1"/>
        <v>38</v>
      </c>
      <c r="G59" s="79" t="str">
        <f t="shared" si="2"/>
        <v xml:space="preserve">Surf Coast </v>
      </c>
      <c r="H59" s="92">
        <f t="shared" si="3"/>
        <v>0</v>
      </c>
      <c r="I59" s="75"/>
      <c r="J59" s="75"/>
      <c r="P59" s="76">
        <v>57</v>
      </c>
      <c r="Q59" s="80" t="s">
        <v>55</v>
      </c>
      <c r="S59" s="79">
        <v>57</v>
      </c>
      <c r="T59" s="76"/>
      <c r="U59" s="77"/>
      <c r="V59" s="17"/>
      <c r="X59" s="78"/>
    </row>
    <row r="60" spans="1:24" x14ac:dyDescent="0.35">
      <c r="A60" s="75"/>
      <c r="B60" s="76">
        <v>55</v>
      </c>
      <c r="C60" s="39" t="s">
        <v>306</v>
      </c>
      <c r="D60" s="132">
        <f>VLOOKUP($F$3,Data!$B$6:$FE$244,2+B60*2-VLOOKUP($F$3,$P$3:$R$241,3))</f>
        <v>0</v>
      </c>
      <c r="E60" s="92">
        <f t="shared" si="0"/>
        <v>5.5000000000000003E-4</v>
      </c>
      <c r="F60" s="79">
        <f t="shared" si="1"/>
        <v>61</v>
      </c>
      <c r="G60" s="79" t="str">
        <f t="shared" si="2"/>
        <v xml:space="preserve">Strathbogie </v>
      </c>
      <c r="H60" s="92">
        <f t="shared" si="3"/>
        <v>0</v>
      </c>
      <c r="I60" s="75"/>
      <c r="J60" s="75"/>
      <c r="P60" s="76">
        <v>58</v>
      </c>
      <c r="Q60" s="80" t="s">
        <v>56</v>
      </c>
      <c r="S60" s="79">
        <v>58</v>
      </c>
      <c r="T60" s="76"/>
      <c r="U60" s="78"/>
      <c r="V60" s="17"/>
      <c r="X60" s="78"/>
    </row>
    <row r="61" spans="1:24" x14ac:dyDescent="0.35">
      <c r="A61" s="75"/>
      <c r="B61" s="76">
        <v>56</v>
      </c>
      <c r="C61" s="39" t="s">
        <v>307</v>
      </c>
      <c r="D61" s="132">
        <f>VLOOKUP($F$3,Data!$B$6:$FE$244,2+B61*2-VLOOKUP($F$3,$P$3:$R$241,3))</f>
        <v>2.1864295605276585E-2</v>
      </c>
      <c r="E61" s="92">
        <f t="shared" si="0"/>
        <v>2.2424295605276586E-2</v>
      </c>
      <c r="F61" s="79">
        <f t="shared" si="1"/>
        <v>36</v>
      </c>
      <c r="G61" s="79" t="str">
        <f t="shared" si="2"/>
        <v xml:space="preserve">Southern Grampians </v>
      </c>
      <c r="H61" s="92">
        <f t="shared" si="3"/>
        <v>0</v>
      </c>
      <c r="I61" s="75"/>
      <c r="J61" s="75"/>
      <c r="P61" s="76">
        <v>59</v>
      </c>
      <c r="Q61" s="80" t="s">
        <v>57</v>
      </c>
      <c r="S61" s="79">
        <v>59</v>
      </c>
      <c r="T61" s="76"/>
      <c r="U61" s="78"/>
      <c r="V61" s="17"/>
      <c r="X61" s="78"/>
    </row>
    <row r="62" spans="1:24" x14ac:dyDescent="0.35">
      <c r="A62" s="75"/>
      <c r="B62" s="76">
        <v>57</v>
      </c>
      <c r="C62" s="39" t="s">
        <v>308</v>
      </c>
      <c r="D62" s="132">
        <f>VLOOKUP($F$3,Data!$B$6:$FE$244,2+B62*2-VLOOKUP($F$3,$P$3:$R$241,3))</f>
        <v>6.5330654776487489E-3</v>
      </c>
      <c r="E62" s="92">
        <f t="shared" si="0"/>
        <v>7.1030654776487491E-3</v>
      </c>
      <c r="F62" s="79">
        <f t="shared" si="1"/>
        <v>47</v>
      </c>
      <c r="G62" s="79" t="str">
        <f t="shared" si="2"/>
        <v xml:space="preserve">South Gippsland </v>
      </c>
      <c r="H62" s="92">
        <f t="shared" si="3"/>
        <v>0</v>
      </c>
      <c r="I62" s="75"/>
      <c r="J62" s="75"/>
      <c r="P62" s="76">
        <v>60</v>
      </c>
      <c r="Q62" s="80" t="s">
        <v>58</v>
      </c>
      <c r="S62" s="79">
        <v>60</v>
      </c>
      <c r="T62" s="76"/>
      <c r="U62" s="77"/>
      <c r="V62" s="17"/>
      <c r="X62" s="78"/>
    </row>
    <row r="63" spans="1:24" x14ac:dyDescent="0.35">
      <c r="A63" s="75"/>
      <c r="B63" s="76">
        <v>58</v>
      </c>
      <c r="C63" s="39" t="s">
        <v>309</v>
      </c>
      <c r="D63" s="132">
        <f>VLOOKUP($F$3,Data!$B$6:$FE$244,2+B63*2-VLOOKUP($F$3,$P$3:$R$241,3))</f>
        <v>0</v>
      </c>
      <c r="E63" s="92">
        <f t="shared" si="0"/>
        <v>5.8E-4</v>
      </c>
      <c r="F63" s="79">
        <f t="shared" si="1"/>
        <v>60</v>
      </c>
      <c r="G63" s="79" t="str">
        <f t="shared" si="2"/>
        <v xml:space="preserve">Queenscliffe </v>
      </c>
      <c r="H63" s="92">
        <f t="shared" si="3"/>
        <v>0</v>
      </c>
      <c r="I63" s="75"/>
      <c r="J63" s="75"/>
      <c r="P63" s="76">
        <v>61</v>
      </c>
      <c r="Q63" s="80" t="s">
        <v>59</v>
      </c>
      <c r="S63" s="79">
        <v>61</v>
      </c>
      <c r="T63" s="76"/>
      <c r="U63" s="81"/>
      <c r="V63" s="17"/>
      <c r="X63" s="78"/>
    </row>
    <row r="64" spans="1:24" x14ac:dyDescent="0.35">
      <c r="A64" s="75"/>
      <c r="B64" s="76">
        <v>59</v>
      </c>
      <c r="C64" s="39" t="s">
        <v>310</v>
      </c>
      <c r="D64" s="132">
        <f>VLOOKUP($F$3,Data!$B$6:$FE$244,2+B64*2-VLOOKUP($F$3,$P$3:$R$241,3))</f>
        <v>2.9292686243945307E-2</v>
      </c>
      <c r="E64" s="92">
        <f t="shared" si="0"/>
        <v>2.9882686243945307E-2</v>
      </c>
      <c r="F64" s="79">
        <f t="shared" si="1"/>
        <v>29</v>
      </c>
      <c r="G64" s="79" t="str">
        <f t="shared" si="2"/>
        <v xml:space="preserve">Pyrenees </v>
      </c>
      <c r="H64" s="92">
        <f t="shared" si="3"/>
        <v>0</v>
      </c>
      <c r="I64" s="75"/>
      <c r="J64" s="75"/>
      <c r="P64" s="76">
        <v>62</v>
      </c>
      <c r="Q64" s="80" t="s">
        <v>60</v>
      </c>
      <c r="S64" s="79">
        <v>62</v>
      </c>
      <c r="T64" s="76"/>
      <c r="U64" s="81"/>
      <c r="V64" s="17"/>
      <c r="X64" s="78"/>
    </row>
    <row r="65" spans="1:24" x14ac:dyDescent="0.35">
      <c r="A65" s="75"/>
      <c r="B65" s="76">
        <v>60</v>
      </c>
      <c r="C65" s="39" t="s">
        <v>311</v>
      </c>
      <c r="D65" s="132">
        <f>VLOOKUP($F$3,Data!$B$6:$FE$244,2+B65*2-VLOOKUP($F$3,$P$3:$R$241,3))</f>
        <v>0</v>
      </c>
      <c r="E65" s="92">
        <f t="shared" si="0"/>
        <v>6.0000000000000006E-4</v>
      </c>
      <c r="F65" s="79">
        <f t="shared" si="1"/>
        <v>59</v>
      </c>
      <c r="G65" s="79" t="str">
        <f t="shared" si="2"/>
        <v xml:space="preserve">Northern Grampians </v>
      </c>
      <c r="H65" s="92">
        <f t="shared" si="3"/>
        <v>0</v>
      </c>
      <c r="I65" s="75"/>
      <c r="J65" s="75"/>
      <c r="P65" s="76">
        <v>63</v>
      </c>
      <c r="Q65" s="80" t="s">
        <v>61</v>
      </c>
      <c r="S65" s="79">
        <v>63</v>
      </c>
      <c r="T65" s="76"/>
      <c r="U65" s="81"/>
      <c r="V65" s="17"/>
      <c r="X65" s="78"/>
    </row>
    <row r="66" spans="1:24" x14ac:dyDescent="0.35">
      <c r="A66" s="75"/>
      <c r="B66" s="76">
        <v>61</v>
      </c>
      <c r="C66" s="39" t="s">
        <v>312</v>
      </c>
      <c r="D66" s="132">
        <f>VLOOKUP($F$3,Data!$B$6:$FE$244,2+B66*2-VLOOKUP($F$3,$P$3:$R$241,3))</f>
        <v>0</v>
      </c>
      <c r="E66" s="92">
        <f t="shared" si="0"/>
        <v>6.1000000000000008E-4</v>
      </c>
      <c r="F66" s="79">
        <f t="shared" si="1"/>
        <v>58</v>
      </c>
      <c r="G66" s="79" t="str">
        <f t="shared" si="2"/>
        <v xml:space="preserve">Moyne </v>
      </c>
      <c r="H66" s="92">
        <f t="shared" si="3"/>
        <v>0</v>
      </c>
      <c r="I66" s="75"/>
      <c r="J66" s="75"/>
      <c r="P66" s="76">
        <v>64</v>
      </c>
      <c r="Q66" s="80" t="s">
        <v>62</v>
      </c>
      <c r="S66" s="79">
        <v>64</v>
      </c>
      <c r="T66" s="76"/>
      <c r="U66" s="82"/>
      <c r="V66" s="17"/>
      <c r="X66" s="78"/>
    </row>
    <row r="67" spans="1:24" x14ac:dyDescent="0.35">
      <c r="A67" s="75"/>
      <c r="B67" s="76">
        <v>62</v>
      </c>
      <c r="C67" s="39" t="s">
        <v>313</v>
      </c>
      <c r="D67" s="132">
        <f>VLOOKUP($F$3,Data!$B$6:$FE$244,2+B67*2-VLOOKUP($F$3,$P$3:$R$241,3))</f>
        <v>0</v>
      </c>
      <c r="E67" s="92">
        <f t="shared" si="0"/>
        <v>6.2E-4</v>
      </c>
      <c r="F67" s="79">
        <f t="shared" si="1"/>
        <v>57</v>
      </c>
      <c r="G67" s="79" t="str">
        <f t="shared" si="2"/>
        <v xml:space="preserve">Moorabool </v>
      </c>
      <c r="H67" s="92">
        <f t="shared" si="3"/>
        <v>0</v>
      </c>
      <c r="I67" s="75"/>
      <c r="J67" s="75"/>
      <c r="P67" s="76">
        <v>65</v>
      </c>
      <c r="Q67" s="83" t="s">
        <v>64</v>
      </c>
      <c r="S67" s="79">
        <v>65</v>
      </c>
      <c r="T67" s="76"/>
      <c r="U67" s="81"/>
      <c r="V67" s="17"/>
      <c r="X67" s="78"/>
    </row>
    <row r="68" spans="1:24" x14ac:dyDescent="0.35">
      <c r="A68" s="75"/>
      <c r="B68" s="76">
        <v>63</v>
      </c>
      <c r="C68" s="39" t="s">
        <v>314</v>
      </c>
      <c r="D68" s="132">
        <f>VLOOKUP($F$3,Data!$B$6:$FE$244,2+B68*2-VLOOKUP($F$3,$P$3:$R$241,3))</f>
        <v>0</v>
      </c>
      <c r="E68" s="92">
        <f t="shared" si="0"/>
        <v>6.3000000000000003E-4</v>
      </c>
      <c r="F68" s="79">
        <f t="shared" si="1"/>
        <v>56</v>
      </c>
      <c r="G68" s="79" t="str">
        <f t="shared" si="2"/>
        <v xml:space="preserve">Mansfield </v>
      </c>
      <c r="H68" s="92">
        <f t="shared" si="3"/>
        <v>0</v>
      </c>
      <c r="I68" s="75"/>
      <c r="J68" s="75"/>
      <c r="P68" s="76">
        <v>66</v>
      </c>
      <c r="Q68" s="78"/>
      <c r="S68" s="79">
        <v>66</v>
      </c>
      <c r="T68" s="76"/>
      <c r="U68" s="81"/>
      <c r="V68" s="17"/>
      <c r="X68" s="78"/>
    </row>
    <row r="69" spans="1:24" x14ac:dyDescent="0.35">
      <c r="A69" s="75"/>
      <c r="B69" s="76">
        <v>64</v>
      </c>
      <c r="C69" s="39" t="s">
        <v>315</v>
      </c>
      <c r="D69" s="132">
        <f>VLOOKUP($F$3,Data!$B$6:$FE$244,2+B69*2-VLOOKUP($F$3,$P$3:$R$241,3))</f>
        <v>4.7049872865237152E-2</v>
      </c>
      <c r="E69" s="92">
        <f t="shared" si="0"/>
        <v>4.7689872865237154E-2</v>
      </c>
      <c r="F69" s="79">
        <f t="shared" si="1"/>
        <v>25</v>
      </c>
      <c r="G69" s="79" t="str">
        <f t="shared" si="2"/>
        <v xml:space="preserve">Macedon Ranges </v>
      </c>
      <c r="H69" s="92">
        <f t="shared" si="3"/>
        <v>0</v>
      </c>
      <c r="I69" s="75"/>
      <c r="J69" s="75"/>
      <c r="P69" s="76">
        <v>67</v>
      </c>
      <c r="Q69" s="77" t="s">
        <v>65</v>
      </c>
      <c r="S69" s="79">
        <v>67</v>
      </c>
      <c r="T69" s="76"/>
      <c r="U69" s="81"/>
      <c r="V69" s="17"/>
      <c r="X69" s="78"/>
    </row>
    <row r="70" spans="1:24" x14ac:dyDescent="0.35">
      <c r="A70" s="75"/>
      <c r="B70" s="76">
        <v>65</v>
      </c>
      <c r="C70" s="39" t="s">
        <v>316</v>
      </c>
      <c r="D70" s="132">
        <f>VLOOKUP($F$3,Data!$B$6:$FE$244,2+B70*2-VLOOKUP($F$3,$P$3:$R$241,3))</f>
        <v>0</v>
      </c>
      <c r="E70" s="92">
        <f t="shared" si="0"/>
        <v>6.5000000000000008E-4</v>
      </c>
      <c r="F70" s="79">
        <f t="shared" si="1"/>
        <v>55</v>
      </c>
      <c r="G70" s="79" t="str">
        <f t="shared" si="2"/>
        <v xml:space="preserve">Loddon </v>
      </c>
      <c r="H70" s="92">
        <f t="shared" si="3"/>
        <v>0</v>
      </c>
      <c r="I70" s="75"/>
      <c r="J70" s="75"/>
      <c r="P70" s="76">
        <v>68</v>
      </c>
      <c r="Q70" s="78" t="s">
        <v>423</v>
      </c>
      <c r="S70" s="79">
        <v>68</v>
      </c>
      <c r="T70" s="76"/>
      <c r="U70" s="81"/>
      <c r="V70" s="17"/>
      <c r="X70" s="78"/>
    </row>
    <row r="71" spans="1:24" x14ac:dyDescent="0.35">
      <c r="A71" s="75"/>
      <c r="B71" s="76">
        <v>66</v>
      </c>
      <c r="C71" s="39" t="s">
        <v>317</v>
      </c>
      <c r="D71" s="132">
        <f>VLOOKUP($F$3,Data!$B$6:$FE$244,2+B71*2-VLOOKUP($F$3,$P$3:$R$241,3))</f>
        <v>0</v>
      </c>
      <c r="E71" s="92">
        <f t="shared" ref="E71:E84" si="4">D71+0.00001*B71</f>
        <v>6.600000000000001E-4</v>
      </c>
      <c r="F71" s="79">
        <f t="shared" ref="F71:F84" si="5">RANK(E71,E$6:E$84)</f>
        <v>54</v>
      </c>
      <c r="G71" s="79" t="str">
        <f t="shared" ref="G71:G84" si="6">VLOOKUP(MATCH(B71,F$6:F$84,0),$B$6:$D$84,2)</f>
        <v xml:space="preserve">Indigo </v>
      </c>
      <c r="H71" s="92">
        <f t="shared" ref="H71:H84" si="7">VLOOKUP(MATCH(B71,F$6:F$84,0),$B$6:$D$84,3)</f>
        <v>0</v>
      </c>
      <c r="I71" s="75"/>
      <c r="J71" s="75"/>
      <c r="P71" s="76">
        <v>69</v>
      </c>
      <c r="Q71" s="78"/>
      <c r="S71" s="79">
        <v>69</v>
      </c>
      <c r="T71" s="76"/>
      <c r="U71" s="84"/>
      <c r="V71" s="17"/>
      <c r="X71" s="78"/>
    </row>
    <row r="72" spans="1:24" x14ac:dyDescent="0.35">
      <c r="A72" s="75"/>
      <c r="B72" s="76">
        <v>67</v>
      </c>
      <c r="C72" s="39" t="s">
        <v>318</v>
      </c>
      <c r="D72" s="132">
        <f>VLOOKUP($F$3,Data!$B$6:$FE$244,2+B72*2-VLOOKUP($F$3,$P$3:$R$241,3))</f>
        <v>0.43123363622362548</v>
      </c>
      <c r="E72" s="92">
        <f t="shared" si="4"/>
        <v>0.43190363622362549</v>
      </c>
      <c r="F72" s="79">
        <f t="shared" si="5"/>
        <v>5</v>
      </c>
      <c r="G72" s="79" t="str">
        <f t="shared" si="6"/>
        <v xml:space="preserve">Horsham </v>
      </c>
      <c r="H72" s="92">
        <f t="shared" si="7"/>
        <v>0</v>
      </c>
      <c r="I72" s="75"/>
      <c r="J72" s="75"/>
      <c r="P72" s="76">
        <v>70</v>
      </c>
      <c r="Q72" s="77" t="s">
        <v>424</v>
      </c>
      <c r="S72" s="79">
        <v>70</v>
      </c>
      <c r="T72" s="76"/>
      <c r="U72" s="85"/>
      <c r="V72" s="17"/>
      <c r="X72" s="78"/>
    </row>
    <row r="73" spans="1:24" x14ac:dyDescent="0.35">
      <c r="A73" s="75"/>
      <c r="B73" s="76">
        <v>68</v>
      </c>
      <c r="C73" s="39" t="s">
        <v>319</v>
      </c>
      <c r="D73" s="132">
        <f>VLOOKUP($F$3,Data!$B$6:$FE$244,2+B73*2-VLOOKUP($F$3,$P$3:$R$241,3))</f>
        <v>0</v>
      </c>
      <c r="E73" s="92">
        <f t="shared" si="4"/>
        <v>6.8000000000000005E-4</v>
      </c>
      <c r="F73" s="79">
        <f t="shared" si="5"/>
        <v>53</v>
      </c>
      <c r="G73" s="79" t="str">
        <f t="shared" si="6"/>
        <v xml:space="preserve">Hindmarsh </v>
      </c>
      <c r="H73" s="92">
        <f t="shared" si="7"/>
        <v>0</v>
      </c>
      <c r="I73" s="75"/>
      <c r="J73" s="75"/>
      <c r="P73" s="76">
        <v>71</v>
      </c>
      <c r="Q73" s="81" t="s">
        <v>68</v>
      </c>
      <c r="S73" s="79">
        <v>71</v>
      </c>
      <c r="T73" s="76"/>
      <c r="U73" s="81"/>
      <c r="V73" s="17"/>
      <c r="X73" s="78"/>
    </row>
    <row r="74" spans="1:24" x14ac:dyDescent="0.35">
      <c r="A74" s="75"/>
      <c r="B74" s="76">
        <v>69</v>
      </c>
      <c r="C74" s="39" t="s">
        <v>320</v>
      </c>
      <c r="D74" s="132">
        <f>VLOOKUP($F$3,Data!$B$6:$FE$244,2+B74*2-VLOOKUP($F$3,$P$3:$R$241,3))</f>
        <v>0</v>
      </c>
      <c r="E74" s="92">
        <f t="shared" si="4"/>
        <v>6.9000000000000008E-4</v>
      </c>
      <c r="F74" s="79">
        <f t="shared" si="5"/>
        <v>52</v>
      </c>
      <c r="G74" s="79" t="str">
        <f t="shared" si="6"/>
        <v xml:space="preserve">Hepburn </v>
      </c>
      <c r="H74" s="92">
        <f t="shared" si="7"/>
        <v>0</v>
      </c>
      <c r="I74" s="75"/>
      <c r="J74" s="75"/>
      <c r="P74" s="76">
        <v>72</v>
      </c>
      <c r="Q74" s="81" t="s">
        <v>69</v>
      </c>
      <c r="S74" s="79">
        <v>72</v>
      </c>
      <c r="T74" s="76"/>
      <c r="U74" s="81"/>
      <c r="V74" s="17"/>
      <c r="X74" s="78"/>
    </row>
    <row r="75" spans="1:24" x14ac:dyDescent="0.35">
      <c r="A75" s="75"/>
      <c r="B75" s="76">
        <v>70</v>
      </c>
      <c r="C75" s="39" t="s">
        <v>321</v>
      </c>
      <c r="D75" s="132">
        <f>VLOOKUP($F$3,Data!$B$6:$FE$244,2+B75*2-VLOOKUP($F$3,$P$3:$R$241,3))</f>
        <v>3.2911468150674687E-2</v>
      </c>
      <c r="E75" s="92">
        <f t="shared" si="4"/>
        <v>3.3611468150674687E-2</v>
      </c>
      <c r="F75" s="79">
        <f t="shared" si="5"/>
        <v>27</v>
      </c>
      <c r="G75" s="79" t="str">
        <f t="shared" si="6"/>
        <v xml:space="preserve">Golden Plains </v>
      </c>
      <c r="H75" s="92">
        <f t="shared" si="7"/>
        <v>0</v>
      </c>
      <c r="I75" s="75"/>
      <c r="J75" s="75"/>
      <c r="P75" s="76">
        <v>73</v>
      </c>
      <c r="Q75" s="81" t="s">
        <v>70</v>
      </c>
      <c r="S75" s="79">
        <v>73</v>
      </c>
      <c r="T75" s="76"/>
      <c r="U75" s="81"/>
      <c r="V75" s="17"/>
      <c r="X75" s="78"/>
    </row>
    <row r="76" spans="1:24" x14ac:dyDescent="0.35">
      <c r="A76" s="75"/>
      <c r="B76" s="76">
        <v>71</v>
      </c>
      <c r="C76" s="39" t="s">
        <v>322</v>
      </c>
      <c r="D76" s="132">
        <f>VLOOKUP($F$3,Data!$B$6:$FE$244,2+B76*2-VLOOKUP($F$3,$P$3:$R$241,3))</f>
        <v>0</v>
      </c>
      <c r="E76" s="92">
        <f t="shared" si="4"/>
        <v>7.1000000000000002E-4</v>
      </c>
      <c r="F76" s="79">
        <f t="shared" si="5"/>
        <v>51</v>
      </c>
      <c r="G76" s="79" t="str">
        <f t="shared" si="6"/>
        <v xml:space="preserve">Glenelg </v>
      </c>
      <c r="H76" s="92">
        <f t="shared" si="7"/>
        <v>0</v>
      </c>
      <c r="I76" s="75"/>
      <c r="J76" s="75"/>
      <c r="P76" s="76">
        <v>74</v>
      </c>
      <c r="Q76" s="82" t="s">
        <v>71</v>
      </c>
      <c r="S76" s="79">
        <v>74</v>
      </c>
      <c r="T76" s="76"/>
      <c r="U76" s="81"/>
      <c r="V76" s="17"/>
      <c r="X76" s="78"/>
    </row>
    <row r="77" spans="1:24" x14ac:dyDescent="0.35">
      <c r="A77" s="75"/>
      <c r="B77" s="76">
        <v>72</v>
      </c>
      <c r="C77" s="39" t="s">
        <v>323</v>
      </c>
      <c r="D77" s="132">
        <f>VLOOKUP($F$3,Data!$B$6:$FE$244,2+B77*2-VLOOKUP($F$3,$P$3:$R$241,3))</f>
        <v>0</v>
      </c>
      <c r="E77" s="92">
        <f t="shared" si="4"/>
        <v>7.2000000000000005E-4</v>
      </c>
      <c r="F77" s="79">
        <f t="shared" si="5"/>
        <v>50</v>
      </c>
      <c r="G77" s="79" t="str">
        <f t="shared" si="6"/>
        <v xml:space="preserve">Gannawarra </v>
      </c>
      <c r="H77" s="92">
        <f t="shared" si="7"/>
        <v>0</v>
      </c>
      <c r="I77" s="75"/>
      <c r="J77" s="75"/>
      <c r="P77" s="76">
        <v>75</v>
      </c>
      <c r="Q77" s="81" t="s">
        <v>72</v>
      </c>
      <c r="S77" s="79">
        <v>75</v>
      </c>
      <c r="T77" s="76"/>
      <c r="U77" s="81"/>
      <c r="V77" s="17"/>
      <c r="X77" s="78"/>
    </row>
    <row r="78" spans="1:24" x14ac:dyDescent="0.35">
      <c r="A78" s="75"/>
      <c r="B78" s="76">
        <v>73</v>
      </c>
      <c r="C78" s="39" t="s">
        <v>324</v>
      </c>
      <c r="D78" s="132">
        <f>VLOOKUP($F$3,Data!$B$6:$FE$244,2+B78*2-VLOOKUP($F$3,$P$3:$R$241,3))</f>
        <v>4.6425538933312159E-2</v>
      </c>
      <c r="E78" s="92">
        <f t="shared" si="4"/>
        <v>4.7155538933312161E-2</v>
      </c>
      <c r="F78" s="79">
        <f t="shared" si="5"/>
        <v>26</v>
      </c>
      <c r="G78" s="79" t="str">
        <f t="shared" si="6"/>
        <v xml:space="preserve">East Gippsland </v>
      </c>
      <c r="H78" s="92">
        <f t="shared" si="7"/>
        <v>0</v>
      </c>
      <c r="I78" s="75"/>
      <c r="J78" s="75"/>
      <c r="P78" s="76">
        <v>76</v>
      </c>
      <c r="Q78" s="81" t="s">
        <v>73</v>
      </c>
      <c r="S78" s="79">
        <v>76</v>
      </c>
      <c r="T78" s="76"/>
      <c r="U78" s="81"/>
      <c r="V78" s="17"/>
      <c r="X78" s="78"/>
    </row>
    <row r="79" spans="1:24" x14ac:dyDescent="0.35">
      <c r="A79" s="75"/>
      <c r="B79" s="76">
        <v>74</v>
      </c>
      <c r="C79" s="39" t="s">
        <v>325</v>
      </c>
      <c r="D79" s="132">
        <f>VLOOKUP($F$3,Data!$B$6:$FE$244,2+B79*2-VLOOKUP($F$3,$P$3:$R$241,3))</f>
        <v>0.14787649355258489</v>
      </c>
      <c r="E79" s="92">
        <f t="shared" si="4"/>
        <v>0.14861649355258488</v>
      </c>
      <c r="F79" s="79">
        <f t="shared" si="5"/>
        <v>13</v>
      </c>
      <c r="G79" s="79" t="str">
        <f t="shared" si="6"/>
        <v xml:space="preserve">Corangamite </v>
      </c>
      <c r="H79" s="92">
        <f t="shared" si="7"/>
        <v>0</v>
      </c>
      <c r="I79" s="75"/>
      <c r="J79" s="75"/>
      <c r="P79" s="76">
        <v>77</v>
      </c>
      <c r="Q79" s="81" t="s">
        <v>74</v>
      </c>
      <c r="S79" s="79">
        <v>77</v>
      </c>
      <c r="T79" s="76"/>
      <c r="U79" s="85"/>
      <c r="V79" s="17"/>
      <c r="X79" s="78"/>
    </row>
    <row r="80" spans="1:24" x14ac:dyDescent="0.35">
      <c r="A80" s="75"/>
      <c r="B80" s="76">
        <v>75</v>
      </c>
      <c r="C80" s="39" t="s">
        <v>326</v>
      </c>
      <c r="D80" s="132">
        <f>VLOOKUP($F$3,Data!$B$6:$FE$244,2+B80*2-VLOOKUP($F$3,$P$3:$R$241,3))</f>
        <v>1.4610271020527432E-2</v>
      </c>
      <c r="E80" s="92">
        <f t="shared" si="4"/>
        <v>1.5360271020527432E-2</v>
      </c>
      <c r="F80" s="79">
        <f t="shared" si="5"/>
        <v>39</v>
      </c>
      <c r="G80" s="79" t="str">
        <f t="shared" si="6"/>
        <v xml:space="preserve">Central Goldfields </v>
      </c>
      <c r="H80" s="92">
        <f t="shared" si="7"/>
        <v>0</v>
      </c>
      <c r="I80" s="75"/>
      <c r="J80" s="75"/>
      <c r="P80" s="76">
        <v>78</v>
      </c>
      <c r="Q80" s="81" t="s">
        <v>75</v>
      </c>
      <c r="S80" s="79">
        <v>78</v>
      </c>
      <c r="T80" s="76"/>
      <c r="U80" s="85"/>
      <c r="V80" s="17"/>
      <c r="X80" s="78"/>
    </row>
    <row r="81" spans="1:24" x14ac:dyDescent="0.35">
      <c r="A81" s="75"/>
      <c r="B81" s="76">
        <v>76</v>
      </c>
      <c r="C81" s="39" t="s">
        <v>327</v>
      </c>
      <c r="D81" s="132">
        <f>VLOOKUP($F$3,Data!$B$6:$FE$244,2+B81*2-VLOOKUP($F$3,$P$3:$R$241,3))</f>
        <v>0.13033432016752111</v>
      </c>
      <c r="E81" s="92">
        <f t="shared" si="4"/>
        <v>0.13109432016752112</v>
      </c>
      <c r="F81" s="79">
        <f t="shared" si="5"/>
        <v>14</v>
      </c>
      <c r="G81" s="79" t="str">
        <f t="shared" si="6"/>
        <v xml:space="preserve">Campaspe </v>
      </c>
      <c r="H81" s="92">
        <f t="shared" si="7"/>
        <v>0</v>
      </c>
      <c r="I81" s="75"/>
      <c r="J81" s="75"/>
      <c r="P81" s="76">
        <v>79</v>
      </c>
      <c r="Q81" s="84" t="s">
        <v>76</v>
      </c>
      <c r="S81" s="79">
        <v>79</v>
      </c>
      <c r="T81" s="76"/>
      <c r="U81" s="85"/>
      <c r="V81" s="17"/>
      <c r="X81" s="78"/>
    </row>
    <row r="82" spans="1:24" x14ac:dyDescent="0.35">
      <c r="A82" s="75"/>
      <c r="B82" s="76">
        <v>77</v>
      </c>
      <c r="C82" s="39" t="s">
        <v>328</v>
      </c>
      <c r="D82" s="132">
        <f>VLOOKUP($F$3,Data!$B$6:$FE$244,2+B82*2-VLOOKUP($F$3,$P$3:$R$241,3))</f>
        <v>9.3157576039871442E-3</v>
      </c>
      <c r="E82" s="92">
        <f t="shared" si="4"/>
        <v>1.0085757603987144E-2</v>
      </c>
      <c r="F82" s="79">
        <f t="shared" si="5"/>
        <v>44</v>
      </c>
      <c r="G82" s="79" t="str">
        <f t="shared" si="6"/>
        <v xml:space="preserve">Buloke </v>
      </c>
      <c r="H82" s="92">
        <f t="shared" si="7"/>
        <v>0</v>
      </c>
      <c r="I82" s="75"/>
      <c r="J82" s="75"/>
      <c r="P82" s="76">
        <v>80</v>
      </c>
      <c r="Q82" s="85" t="s">
        <v>77</v>
      </c>
      <c r="S82" s="79">
        <v>80</v>
      </c>
      <c r="T82" s="76"/>
      <c r="U82" s="85"/>
      <c r="V82" s="17"/>
      <c r="X82" s="78"/>
    </row>
    <row r="83" spans="1:24" x14ac:dyDescent="0.35">
      <c r="A83" s="75"/>
      <c r="B83" s="76">
        <v>78</v>
      </c>
      <c r="C83" s="39" t="s">
        <v>231</v>
      </c>
      <c r="D83" s="132">
        <f>VLOOKUP($F$3,Data!$B$6:$FE$244,2+B83*2-VLOOKUP($F$3,$P$3:$R$241,3))</f>
        <v>6.083009686023115E-2</v>
      </c>
      <c r="E83" s="92">
        <f t="shared" si="4"/>
        <v>6.1610096860231153E-2</v>
      </c>
      <c r="F83" s="79">
        <f t="shared" si="5"/>
        <v>22</v>
      </c>
      <c r="G83" s="79" t="str">
        <f t="shared" si="6"/>
        <v xml:space="preserve">Banyule </v>
      </c>
      <c r="H83" s="92">
        <f t="shared" si="7"/>
        <v>0</v>
      </c>
      <c r="I83" s="75"/>
      <c r="J83" s="75"/>
      <c r="P83" s="76">
        <v>81</v>
      </c>
      <c r="Q83" s="81" t="s">
        <v>78</v>
      </c>
      <c r="S83" s="79">
        <v>81</v>
      </c>
      <c r="T83" s="76"/>
      <c r="U83" s="85"/>
      <c r="V83" s="17"/>
      <c r="X83" s="78"/>
    </row>
    <row r="84" spans="1:24" x14ac:dyDescent="0.35">
      <c r="A84" s="75"/>
      <c r="B84" s="76">
        <v>79</v>
      </c>
      <c r="C84" s="39" t="s">
        <v>329</v>
      </c>
      <c r="D84" s="132">
        <f>VLOOKUP($F$3,Data!$B$6:$FE$244,2+B84*2-VLOOKUP($F$3,$P$3:$R$241,3))</f>
        <v>0</v>
      </c>
      <c r="E84" s="92">
        <f t="shared" si="4"/>
        <v>7.9000000000000001E-4</v>
      </c>
      <c r="F84" s="79">
        <f t="shared" si="5"/>
        <v>49</v>
      </c>
      <c r="G84" s="79" t="str">
        <f t="shared" si="6"/>
        <v xml:space="preserve">Alpine </v>
      </c>
      <c r="H84" s="92">
        <f t="shared" si="7"/>
        <v>0</v>
      </c>
      <c r="I84" s="75"/>
      <c r="J84" s="75"/>
      <c r="P84" s="76">
        <v>82</v>
      </c>
      <c r="Q84" s="81" t="s">
        <v>79</v>
      </c>
      <c r="S84" s="79">
        <v>82</v>
      </c>
      <c r="T84" s="76"/>
      <c r="U84" s="85"/>
      <c r="V84" s="17"/>
      <c r="X84" s="78"/>
    </row>
    <row r="85" spans="1:24" x14ac:dyDescent="0.35">
      <c r="P85" s="76">
        <v>83</v>
      </c>
      <c r="Q85" s="81" t="s">
        <v>80</v>
      </c>
      <c r="S85" s="79">
        <v>83</v>
      </c>
      <c r="T85" s="76"/>
      <c r="U85" s="85"/>
      <c r="V85" s="17"/>
      <c r="X85" s="78"/>
    </row>
    <row r="86" spans="1:24" x14ac:dyDescent="0.35">
      <c r="P86" s="76">
        <v>84</v>
      </c>
      <c r="Q86" s="81" t="s">
        <v>81</v>
      </c>
      <c r="S86" s="79">
        <v>84</v>
      </c>
      <c r="T86" s="76"/>
      <c r="U86" s="81"/>
      <c r="V86" s="17"/>
      <c r="X86" s="78"/>
    </row>
    <row r="87" spans="1:24" x14ac:dyDescent="0.35">
      <c r="P87" s="76">
        <v>85</v>
      </c>
      <c r="Q87" s="81" t="s">
        <v>82</v>
      </c>
      <c r="S87" s="79">
        <v>85</v>
      </c>
      <c r="T87" s="76"/>
      <c r="U87" s="81"/>
      <c r="V87" s="17"/>
      <c r="X87" s="78"/>
    </row>
    <row r="88" spans="1:24" x14ac:dyDescent="0.35">
      <c r="P88" s="76">
        <v>86</v>
      </c>
      <c r="Q88" s="81" t="s">
        <v>83</v>
      </c>
      <c r="S88" s="79">
        <v>86</v>
      </c>
      <c r="T88" s="76"/>
      <c r="U88" s="85"/>
      <c r="V88" s="17"/>
      <c r="X88" s="78"/>
    </row>
    <row r="89" spans="1:24" x14ac:dyDescent="0.35">
      <c r="P89" s="76">
        <v>87</v>
      </c>
      <c r="Q89" s="85" t="s">
        <v>84</v>
      </c>
      <c r="S89" s="79">
        <v>87</v>
      </c>
      <c r="T89" s="76"/>
      <c r="U89" s="85"/>
      <c r="V89" s="17"/>
      <c r="X89" s="78"/>
    </row>
    <row r="90" spans="1:24" x14ac:dyDescent="0.35">
      <c r="P90" s="76">
        <v>88</v>
      </c>
      <c r="Q90" s="85" t="s">
        <v>85</v>
      </c>
      <c r="S90" s="79">
        <v>88</v>
      </c>
      <c r="T90" s="76"/>
      <c r="U90" s="85"/>
      <c r="V90" s="17"/>
      <c r="X90" s="78"/>
    </row>
    <row r="91" spans="1:24" x14ac:dyDescent="0.35">
      <c r="P91" s="76">
        <v>89</v>
      </c>
      <c r="Q91" s="85" t="s">
        <v>86</v>
      </c>
      <c r="S91" s="79">
        <v>89</v>
      </c>
      <c r="T91" s="76"/>
      <c r="U91" s="81"/>
      <c r="V91" s="17"/>
      <c r="X91" s="78"/>
    </row>
    <row r="92" spans="1:24" x14ac:dyDescent="0.35">
      <c r="P92" s="76">
        <v>90</v>
      </c>
      <c r="Q92" s="85" t="s">
        <v>87</v>
      </c>
      <c r="S92" s="79">
        <v>90</v>
      </c>
      <c r="T92" s="76"/>
      <c r="U92" s="85"/>
      <c r="V92" s="17"/>
      <c r="X92" s="78"/>
    </row>
    <row r="93" spans="1:24" x14ac:dyDescent="0.35">
      <c r="P93" s="76">
        <v>91</v>
      </c>
      <c r="Q93" s="85" t="s">
        <v>88</v>
      </c>
      <c r="S93" s="79">
        <v>91</v>
      </c>
      <c r="T93" s="76"/>
      <c r="U93" s="85"/>
      <c r="V93" s="17"/>
      <c r="X93" s="78"/>
    </row>
    <row r="94" spans="1:24" x14ac:dyDescent="0.35">
      <c r="P94" s="76">
        <v>92</v>
      </c>
      <c r="Q94" s="85" t="s">
        <v>89</v>
      </c>
      <c r="S94" s="79">
        <v>92</v>
      </c>
      <c r="T94" s="76"/>
      <c r="U94" s="85"/>
      <c r="V94" s="17"/>
      <c r="X94" s="78"/>
    </row>
    <row r="95" spans="1:24" x14ac:dyDescent="0.35">
      <c r="P95" s="76">
        <v>93</v>
      </c>
      <c r="Q95" s="85" t="s">
        <v>90</v>
      </c>
      <c r="S95" s="79">
        <v>93</v>
      </c>
      <c r="T95" s="76"/>
      <c r="U95" s="81"/>
      <c r="V95" s="17"/>
      <c r="X95" s="78"/>
    </row>
    <row r="96" spans="1:24" x14ac:dyDescent="0.35">
      <c r="P96" s="76">
        <v>94</v>
      </c>
      <c r="Q96" s="81" t="s">
        <v>91</v>
      </c>
      <c r="S96" s="79">
        <v>94</v>
      </c>
      <c r="T96" s="76"/>
      <c r="U96" s="85"/>
      <c r="V96" s="17"/>
      <c r="X96" s="78"/>
    </row>
    <row r="97" spans="12:24" x14ac:dyDescent="0.35">
      <c r="P97" s="76">
        <v>95</v>
      </c>
      <c r="Q97" s="81" t="s">
        <v>92</v>
      </c>
      <c r="S97" s="79">
        <v>95</v>
      </c>
      <c r="T97" s="76"/>
      <c r="U97" s="85"/>
      <c r="V97" s="17"/>
      <c r="X97" s="78"/>
    </row>
    <row r="98" spans="12:24" x14ac:dyDescent="0.35">
      <c r="P98" s="76">
        <v>96</v>
      </c>
      <c r="Q98" s="85" t="s">
        <v>93</v>
      </c>
      <c r="S98" s="79">
        <v>96</v>
      </c>
      <c r="T98" s="76"/>
      <c r="U98" s="85"/>
      <c r="V98" s="17"/>
      <c r="X98" s="78"/>
    </row>
    <row r="99" spans="12:24" x14ac:dyDescent="0.35">
      <c r="L99" s="75"/>
      <c r="P99" s="76">
        <v>97</v>
      </c>
      <c r="Q99" s="85" t="s">
        <v>94</v>
      </c>
      <c r="S99" s="79">
        <v>97</v>
      </c>
      <c r="T99" s="76"/>
      <c r="U99" s="85"/>
      <c r="V99" s="17"/>
      <c r="X99" s="78"/>
    </row>
    <row r="100" spans="12:24" x14ac:dyDescent="0.35">
      <c r="L100" s="75"/>
      <c r="P100" s="76">
        <v>98</v>
      </c>
      <c r="Q100" s="85" t="s">
        <v>95</v>
      </c>
      <c r="S100" s="79">
        <v>98</v>
      </c>
      <c r="T100" s="76"/>
      <c r="U100" s="85"/>
      <c r="V100" s="17"/>
      <c r="X100" s="78"/>
    </row>
    <row r="101" spans="12:24" x14ac:dyDescent="0.35">
      <c r="L101" s="75"/>
      <c r="P101" s="76">
        <v>99</v>
      </c>
      <c r="Q101" s="81" t="s">
        <v>96</v>
      </c>
      <c r="S101" s="79">
        <v>99</v>
      </c>
      <c r="T101" s="76"/>
      <c r="U101" s="81"/>
      <c r="V101" s="17"/>
      <c r="X101" s="78"/>
    </row>
    <row r="102" spans="12:24" x14ac:dyDescent="0.35">
      <c r="L102" s="75"/>
      <c r="P102" s="76">
        <v>100</v>
      </c>
      <c r="Q102" s="85" t="s">
        <v>97</v>
      </c>
      <c r="S102" s="79">
        <v>100</v>
      </c>
      <c r="T102" s="76"/>
      <c r="U102" s="85"/>
      <c r="V102" s="17"/>
      <c r="X102" s="78"/>
    </row>
    <row r="103" spans="12:24" x14ac:dyDescent="0.35">
      <c r="L103" s="75"/>
      <c r="P103" s="76">
        <v>101</v>
      </c>
      <c r="Q103" s="85" t="s">
        <v>98</v>
      </c>
      <c r="S103" s="79">
        <v>101</v>
      </c>
      <c r="T103" s="76"/>
      <c r="U103" s="78"/>
      <c r="V103" s="17"/>
      <c r="X103" s="78"/>
    </row>
    <row r="104" spans="12:24" x14ac:dyDescent="0.35">
      <c r="L104" s="75"/>
      <c r="P104" s="76">
        <v>102</v>
      </c>
      <c r="Q104" s="85" t="s">
        <v>99</v>
      </c>
      <c r="S104" s="79">
        <v>102</v>
      </c>
      <c r="T104" s="76"/>
      <c r="U104" s="83"/>
      <c r="V104" s="17"/>
      <c r="W104" s="1">
        <v>1</v>
      </c>
      <c r="X104" s="78"/>
    </row>
    <row r="105" spans="12:24" x14ac:dyDescent="0.35">
      <c r="L105" s="75"/>
      <c r="P105" s="76">
        <v>103</v>
      </c>
      <c r="Q105" s="81" t="s">
        <v>100</v>
      </c>
      <c r="S105" s="79">
        <v>103</v>
      </c>
      <c r="T105" s="76"/>
      <c r="U105" s="78"/>
      <c r="V105" s="17"/>
      <c r="X105" s="78"/>
    </row>
    <row r="106" spans="12:24" x14ac:dyDescent="0.35">
      <c r="L106" s="75"/>
      <c r="P106" s="76">
        <v>104</v>
      </c>
      <c r="Q106" s="85" t="s">
        <v>101</v>
      </c>
      <c r="S106" s="79">
        <v>104</v>
      </c>
      <c r="T106" s="76"/>
      <c r="U106" s="77"/>
      <c r="V106" s="17"/>
      <c r="X106" s="78"/>
    </row>
    <row r="107" spans="12:24" x14ac:dyDescent="0.35">
      <c r="L107" s="75"/>
      <c r="P107" s="76">
        <v>105</v>
      </c>
      <c r="Q107" s="85" t="s">
        <v>102</v>
      </c>
      <c r="S107" s="79">
        <v>105</v>
      </c>
      <c r="T107" s="76"/>
      <c r="U107" s="78"/>
      <c r="V107" s="17"/>
      <c r="W107" s="1">
        <v>1</v>
      </c>
      <c r="X107" s="78"/>
    </row>
    <row r="108" spans="12:24" x14ac:dyDescent="0.35">
      <c r="L108" s="75"/>
      <c r="P108" s="76">
        <v>106</v>
      </c>
      <c r="Q108" s="85" t="s">
        <v>103</v>
      </c>
      <c r="S108" s="79">
        <v>106</v>
      </c>
      <c r="T108" s="76"/>
      <c r="U108" s="78"/>
      <c r="V108" s="17"/>
      <c r="W108" s="1">
        <v>1</v>
      </c>
      <c r="X108" s="78"/>
    </row>
    <row r="109" spans="12:24" x14ac:dyDescent="0.35">
      <c r="L109" s="75"/>
      <c r="P109" s="76">
        <v>107</v>
      </c>
      <c r="Q109" s="85" t="s">
        <v>104</v>
      </c>
      <c r="S109" s="79">
        <v>107</v>
      </c>
      <c r="T109" s="76"/>
      <c r="U109" s="86"/>
      <c r="V109" s="17"/>
      <c r="W109" s="1">
        <v>1</v>
      </c>
      <c r="X109" s="78"/>
    </row>
    <row r="110" spans="12:24" x14ac:dyDescent="0.35">
      <c r="L110" s="75"/>
      <c r="P110" s="76">
        <v>108</v>
      </c>
      <c r="Q110" s="85" t="s">
        <v>105</v>
      </c>
      <c r="S110" s="79">
        <v>108</v>
      </c>
      <c r="T110" s="76"/>
      <c r="U110" s="86"/>
      <c r="V110" s="17"/>
      <c r="W110" s="1">
        <v>1</v>
      </c>
      <c r="X110" s="78"/>
    </row>
    <row r="111" spans="12:24" x14ac:dyDescent="0.35">
      <c r="L111" s="75"/>
      <c r="P111" s="76">
        <v>109</v>
      </c>
      <c r="Q111" s="81" t="s">
        <v>106</v>
      </c>
      <c r="S111" s="79">
        <v>109</v>
      </c>
      <c r="T111" s="76"/>
      <c r="U111" s="86"/>
      <c r="V111" s="17"/>
      <c r="W111" s="1">
        <v>1</v>
      </c>
      <c r="X111" s="78"/>
    </row>
    <row r="112" spans="12:24" x14ac:dyDescent="0.35">
      <c r="L112" s="75"/>
      <c r="P112" s="76">
        <v>110</v>
      </c>
      <c r="Q112" s="85" t="s">
        <v>107</v>
      </c>
      <c r="S112" s="79">
        <v>110</v>
      </c>
      <c r="T112" s="76"/>
      <c r="U112" s="86"/>
      <c r="V112" s="17"/>
      <c r="W112" s="1">
        <v>1</v>
      </c>
      <c r="X112" s="78"/>
    </row>
    <row r="113" spans="12:24" x14ac:dyDescent="0.35">
      <c r="L113" s="75"/>
      <c r="P113" s="76">
        <v>111</v>
      </c>
      <c r="Q113" s="84" t="s">
        <v>108</v>
      </c>
      <c r="S113" s="79">
        <v>111</v>
      </c>
      <c r="T113" s="76"/>
      <c r="U113" s="86"/>
      <c r="V113" s="17"/>
      <c r="W113" s="1">
        <v>1</v>
      </c>
      <c r="X113" s="78"/>
    </row>
    <row r="114" spans="12:24" x14ac:dyDescent="0.35">
      <c r="L114" s="75"/>
      <c r="P114" s="76">
        <v>112</v>
      </c>
      <c r="Q114" s="84" t="s">
        <v>62</v>
      </c>
      <c r="S114" s="79">
        <v>112</v>
      </c>
      <c r="T114" s="76"/>
      <c r="U114" s="78"/>
      <c r="V114" s="17"/>
      <c r="X114" s="78"/>
    </row>
    <row r="115" spans="12:24" x14ac:dyDescent="0.35">
      <c r="L115" s="75"/>
      <c r="P115" s="76">
        <v>113</v>
      </c>
      <c r="Q115" s="83" t="s">
        <v>64</v>
      </c>
      <c r="S115" s="79">
        <v>113</v>
      </c>
      <c r="T115" s="76"/>
      <c r="U115" s="87"/>
      <c r="V115" s="17"/>
      <c r="X115" s="78"/>
    </row>
    <row r="116" spans="12:24" x14ac:dyDescent="0.35">
      <c r="L116" s="75"/>
      <c r="P116" s="76">
        <v>114</v>
      </c>
      <c r="Q116" s="78"/>
      <c r="S116" s="79">
        <v>114</v>
      </c>
      <c r="T116" s="76"/>
      <c r="U116" s="86"/>
      <c r="V116" s="17"/>
      <c r="X116" s="78"/>
    </row>
    <row r="117" spans="12:24" x14ac:dyDescent="0.35">
      <c r="L117" s="75"/>
      <c r="P117" s="76">
        <v>115</v>
      </c>
      <c r="Q117" s="83" t="s">
        <v>425</v>
      </c>
      <c r="S117" s="79">
        <v>115</v>
      </c>
      <c r="T117" s="76"/>
      <c r="U117" s="86"/>
      <c r="V117" s="17"/>
      <c r="X117" s="78"/>
    </row>
    <row r="118" spans="12:24" x14ac:dyDescent="0.35">
      <c r="L118" s="75"/>
      <c r="P118" s="76">
        <v>116</v>
      </c>
      <c r="Q118" s="78"/>
      <c r="S118" s="79">
        <v>116</v>
      </c>
      <c r="T118" s="76"/>
      <c r="U118" s="86"/>
      <c r="V118" s="17"/>
      <c r="X118" s="78"/>
    </row>
    <row r="119" spans="12:24" x14ac:dyDescent="0.35">
      <c r="L119" s="75"/>
      <c r="P119" s="76">
        <v>117</v>
      </c>
      <c r="Q119" s="77" t="s">
        <v>110</v>
      </c>
      <c r="S119" s="79">
        <v>117</v>
      </c>
      <c r="T119" s="76"/>
      <c r="U119" s="78"/>
      <c r="V119" s="17"/>
      <c r="X119" s="78"/>
    </row>
    <row r="120" spans="12:24" x14ac:dyDescent="0.35">
      <c r="L120" s="75"/>
      <c r="P120" s="76">
        <v>118</v>
      </c>
      <c r="Q120" s="78" t="s">
        <v>111</v>
      </c>
      <c r="S120" s="79">
        <v>118</v>
      </c>
      <c r="T120" s="76"/>
      <c r="U120" s="87"/>
      <c r="V120" s="17"/>
      <c r="X120" s="78"/>
    </row>
    <row r="121" spans="12:24" x14ac:dyDescent="0.35">
      <c r="L121" s="75"/>
      <c r="P121" s="76">
        <v>119</v>
      </c>
      <c r="Q121" s="78" t="s">
        <v>112</v>
      </c>
      <c r="S121" s="79">
        <v>119</v>
      </c>
      <c r="T121" s="76"/>
      <c r="U121" s="86"/>
      <c r="V121" s="17"/>
      <c r="W121" s="1">
        <v>1</v>
      </c>
      <c r="X121" s="78"/>
    </row>
    <row r="122" spans="12:24" x14ac:dyDescent="0.35">
      <c r="L122" s="75"/>
      <c r="P122" s="76">
        <v>120</v>
      </c>
      <c r="Q122" s="86" t="s">
        <v>113</v>
      </c>
      <c r="S122" s="79">
        <v>120</v>
      </c>
      <c r="T122" s="76"/>
      <c r="U122" s="86"/>
      <c r="V122" s="17"/>
      <c r="W122" s="1">
        <v>1</v>
      </c>
      <c r="X122" s="78"/>
    </row>
    <row r="123" spans="12:24" x14ac:dyDescent="0.35">
      <c r="L123" s="75"/>
      <c r="P123" s="76">
        <v>121</v>
      </c>
      <c r="Q123" s="86" t="s">
        <v>114</v>
      </c>
      <c r="S123" s="79">
        <v>121</v>
      </c>
      <c r="T123" s="76"/>
      <c r="U123" s="86"/>
      <c r="V123" s="17"/>
      <c r="W123" s="1">
        <v>1</v>
      </c>
      <c r="X123" s="78"/>
    </row>
    <row r="124" spans="12:24" x14ac:dyDescent="0.35">
      <c r="L124" s="75"/>
      <c r="P124" s="76">
        <v>122</v>
      </c>
      <c r="Q124" s="86" t="s">
        <v>115</v>
      </c>
      <c r="S124" s="79">
        <v>122</v>
      </c>
      <c r="T124" s="76"/>
      <c r="U124" s="78"/>
      <c r="V124" s="17"/>
      <c r="X124" s="78"/>
    </row>
    <row r="125" spans="12:24" x14ac:dyDescent="0.35">
      <c r="L125" s="75"/>
      <c r="P125" s="76">
        <v>123</v>
      </c>
      <c r="Q125" s="86" t="s">
        <v>116</v>
      </c>
      <c r="S125" s="79">
        <v>123</v>
      </c>
      <c r="T125" s="76"/>
      <c r="U125" s="77"/>
      <c r="V125" s="17"/>
      <c r="X125" s="78"/>
    </row>
    <row r="126" spans="12:24" x14ac:dyDescent="0.35">
      <c r="L126" s="75"/>
      <c r="P126" s="76">
        <v>124</v>
      </c>
      <c r="Q126" s="86" t="s">
        <v>117</v>
      </c>
      <c r="S126" s="79">
        <v>124</v>
      </c>
      <c r="T126" s="76"/>
      <c r="U126" s="88"/>
      <c r="V126" s="17"/>
      <c r="W126" s="1">
        <v>1</v>
      </c>
      <c r="X126" s="78"/>
    </row>
    <row r="127" spans="12:24" x14ac:dyDescent="0.35">
      <c r="L127" s="75"/>
      <c r="P127" s="76">
        <v>125</v>
      </c>
      <c r="Q127" s="78"/>
      <c r="S127" s="79">
        <v>125</v>
      </c>
      <c r="T127" s="76"/>
      <c r="U127" s="88"/>
      <c r="V127" s="17"/>
      <c r="W127" s="1">
        <v>1</v>
      </c>
      <c r="X127" s="78"/>
    </row>
    <row r="128" spans="12:24" x14ac:dyDescent="0.35">
      <c r="L128" s="75"/>
      <c r="P128" s="76">
        <v>126</v>
      </c>
      <c r="Q128" s="87" t="s">
        <v>406</v>
      </c>
      <c r="S128" s="79">
        <v>126</v>
      </c>
      <c r="T128" s="76"/>
      <c r="U128" s="88"/>
      <c r="V128" s="17"/>
      <c r="W128" s="1">
        <v>1</v>
      </c>
      <c r="X128" s="78"/>
    </row>
    <row r="129" spans="12:24" x14ac:dyDescent="0.35">
      <c r="L129" s="75"/>
      <c r="P129" s="76">
        <v>127</v>
      </c>
      <c r="Q129" s="86" t="s">
        <v>118</v>
      </c>
      <c r="R129" s="130">
        <v>1</v>
      </c>
      <c r="S129" s="79">
        <v>127</v>
      </c>
      <c r="T129" s="76"/>
      <c r="U129" s="88"/>
      <c r="V129" s="17"/>
      <c r="W129" s="1">
        <v>1</v>
      </c>
      <c r="X129" s="78"/>
    </row>
    <row r="130" spans="12:24" x14ac:dyDescent="0.35">
      <c r="L130" s="75"/>
      <c r="P130" s="76">
        <v>128</v>
      </c>
      <c r="Q130" s="86" t="s">
        <v>119</v>
      </c>
      <c r="R130" s="130">
        <v>1</v>
      </c>
      <c r="S130" s="79">
        <v>128</v>
      </c>
      <c r="T130" s="76"/>
      <c r="U130" s="88"/>
      <c r="V130" s="17"/>
      <c r="W130" s="1">
        <v>1</v>
      </c>
      <c r="X130" s="78"/>
    </row>
    <row r="131" spans="12:24" x14ac:dyDescent="0.35">
      <c r="L131" s="75"/>
      <c r="P131" s="76">
        <v>129</v>
      </c>
      <c r="Q131" s="86" t="s">
        <v>120</v>
      </c>
      <c r="R131" s="130">
        <v>1</v>
      </c>
      <c r="S131" s="79">
        <v>129</v>
      </c>
      <c r="T131" s="76"/>
      <c r="U131" s="88"/>
      <c r="V131" s="17"/>
      <c r="W131" s="1">
        <v>1</v>
      </c>
      <c r="X131" s="78"/>
    </row>
    <row r="132" spans="12:24" x14ac:dyDescent="0.35">
      <c r="L132" s="75"/>
      <c r="P132" s="76">
        <v>130</v>
      </c>
      <c r="Q132" s="78"/>
      <c r="S132" s="79">
        <v>130</v>
      </c>
      <c r="T132" s="76"/>
      <c r="U132" s="88"/>
      <c r="V132" s="17"/>
      <c r="W132" s="1">
        <v>1</v>
      </c>
      <c r="X132" s="78"/>
    </row>
    <row r="133" spans="12:24" x14ac:dyDescent="0.35">
      <c r="L133" s="75"/>
      <c r="P133" s="76">
        <v>131</v>
      </c>
      <c r="Q133" s="87" t="s">
        <v>426</v>
      </c>
      <c r="S133" s="79">
        <v>131</v>
      </c>
      <c r="T133" s="76"/>
      <c r="U133" s="88"/>
      <c r="V133" s="17"/>
      <c r="W133" s="1">
        <v>1</v>
      </c>
      <c r="X133" s="78"/>
    </row>
    <row r="134" spans="12:24" x14ac:dyDescent="0.35">
      <c r="L134" s="75"/>
      <c r="P134" s="76">
        <v>132</v>
      </c>
      <c r="Q134" s="86" t="s">
        <v>122</v>
      </c>
      <c r="S134" s="79">
        <v>132</v>
      </c>
      <c r="T134" s="76"/>
      <c r="U134" s="88"/>
      <c r="V134" s="17"/>
      <c r="W134" s="1">
        <v>1</v>
      </c>
      <c r="X134" s="78"/>
    </row>
    <row r="135" spans="12:24" x14ac:dyDescent="0.35">
      <c r="L135" s="75"/>
      <c r="P135" s="76">
        <v>133</v>
      </c>
      <c r="Q135" s="86" t="s">
        <v>123</v>
      </c>
      <c r="S135" s="79">
        <v>133</v>
      </c>
      <c r="T135" s="76"/>
      <c r="U135" s="88"/>
      <c r="V135" s="17"/>
      <c r="W135" s="1">
        <v>1</v>
      </c>
      <c r="X135" s="78"/>
    </row>
    <row r="136" spans="12:24" x14ac:dyDescent="0.35">
      <c r="L136" s="75"/>
      <c r="P136" s="76">
        <v>134</v>
      </c>
      <c r="Q136" s="86" t="s">
        <v>120</v>
      </c>
      <c r="S136" s="79">
        <v>134</v>
      </c>
      <c r="T136" s="76"/>
      <c r="U136" s="78"/>
      <c r="V136" s="17"/>
      <c r="X136" s="78"/>
    </row>
    <row r="137" spans="12:24" x14ac:dyDescent="0.35">
      <c r="L137" s="75"/>
      <c r="P137" s="76">
        <v>135</v>
      </c>
      <c r="Q137" s="78"/>
      <c r="S137" s="79">
        <v>135</v>
      </c>
      <c r="T137" s="76"/>
      <c r="U137" s="89"/>
      <c r="V137" s="17"/>
      <c r="W137" s="1">
        <v>1</v>
      </c>
      <c r="X137" s="78"/>
    </row>
    <row r="138" spans="12:24" x14ac:dyDescent="0.35">
      <c r="L138" s="75"/>
      <c r="P138" s="76">
        <v>136</v>
      </c>
      <c r="Q138" s="77" t="s">
        <v>427</v>
      </c>
      <c r="S138" s="79">
        <v>136</v>
      </c>
      <c r="T138" s="76"/>
      <c r="U138" s="78"/>
      <c r="V138" s="17"/>
      <c r="X138" s="78"/>
    </row>
    <row r="139" spans="12:24" x14ac:dyDescent="0.35">
      <c r="L139" s="75"/>
      <c r="P139" s="76">
        <v>137</v>
      </c>
      <c r="Q139" s="88" t="s">
        <v>125</v>
      </c>
      <c r="S139" s="79">
        <v>137</v>
      </c>
      <c r="T139" s="76"/>
      <c r="U139" s="78"/>
      <c r="V139" s="17"/>
      <c r="X139" s="78"/>
    </row>
    <row r="140" spans="12:24" x14ac:dyDescent="0.35">
      <c r="L140" s="75"/>
      <c r="P140" s="76">
        <v>138</v>
      </c>
      <c r="Q140" s="88" t="s">
        <v>126</v>
      </c>
      <c r="S140" s="79">
        <v>138</v>
      </c>
      <c r="T140" s="76"/>
      <c r="U140" s="86"/>
      <c r="V140" s="17"/>
      <c r="X140" s="78"/>
    </row>
    <row r="141" spans="12:24" x14ac:dyDescent="0.35">
      <c r="L141" s="75"/>
      <c r="P141" s="76">
        <v>139</v>
      </c>
      <c r="Q141" s="88" t="s">
        <v>127</v>
      </c>
      <c r="S141" s="79">
        <v>139</v>
      </c>
      <c r="T141" s="76"/>
      <c r="U141" s="86"/>
      <c r="V141" s="17"/>
      <c r="X141" s="78"/>
    </row>
    <row r="142" spans="12:24" x14ac:dyDescent="0.35">
      <c r="L142" s="75"/>
      <c r="P142" s="76">
        <v>140</v>
      </c>
      <c r="Q142" s="88" t="s">
        <v>128</v>
      </c>
      <c r="S142" s="79">
        <v>140</v>
      </c>
      <c r="T142" s="76"/>
      <c r="U142" s="86"/>
      <c r="V142" s="17"/>
      <c r="X142" s="78"/>
    </row>
    <row r="143" spans="12:24" x14ac:dyDescent="0.35">
      <c r="L143" s="75"/>
      <c r="P143" s="76">
        <v>141</v>
      </c>
      <c r="Q143" s="88" t="s">
        <v>129</v>
      </c>
      <c r="S143" s="79">
        <v>141</v>
      </c>
      <c r="T143" s="76"/>
      <c r="U143" s="78"/>
      <c r="V143" s="17"/>
      <c r="X143" s="78"/>
    </row>
    <row r="144" spans="12:24" x14ac:dyDescent="0.35">
      <c r="L144" s="75"/>
      <c r="P144" s="76">
        <v>142</v>
      </c>
      <c r="Q144" s="88" t="s">
        <v>130</v>
      </c>
      <c r="S144" s="79">
        <v>142</v>
      </c>
      <c r="T144" s="76"/>
      <c r="U144" s="87"/>
      <c r="V144" s="17"/>
      <c r="X144" s="78"/>
    </row>
    <row r="145" spans="12:24" x14ac:dyDescent="0.35">
      <c r="L145" s="75"/>
      <c r="P145" s="76">
        <v>143</v>
      </c>
      <c r="Q145" s="88" t="s">
        <v>131</v>
      </c>
      <c r="S145" s="79">
        <v>143</v>
      </c>
      <c r="T145" s="76"/>
      <c r="U145" s="86"/>
      <c r="V145" s="17"/>
      <c r="X145" s="78"/>
    </row>
    <row r="146" spans="12:24" x14ac:dyDescent="0.35">
      <c r="L146" s="75"/>
      <c r="P146" s="76">
        <v>144</v>
      </c>
      <c r="Q146" s="88" t="s">
        <v>132</v>
      </c>
      <c r="S146" s="79">
        <v>144</v>
      </c>
      <c r="T146" s="76"/>
      <c r="U146" s="86"/>
      <c r="V146" s="17"/>
      <c r="X146" s="78"/>
    </row>
    <row r="147" spans="12:24" x14ac:dyDescent="0.35">
      <c r="L147" s="75"/>
      <c r="P147" s="76">
        <v>145</v>
      </c>
      <c r="Q147" s="88" t="s">
        <v>133</v>
      </c>
      <c r="S147" s="79">
        <v>145</v>
      </c>
      <c r="T147" s="76"/>
      <c r="U147" s="86"/>
      <c r="V147" s="17"/>
      <c r="X147" s="78"/>
    </row>
    <row r="148" spans="12:24" x14ac:dyDescent="0.35">
      <c r="L148" s="75"/>
      <c r="P148" s="76">
        <v>146</v>
      </c>
      <c r="Q148" s="88" t="s">
        <v>134</v>
      </c>
      <c r="S148" s="79">
        <v>146</v>
      </c>
      <c r="T148" s="76"/>
      <c r="U148" s="78"/>
      <c r="V148" s="17"/>
      <c r="X148" s="78"/>
    </row>
    <row r="149" spans="12:24" x14ac:dyDescent="0.35">
      <c r="L149" s="75"/>
      <c r="P149" s="76">
        <v>147</v>
      </c>
      <c r="Q149" s="88" t="s">
        <v>135</v>
      </c>
      <c r="S149" s="79">
        <v>147</v>
      </c>
      <c r="T149" s="76"/>
      <c r="U149" s="87"/>
      <c r="V149" s="17"/>
      <c r="X149" s="78"/>
    </row>
    <row r="150" spans="12:24" x14ac:dyDescent="0.35">
      <c r="L150" s="75"/>
      <c r="P150" s="76">
        <v>148</v>
      </c>
      <c r="Q150" s="88" t="s">
        <v>136</v>
      </c>
      <c r="S150" s="79">
        <v>148</v>
      </c>
      <c r="T150" s="76"/>
      <c r="U150" s="86"/>
      <c r="V150" s="17"/>
      <c r="X150" s="78"/>
    </row>
    <row r="151" spans="12:24" x14ac:dyDescent="0.35">
      <c r="L151" s="75"/>
      <c r="P151" s="76">
        <v>149</v>
      </c>
      <c r="Q151" s="78" t="s">
        <v>354</v>
      </c>
      <c r="S151" s="79">
        <v>149</v>
      </c>
      <c r="T151" s="76"/>
      <c r="U151" s="86"/>
      <c r="V151" s="17"/>
      <c r="X151" s="78"/>
    </row>
    <row r="152" spans="12:24" x14ac:dyDescent="0.35">
      <c r="L152" s="75"/>
      <c r="P152" s="76">
        <v>150</v>
      </c>
      <c r="Q152" s="89" t="s">
        <v>397</v>
      </c>
      <c r="S152" s="79">
        <v>150</v>
      </c>
      <c r="T152" s="76"/>
      <c r="U152" s="86"/>
      <c r="V152" s="17"/>
      <c r="X152" s="78"/>
    </row>
    <row r="153" spans="12:24" x14ac:dyDescent="0.35">
      <c r="L153" s="75"/>
      <c r="P153" s="76">
        <v>151</v>
      </c>
      <c r="Q153" s="78"/>
      <c r="S153" s="79">
        <v>151</v>
      </c>
      <c r="T153" s="76"/>
      <c r="U153" s="78"/>
      <c r="V153" s="17"/>
      <c r="X153" s="78"/>
    </row>
    <row r="154" spans="12:24" x14ac:dyDescent="0.35">
      <c r="L154" s="75"/>
      <c r="P154" s="76">
        <v>152</v>
      </c>
      <c r="Q154" s="77" t="s">
        <v>398</v>
      </c>
      <c r="S154" s="79">
        <v>152</v>
      </c>
      <c r="T154" s="76"/>
      <c r="U154" s="90"/>
      <c r="V154" s="17"/>
      <c r="X154" s="78"/>
    </row>
    <row r="155" spans="12:24" x14ac:dyDescent="0.35">
      <c r="L155" s="75"/>
      <c r="P155" s="76">
        <v>153</v>
      </c>
      <c r="Q155" s="86" t="s">
        <v>122</v>
      </c>
      <c r="R155" s="130">
        <v>1</v>
      </c>
      <c r="S155" s="79">
        <v>153</v>
      </c>
      <c r="T155" s="76"/>
      <c r="U155" s="86"/>
      <c r="V155" s="17"/>
      <c r="W155" s="1">
        <v>1</v>
      </c>
      <c r="X155" s="78"/>
    </row>
    <row r="156" spans="12:24" x14ac:dyDescent="0.35">
      <c r="L156" s="75"/>
      <c r="P156" s="76">
        <v>154</v>
      </c>
      <c r="Q156" s="86" t="s">
        <v>123</v>
      </c>
      <c r="R156" s="130">
        <v>1</v>
      </c>
      <c r="S156" s="79">
        <v>154</v>
      </c>
      <c r="T156" s="76"/>
      <c r="U156" s="86"/>
      <c r="V156" s="17"/>
      <c r="W156" s="1">
        <v>1</v>
      </c>
      <c r="X156" s="78"/>
    </row>
    <row r="157" spans="12:24" x14ac:dyDescent="0.35">
      <c r="L157" s="75"/>
      <c r="P157" s="76">
        <v>155</v>
      </c>
      <c r="Q157" s="86" t="s">
        <v>415</v>
      </c>
      <c r="R157" s="130">
        <v>1</v>
      </c>
      <c r="S157" s="79">
        <v>155</v>
      </c>
      <c r="T157" s="76"/>
      <c r="U157" s="86"/>
      <c r="V157" s="17"/>
      <c r="W157" s="1">
        <v>1</v>
      </c>
      <c r="X157" s="78"/>
    </row>
    <row r="158" spans="12:24" x14ac:dyDescent="0.35">
      <c r="L158" s="75"/>
      <c r="P158" s="76">
        <v>156</v>
      </c>
      <c r="Q158" s="78"/>
      <c r="S158" s="79">
        <v>156</v>
      </c>
      <c r="T158" s="76"/>
      <c r="U158" s="78"/>
      <c r="V158" s="17"/>
      <c r="X158" s="78"/>
    </row>
    <row r="159" spans="12:24" x14ac:dyDescent="0.35">
      <c r="L159" s="75"/>
      <c r="P159" s="76">
        <v>157</v>
      </c>
      <c r="Q159" s="87" t="s">
        <v>428</v>
      </c>
      <c r="S159" s="79">
        <v>157</v>
      </c>
      <c r="T159" s="76"/>
      <c r="U159" s="87"/>
      <c r="V159" s="17"/>
      <c r="W159" s="1">
        <v>1</v>
      </c>
      <c r="X159" s="78"/>
    </row>
    <row r="160" spans="12:24" x14ac:dyDescent="0.35">
      <c r="L160" s="75"/>
      <c r="P160" s="76">
        <v>158</v>
      </c>
      <c r="Q160" s="86" t="s">
        <v>122</v>
      </c>
      <c r="R160" s="130">
        <v>1</v>
      </c>
      <c r="S160" s="79">
        <v>158</v>
      </c>
      <c r="T160" s="76"/>
      <c r="U160" s="78"/>
      <c r="V160" s="17"/>
      <c r="X160" s="78"/>
    </row>
    <row r="161" spans="12:24" x14ac:dyDescent="0.35">
      <c r="L161" s="75"/>
      <c r="P161" s="76">
        <v>159</v>
      </c>
      <c r="Q161" s="86" t="s">
        <v>123</v>
      </c>
      <c r="R161" s="130">
        <v>1</v>
      </c>
      <c r="S161" s="79">
        <v>159</v>
      </c>
      <c r="T161" s="76"/>
      <c r="U161" s="77"/>
      <c r="V161" s="17"/>
      <c r="X161" s="78"/>
    </row>
    <row r="162" spans="12:24" x14ac:dyDescent="0.35">
      <c r="L162" s="75"/>
      <c r="P162" s="76">
        <v>160</v>
      </c>
      <c r="Q162" s="86" t="s">
        <v>120</v>
      </c>
      <c r="R162" s="130">
        <v>1</v>
      </c>
      <c r="S162" s="79">
        <v>160</v>
      </c>
      <c r="T162" s="76"/>
      <c r="U162" s="86"/>
      <c r="V162" s="17"/>
      <c r="X162" s="78"/>
    </row>
    <row r="163" spans="12:24" x14ac:dyDescent="0.35">
      <c r="L163" s="75"/>
      <c r="P163" s="76">
        <v>161</v>
      </c>
      <c r="Q163" s="78"/>
      <c r="S163" s="79">
        <v>161</v>
      </c>
      <c r="T163" s="76"/>
      <c r="U163" s="86"/>
      <c r="V163" s="17"/>
      <c r="X163" s="78"/>
    </row>
    <row r="164" spans="12:24" x14ac:dyDescent="0.35">
      <c r="L164" s="75"/>
      <c r="P164" s="76">
        <v>162</v>
      </c>
      <c r="Q164" s="87" t="s">
        <v>429</v>
      </c>
      <c r="S164" s="79">
        <v>162</v>
      </c>
      <c r="T164" s="76"/>
      <c r="U164" s="86"/>
      <c r="V164" s="17"/>
      <c r="X164" s="78"/>
    </row>
    <row r="165" spans="12:24" x14ac:dyDescent="0.35">
      <c r="L165" s="75"/>
      <c r="P165" s="76">
        <v>163</v>
      </c>
      <c r="Q165" s="86" t="s">
        <v>122</v>
      </c>
      <c r="R165" s="130">
        <v>1</v>
      </c>
      <c r="S165" s="79">
        <v>163</v>
      </c>
      <c r="T165" s="76"/>
      <c r="U165" s="78"/>
      <c r="V165" s="17"/>
      <c r="X165" s="78"/>
    </row>
    <row r="166" spans="12:24" x14ac:dyDescent="0.35">
      <c r="L166" s="75"/>
      <c r="P166" s="76">
        <v>164</v>
      </c>
      <c r="Q166" s="86" t="s">
        <v>123</v>
      </c>
      <c r="R166" s="130">
        <v>1</v>
      </c>
      <c r="S166" s="79">
        <v>164</v>
      </c>
      <c r="T166" s="76"/>
      <c r="U166" s="86"/>
      <c r="V166" s="17"/>
      <c r="W166" s="1">
        <v>1</v>
      </c>
      <c r="X166" s="78"/>
    </row>
    <row r="167" spans="12:24" x14ac:dyDescent="0.35">
      <c r="L167" s="75"/>
      <c r="P167" s="76">
        <v>165</v>
      </c>
      <c r="Q167" s="86" t="s">
        <v>120</v>
      </c>
      <c r="R167" s="130">
        <v>1</v>
      </c>
      <c r="S167" s="79">
        <v>165</v>
      </c>
      <c r="T167" s="76"/>
      <c r="U167" s="78"/>
      <c r="V167" s="17"/>
      <c r="X167" s="78"/>
    </row>
    <row r="168" spans="12:24" x14ac:dyDescent="0.35">
      <c r="L168" s="75"/>
      <c r="P168" s="76">
        <v>166</v>
      </c>
      <c r="Q168" s="78"/>
      <c r="S168" s="79">
        <v>166</v>
      </c>
      <c r="T168" s="76"/>
      <c r="U168" s="77"/>
      <c r="V168" s="17"/>
      <c r="X168" s="78"/>
    </row>
    <row r="169" spans="12:24" x14ac:dyDescent="0.35">
      <c r="L169" s="75"/>
      <c r="P169" s="76">
        <v>167</v>
      </c>
      <c r="Q169" s="90" t="s">
        <v>407</v>
      </c>
      <c r="S169" s="79">
        <v>167</v>
      </c>
      <c r="T169" s="76"/>
      <c r="U169" s="86"/>
      <c r="V169" s="17"/>
      <c r="W169" s="1">
        <v>1</v>
      </c>
      <c r="X169" s="78"/>
    </row>
    <row r="170" spans="12:24" x14ac:dyDescent="0.35">
      <c r="L170" s="75"/>
      <c r="P170" s="76">
        <v>168</v>
      </c>
      <c r="Q170" s="86" t="s">
        <v>140</v>
      </c>
      <c r="S170" s="79">
        <v>168</v>
      </c>
      <c r="T170" s="76"/>
      <c r="U170" s="86"/>
      <c r="V170" s="17"/>
      <c r="W170" s="1">
        <v>1</v>
      </c>
      <c r="X170" s="78"/>
    </row>
    <row r="171" spans="12:24" x14ac:dyDescent="0.35">
      <c r="L171" s="75"/>
      <c r="P171" s="76">
        <v>169</v>
      </c>
      <c r="Q171" s="86" t="s">
        <v>141</v>
      </c>
      <c r="S171" s="79">
        <v>169</v>
      </c>
      <c r="T171" s="76"/>
      <c r="U171" s="86"/>
      <c r="V171" s="17"/>
      <c r="W171" s="1">
        <v>1</v>
      </c>
      <c r="X171" s="78"/>
    </row>
    <row r="172" spans="12:24" x14ac:dyDescent="0.35">
      <c r="L172" s="75"/>
      <c r="P172" s="76">
        <v>170</v>
      </c>
      <c r="Q172" s="86" t="s">
        <v>142</v>
      </c>
      <c r="S172" s="79">
        <v>170</v>
      </c>
      <c r="T172" s="76"/>
      <c r="U172" s="86"/>
      <c r="V172" s="17"/>
      <c r="W172" s="1">
        <v>1</v>
      </c>
      <c r="X172" s="78"/>
    </row>
    <row r="173" spans="12:24" x14ac:dyDescent="0.35">
      <c r="L173" s="75"/>
      <c r="P173" s="76">
        <v>171</v>
      </c>
      <c r="Q173" s="86" t="s">
        <v>143</v>
      </c>
      <c r="S173" s="79">
        <v>171</v>
      </c>
      <c r="T173" s="76"/>
      <c r="U173" s="86"/>
      <c r="V173" s="17"/>
      <c r="W173" s="1">
        <v>1</v>
      </c>
      <c r="X173" s="78"/>
    </row>
    <row r="174" spans="12:24" x14ac:dyDescent="0.35">
      <c r="L174" s="75"/>
      <c r="P174" s="76">
        <v>172</v>
      </c>
      <c r="Q174" s="78"/>
      <c r="S174" s="79">
        <v>172</v>
      </c>
      <c r="T174" s="76"/>
      <c r="U174" s="78"/>
      <c r="V174" s="17"/>
      <c r="X174" s="78"/>
    </row>
    <row r="175" spans="12:24" x14ac:dyDescent="0.35">
      <c r="L175" s="75"/>
      <c r="P175" s="76">
        <v>173</v>
      </c>
      <c r="Q175" s="87" t="s">
        <v>144</v>
      </c>
      <c r="S175" s="79">
        <v>173</v>
      </c>
      <c r="T175" s="76"/>
      <c r="U175" s="77"/>
      <c r="V175" s="17"/>
      <c r="X175" s="78"/>
    </row>
    <row r="176" spans="12:24" x14ac:dyDescent="0.35">
      <c r="L176" s="75"/>
      <c r="P176" s="76">
        <v>174</v>
      </c>
      <c r="Q176" s="78"/>
      <c r="S176" s="79">
        <v>174</v>
      </c>
      <c r="T176" s="76"/>
      <c r="U176" s="86"/>
      <c r="V176" s="17"/>
      <c r="W176" s="1">
        <v>1</v>
      </c>
      <c r="X176" s="78"/>
    </row>
    <row r="177" spans="12:24" x14ac:dyDescent="0.35">
      <c r="L177" s="75"/>
      <c r="P177" s="76">
        <v>175</v>
      </c>
      <c r="Q177" s="77" t="s">
        <v>399</v>
      </c>
      <c r="S177" s="79">
        <v>175</v>
      </c>
      <c r="T177" s="76"/>
      <c r="U177" s="86"/>
      <c r="V177" s="17"/>
      <c r="W177" s="1">
        <v>1</v>
      </c>
      <c r="X177" s="78"/>
    </row>
    <row r="178" spans="12:24" x14ac:dyDescent="0.35">
      <c r="L178" s="75"/>
      <c r="P178" s="76">
        <v>176</v>
      </c>
      <c r="Q178" s="86" t="s">
        <v>122</v>
      </c>
      <c r="R178" s="130">
        <v>1</v>
      </c>
      <c r="S178" s="79">
        <v>176</v>
      </c>
      <c r="T178" s="76"/>
      <c r="U178" s="86"/>
      <c r="V178" s="17"/>
      <c r="W178" s="1">
        <v>1</v>
      </c>
      <c r="X178" s="78"/>
    </row>
    <row r="179" spans="12:24" x14ac:dyDescent="0.35">
      <c r="L179" s="75"/>
      <c r="P179" s="76">
        <v>177</v>
      </c>
      <c r="Q179" s="86" t="s">
        <v>123</v>
      </c>
      <c r="R179" s="130">
        <v>1</v>
      </c>
      <c r="S179" s="79">
        <v>177</v>
      </c>
      <c r="T179" s="76"/>
      <c r="U179" s="86"/>
      <c r="V179" s="17"/>
      <c r="W179" s="1">
        <v>1</v>
      </c>
      <c r="X179" s="78"/>
    </row>
    <row r="180" spans="12:24" x14ac:dyDescent="0.35">
      <c r="L180" s="75"/>
      <c r="P180" s="76">
        <v>178</v>
      </c>
      <c r="Q180" s="86" t="s">
        <v>120</v>
      </c>
      <c r="R180" s="130">
        <v>1</v>
      </c>
      <c r="S180" s="79">
        <v>178</v>
      </c>
      <c r="T180" s="76"/>
      <c r="U180" s="86"/>
      <c r="V180" s="17"/>
      <c r="W180" s="1">
        <v>1</v>
      </c>
      <c r="X180" s="78"/>
    </row>
    <row r="181" spans="12:24" x14ac:dyDescent="0.35">
      <c r="L181" s="75"/>
      <c r="P181" s="76">
        <v>179</v>
      </c>
      <c r="Q181" s="78"/>
      <c r="S181" s="79">
        <v>179</v>
      </c>
      <c r="T181" s="76"/>
      <c r="U181" s="78"/>
      <c r="V181" s="17"/>
      <c r="X181" s="78"/>
    </row>
    <row r="182" spans="12:24" x14ac:dyDescent="0.35">
      <c r="L182" s="75"/>
      <c r="P182" s="76">
        <v>180</v>
      </c>
      <c r="Q182" s="87" t="s">
        <v>400</v>
      </c>
      <c r="R182" s="130">
        <v>1</v>
      </c>
      <c r="S182" s="79">
        <v>180</v>
      </c>
      <c r="T182" s="76"/>
      <c r="U182" s="87"/>
      <c r="V182" s="17"/>
      <c r="W182" s="1">
        <v>1</v>
      </c>
      <c r="X182" s="78"/>
    </row>
    <row r="183" spans="12:24" x14ac:dyDescent="0.35">
      <c r="L183" s="75"/>
      <c r="P183" s="76">
        <v>181</v>
      </c>
      <c r="Q183" s="78"/>
      <c r="S183" s="79">
        <v>181</v>
      </c>
      <c r="X183" s="78"/>
    </row>
    <row r="184" spans="12:24" x14ac:dyDescent="0.35">
      <c r="L184" s="75"/>
      <c r="P184" s="76">
        <v>182</v>
      </c>
      <c r="Q184" s="77" t="s">
        <v>408</v>
      </c>
      <c r="S184" s="79">
        <v>182</v>
      </c>
      <c r="U184" s="131"/>
      <c r="V184" s="17"/>
      <c r="X184" s="78"/>
    </row>
    <row r="185" spans="12:24" x14ac:dyDescent="0.35">
      <c r="L185" s="75"/>
      <c r="P185" s="76">
        <v>183</v>
      </c>
      <c r="Q185" s="86" t="s">
        <v>146</v>
      </c>
      <c r="S185" s="79">
        <v>183</v>
      </c>
      <c r="U185" s="79"/>
      <c r="V185" s="17"/>
      <c r="X185" s="78"/>
    </row>
    <row r="186" spans="12:24" x14ac:dyDescent="0.35">
      <c r="L186" s="75"/>
      <c r="P186" s="76">
        <v>184</v>
      </c>
      <c r="Q186" s="86" t="s">
        <v>147</v>
      </c>
      <c r="S186" s="79">
        <v>184</v>
      </c>
      <c r="U186" s="79"/>
      <c r="V186" s="17"/>
      <c r="X186" s="78"/>
    </row>
    <row r="187" spans="12:24" x14ac:dyDescent="0.35">
      <c r="L187" s="75"/>
      <c r="P187" s="76">
        <v>185</v>
      </c>
      <c r="Q187" s="86" t="s">
        <v>148</v>
      </c>
      <c r="S187" s="79">
        <v>185</v>
      </c>
      <c r="U187" s="79"/>
      <c r="V187" s="17"/>
      <c r="X187" s="78"/>
    </row>
    <row r="188" spans="12:24" x14ac:dyDescent="0.35">
      <c r="L188" s="75"/>
      <c r="P188" s="76">
        <v>186</v>
      </c>
      <c r="Q188" s="86" t="s">
        <v>143</v>
      </c>
      <c r="S188" s="79">
        <v>186</v>
      </c>
      <c r="U188" s="79"/>
      <c r="V188" s="17"/>
      <c r="X188" s="78"/>
    </row>
    <row r="189" spans="12:24" x14ac:dyDescent="0.35">
      <c r="L189" s="75"/>
      <c r="P189" s="76">
        <v>187</v>
      </c>
      <c r="Q189" s="86" t="s">
        <v>62</v>
      </c>
      <c r="S189" s="79">
        <v>187</v>
      </c>
      <c r="U189" s="79"/>
      <c r="V189" s="17"/>
      <c r="X189" s="78"/>
    </row>
    <row r="190" spans="12:24" x14ac:dyDescent="0.35">
      <c r="L190" s="75"/>
      <c r="P190" s="76">
        <v>188</v>
      </c>
      <c r="Q190" s="86" t="s">
        <v>149</v>
      </c>
      <c r="S190" s="79">
        <v>188</v>
      </c>
      <c r="U190" s="79"/>
      <c r="V190" s="17"/>
      <c r="X190" s="78"/>
    </row>
    <row r="191" spans="12:24" x14ac:dyDescent="0.35">
      <c r="L191" s="75"/>
      <c r="P191" s="76">
        <v>189</v>
      </c>
      <c r="Q191" s="78"/>
      <c r="S191" s="79">
        <v>189</v>
      </c>
      <c r="U191" s="131"/>
      <c r="V191" s="17"/>
      <c r="X191" s="78"/>
    </row>
    <row r="192" spans="12:24" x14ac:dyDescent="0.35">
      <c r="L192" s="75"/>
      <c r="P192" s="76">
        <v>190</v>
      </c>
      <c r="Q192" s="77" t="s">
        <v>409</v>
      </c>
      <c r="S192" s="79">
        <v>190</v>
      </c>
      <c r="U192" s="79"/>
      <c r="V192" s="17"/>
      <c r="X192" s="78"/>
    </row>
    <row r="193" spans="1:24" x14ac:dyDescent="0.35">
      <c r="A193" s="75"/>
      <c r="B193" s="75"/>
      <c r="C193" s="75"/>
      <c r="D193" s="75"/>
      <c r="E193" s="75"/>
      <c r="F193" s="79"/>
      <c r="G193" s="75"/>
      <c r="H193" s="75"/>
      <c r="I193" s="75"/>
      <c r="J193" s="75"/>
      <c r="K193" s="75"/>
      <c r="L193" s="75"/>
      <c r="P193" s="76">
        <v>191</v>
      </c>
      <c r="Q193" s="86" t="s">
        <v>151</v>
      </c>
      <c r="S193" s="79">
        <v>191</v>
      </c>
      <c r="U193" s="79"/>
      <c r="V193" s="17"/>
      <c r="X193" s="78"/>
    </row>
    <row r="194" spans="1:24" x14ac:dyDescent="0.35">
      <c r="A194" s="75"/>
      <c r="B194" s="75"/>
      <c r="C194" s="75"/>
      <c r="D194" s="75"/>
      <c r="E194" s="75"/>
      <c r="F194" s="79"/>
      <c r="G194" s="75"/>
      <c r="H194" s="75"/>
      <c r="I194" s="75"/>
      <c r="J194" s="75"/>
      <c r="K194" s="75"/>
      <c r="L194" s="75"/>
      <c r="P194" s="76">
        <v>192</v>
      </c>
      <c r="Q194" s="86" t="s">
        <v>152</v>
      </c>
      <c r="S194" s="79">
        <v>192</v>
      </c>
      <c r="U194" s="79"/>
      <c r="V194" s="17"/>
      <c r="X194" s="78"/>
    </row>
    <row r="195" spans="1:24" x14ac:dyDescent="0.35">
      <c r="A195" s="75"/>
      <c r="B195" s="75"/>
      <c r="C195" s="75"/>
      <c r="D195" s="75"/>
      <c r="E195" s="75"/>
      <c r="F195" s="79"/>
      <c r="G195" s="75"/>
      <c r="H195" s="75"/>
      <c r="I195" s="75"/>
      <c r="J195" s="75"/>
      <c r="K195" s="75"/>
      <c r="L195" s="75"/>
      <c r="P195" s="76">
        <v>193</v>
      </c>
      <c r="Q195" s="86" t="s">
        <v>153</v>
      </c>
      <c r="S195" s="79">
        <v>193</v>
      </c>
      <c r="U195" s="79"/>
      <c r="V195" s="17"/>
      <c r="X195" s="78"/>
    </row>
    <row r="196" spans="1:24" x14ac:dyDescent="0.35">
      <c r="A196" s="75"/>
      <c r="B196" s="75"/>
      <c r="C196" s="75"/>
      <c r="D196" s="75"/>
      <c r="E196" s="75"/>
      <c r="F196" s="79"/>
      <c r="G196" s="75"/>
      <c r="H196" s="75"/>
      <c r="I196" s="75"/>
      <c r="J196" s="75"/>
      <c r="K196" s="75"/>
      <c r="L196" s="75"/>
      <c r="P196" s="76">
        <v>194</v>
      </c>
      <c r="Q196" s="86" t="s">
        <v>143</v>
      </c>
      <c r="S196" s="79">
        <v>194</v>
      </c>
      <c r="U196" s="79"/>
      <c r="V196" s="17"/>
      <c r="X196" s="78"/>
    </row>
    <row r="197" spans="1:24" x14ac:dyDescent="0.35">
      <c r="A197" s="75"/>
      <c r="B197" s="75"/>
      <c r="C197" s="75"/>
      <c r="D197" s="75"/>
      <c r="E197" s="75"/>
      <c r="F197" s="79"/>
      <c r="G197" s="75"/>
      <c r="H197" s="75"/>
      <c r="I197" s="75"/>
      <c r="J197" s="75"/>
      <c r="K197" s="75"/>
      <c r="L197" s="75"/>
      <c r="P197" s="76">
        <v>195</v>
      </c>
      <c r="Q197" s="86" t="s">
        <v>62</v>
      </c>
      <c r="S197" s="79">
        <v>195</v>
      </c>
      <c r="U197" s="79"/>
      <c r="V197" s="17"/>
    </row>
    <row r="198" spans="1:24" x14ac:dyDescent="0.35">
      <c r="A198" s="75"/>
      <c r="B198" s="75"/>
      <c r="C198" s="75"/>
      <c r="D198" s="75"/>
      <c r="E198" s="75"/>
      <c r="F198" s="79"/>
      <c r="G198" s="75"/>
      <c r="H198" s="75"/>
      <c r="I198" s="75"/>
      <c r="J198" s="75"/>
      <c r="K198" s="75"/>
      <c r="L198" s="75"/>
      <c r="P198" s="76">
        <v>196</v>
      </c>
      <c r="Q198" s="86" t="s">
        <v>154</v>
      </c>
      <c r="S198" s="79">
        <v>196</v>
      </c>
      <c r="U198" s="79"/>
      <c r="V198" s="17"/>
    </row>
    <row r="199" spans="1:24" x14ac:dyDescent="0.35">
      <c r="A199" s="75"/>
      <c r="B199" s="75"/>
      <c r="C199" s="75"/>
      <c r="D199" s="75"/>
      <c r="E199" s="75"/>
      <c r="F199" s="79"/>
      <c r="G199" s="75"/>
      <c r="H199" s="75"/>
      <c r="I199" s="75"/>
      <c r="J199" s="75"/>
      <c r="K199" s="75"/>
      <c r="L199" s="75"/>
      <c r="P199" s="76">
        <v>197</v>
      </c>
      <c r="Q199" s="78"/>
      <c r="S199" s="79">
        <v>197</v>
      </c>
      <c r="U199" s="79"/>
      <c r="V199" s="17"/>
    </row>
    <row r="200" spans="1:24" x14ac:dyDescent="0.35">
      <c r="A200" s="75"/>
      <c r="B200" s="75"/>
      <c r="C200" s="75"/>
      <c r="D200" s="75"/>
      <c r="E200" s="75"/>
      <c r="F200" s="79"/>
      <c r="G200" s="75"/>
      <c r="H200" s="75"/>
      <c r="I200" s="75"/>
      <c r="J200" s="75"/>
      <c r="K200" s="75"/>
      <c r="L200" s="75"/>
      <c r="P200" s="76">
        <v>198</v>
      </c>
      <c r="Q200" s="87" t="s">
        <v>401</v>
      </c>
      <c r="S200" s="79">
        <v>198</v>
      </c>
      <c r="U200" s="79"/>
      <c r="V200" s="17"/>
    </row>
    <row r="201" spans="1:24" x14ac:dyDescent="0.35">
      <c r="P201" s="76">
        <v>199</v>
      </c>
      <c r="S201" s="79">
        <v>199</v>
      </c>
      <c r="U201" s="79"/>
      <c r="V201" s="17"/>
    </row>
    <row r="202" spans="1:24" x14ac:dyDescent="0.35">
      <c r="P202" s="76">
        <v>200</v>
      </c>
      <c r="S202" s="79">
        <v>200</v>
      </c>
      <c r="U202" s="131"/>
      <c r="V202" s="17"/>
    </row>
    <row r="203" spans="1:24" x14ac:dyDescent="0.35">
      <c r="P203" s="79">
        <v>201</v>
      </c>
      <c r="Q203" s="131" t="s">
        <v>410</v>
      </c>
      <c r="S203" s="79">
        <v>201</v>
      </c>
      <c r="U203" s="79"/>
      <c r="V203" s="17"/>
    </row>
    <row r="204" spans="1:24" x14ac:dyDescent="0.35">
      <c r="P204" s="79">
        <v>202</v>
      </c>
      <c r="Q204" s="79" t="s">
        <v>361</v>
      </c>
      <c r="R204" s="130">
        <v>1</v>
      </c>
      <c r="S204" s="79">
        <v>202</v>
      </c>
      <c r="U204" s="79"/>
      <c r="V204" s="17"/>
    </row>
    <row r="205" spans="1:24" x14ac:dyDescent="0.35">
      <c r="P205" s="79">
        <v>203</v>
      </c>
      <c r="Q205" s="79" t="s">
        <v>395</v>
      </c>
      <c r="R205" s="130">
        <v>1</v>
      </c>
      <c r="S205" s="79">
        <v>203</v>
      </c>
      <c r="U205" s="79"/>
      <c r="V205" s="17"/>
    </row>
    <row r="206" spans="1:24" x14ac:dyDescent="0.35">
      <c r="P206" s="79">
        <v>204</v>
      </c>
      <c r="Q206" s="79" t="s">
        <v>363</v>
      </c>
      <c r="R206" s="130">
        <v>1</v>
      </c>
      <c r="S206" s="79">
        <v>204</v>
      </c>
      <c r="U206" s="79"/>
      <c r="V206" s="17"/>
    </row>
    <row r="207" spans="1:24" x14ac:dyDescent="0.35">
      <c r="P207" s="79">
        <v>205</v>
      </c>
      <c r="Q207" s="79" t="s">
        <v>364</v>
      </c>
      <c r="R207" s="130">
        <v>1</v>
      </c>
      <c r="S207" s="79">
        <v>205</v>
      </c>
      <c r="U207" s="79"/>
      <c r="V207" s="17"/>
    </row>
    <row r="208" spans="1:24" x14ac:dyDescent="0.35">
      <c r="P208" s="79">
        <v>206</v>
      </c>
      <c r="Q208" s="79" t="s">
        <v>411</v>
      </c>
      <c r="R208" s="130">
        <v>1</v>
      </c>
      <c r="S208" s="79">
        <v>206</v>
      </c>
      <c r="U208" s="79"/>
      <c r="V208" s="17"/>
    </row>
    <row r="209" spans="16:22" x14ac:dyDescent="0.35">
      <c r="P209" s="79">
        <v>207</v>
      </c>
      <c r="Q209" s="79"/>
      <c r="S209" s="79">
        <v>207</v>
      </c>
      <c r="U209" s="79"/>
      <c r="V209" s="17"/>
    </row>
    <row r="210" spans="16:22" x14ac:dyDescent="0.35">
      <c r="P210" s="79">
        <v>208</v>
      </c>
      <c r="Q210" s="131" t="s">
        <v>412</v>
      </c>
      <c r="S210" s="79">
        <v>208</v>
      </c>
      <c r="U210" s="79"/>
      <c r="V210" s="17"/>
    </row>
    <row r="211" spans="16:22" x14ac:dyDescent="0.35">
      <c r="P211" s="79">
        <v>209</v>
      </c>
      <c r="Q211" s="79" t="s">
        <v>367</v>
      </c>
      <c r="S211" s="79">
        <v>209</v>
      </c>
      <c r="U211" s="79"/>
      <c r="V211" s="17"/>
    </row>
    <row r="212" spans="16:22" x14ac:dyDescent="0.35">
      <c r="P212" s="79">
        <v>210</v>
      </c>
      <c r="Q212" s="79" t="s">
        <v>368</v>
      </c>
      <c r="S212" s="79">
        <v>210</v>
      </c>
      <c r="U212" s="79"/>
      <c r="V212" s="17"/>
    </row>
    <row r="213" spans="16:22" x14ac:dyDescent="0.35">
      <c r="P213" s="79">
        <v>211</v>
      </c>
      <c r="Q213" s="79" t="s">
        <v>369</v>
      </c>
      <c r="S213" s="79">
        <v>211</v>
      </c>
      <c r="U213" s="79"/>
      <c r="V213" s="17"/>
    </row>
    <row r="214" spans="16:22" x14ac:dyDescent="0.35">
      <c r="P214" s="79">
        <v>212</v>
      </c>
      <c r="Q214" s="79" t="s">
        <v>370</v>
      </c>
      <c r="S214" s="79">
        <v>212</v>
      </c>
      <c r="U214" s="79"/>
      <c r="V214" s="17"/>
    </row>
    <row r="215" spans="16:22" x14ac:dyDescent="0.35">
      <c r="P215" s="79">
        <v>213</v>
      </c>
      <c r="Q215" s="79" t="s">
        <v>371</v>
      </c>
      <c r="S215" s="79">
        <v>213</v>
      </c>
      <c r="U215" s="79"/>
      <c r="V215" s="17"/>
    </row>
    <row r="216" spans="16:22" x14ac:dyDescent="0.35">
      <c r="P216" s="79">
        <v>214</v>
      </c>
      <c r="Q216" s="79" t="s">
        <v>372</v>
      </c>
      <c r="S216" s="79">
        <v>214</v>
      </c>
      <c r="U216" s="79"/>
      <c r="V216" s="17"/>
    </row>
    <row r="217" spans="16:22" x14ac:dyDescent="0.35">
      <c r="P217" s="79">
        <v>215</v>
      </c>
      <c r="Q217" s="79" t="s">
        <v>373</v>
      </c>
      <c r="S217" s="79">
        <v>215</v>
      </c>
      <c r="U217" s="79"/>
      <c r="V217" s="17"/>
    </row>
    <row r="218" spans="16:22" x14ac:dyDescent="0.35">
      <c r="P218" s="79">
        <v>216</v>
      </c>
      <c r="Q218" s="79" t="s">
        <v>374</v>
      </c>
      <c r="S218" s="79">
        <v>216</v>
      </c>
      <c r="U218" s="79"/>
      <c r="V218" s="17"/>
    </row>
    <row r="219" spans="16:22" x14ac:dyDescent="0.35">
      <c r="P219" s="79">
        <v>217</v>
      </c>
      <c r="Q219" s="79" t="s">
        <v>64</v>
      </c>
      <c r="S219" s="79">
        <v>217</v>
      </c>
      <c r="U219" s="79"/>
      <c r="V219" s="17"/>
    </row>
    <row r="220" spans="16:22" x14ac:dyDescent="0.35">
      <c r="P220" s="79">
        <v>218</v>
      </c>
      <c r="Q220" s="79"/>
      <c r="S220" s="79">
        <v>218</v>
      </c>
      <c r="U220" s="79"/>
      <c r="V220" s="17"/>
    </row>
    <row r="221" spans="16:22" x14ac:dyDescent="0.35">
      <c r="P221" s="79">
        <v>219</v>
      </c>
      <c r="Q221" s="131" t="s">
        <v>413</v>
      </c>
      <c r="S221" s="79">
        <v>219</v>
      </c>
      <c r="U221" s="79"/>
      <c r="V221" s="17"/>
    </row>
    <row r="222" spans="16:22" x14ac:dyDescent="0.35">
      <c r="P222" s="79">
        <v>220</v>
      </c>
      <c r="Q222" s="79" t="s">
        <v>376</v>
      </c>
      <c r="S222" s="79">
        <v>220</v>
      </c>
      <c r="U222" s="79"/>
      <c r="V222" s="17"/>
    </row>
    <row r="223" spans="16:22" x14ac:dyDescent="0.35">
      <c r="P223" s="79">
        <v>221</v>
      </c>
      <c r="Q223" s="79" t="s">
        <v>377</v>
      </c>
    </row>
    <row r="224" spans="16:22" x14ac:dyDescent="0.35">
      <c r="P224" s="79">
        <v>222</v>
      </c>
      <c r="Q224" s="79" t="s">
        <v>378</v>
      </c>
    </row>
    <row r="225" spans="16:17" x14ac:dyDescent="0.35">
      <c r="P225" s="79">
        <v>223</v>
      </c>
      <c r="Q225" s="79" t="s">
        <v>379</v>
      </c>
    </row>
    <row r="226" spans="16:17" x14ac:dyDescent="0.35">
      <c r="P226" s="79">
        <v>224</v>
      </c>
      <c r="Q226" s="79" t="s">
        <v>380</v>
      </c>
    </row>
    <row r="227" spans="16:17" x14ac:dyDescent="0.35">
      <c r="P227" s="79">
        <v>225</v>
      </c>
      <c r="Q227" s="79" t="s">
        <v>381</v>
      </c>
    </row>
    <row r="228" spans="16:17" x14ac:dyDescent="0.35">
      <c r="P228" s="79">
        <v>226</v>
      </c>
      <c r="Q228" s="79" t="s">
        <v>382</v>
      </c>
    </row>
    <row r="229" spans="16:17" x14ac:dyDescent="0.35">
      <c r="P229" s="79">
        <v>227</v>
      </c>
      <c r="Q229" s="79" t="s">
        <v>383</v>
      </c>
    </row>
    <row r="230" spans="16:17" x14ac:dyDescent="0.35">
      <c r="P230" s="79">
        <v>228</v>
      </c>
      <c r="Q230" s="79" t="s">
        <v>384</v>
      </c>
    </row>
    <row r="231" spans="16:17" x14ac:dyDescent="0.35">
      <c r="P231" s="79">
        <v>229</v>
      </c>
      <c r="Q231" s="79" t="s">
        <v>385</v>
      </c>
    </row>
    <row r="232" spans="16:17" x14ac:dyDescent="0.35">
      <c r="P232" s="79">
        <v>230</v>
      </c>
      <c r="Q232" s="79" t="s">
        <v>386</v>
      </c>
    </row>
    <row r="233" spans="16:17" x14ac:dyDescent="0.35">
      <c r="P233" s="79">
        <v>231</v>
      </c>
      <c r="Q233" s="79" t="s">
        <v>387</v>
      </c>
    </row>
    <row r="234" spans="16:17" x14ac:dyDescent="0.35">
      <c r="P234" s="79">
        <v>232</v>
      </c>
      <c r="Q234" s="79" t="s">
        <v>388</v>
      </c>
    </row>
    <row r="235" spans="16:17" x14ac:dyDescent="0.35">
      <c r="P235" s="79">
        <v>233</v>
      </c>
      <c r="Q235" s="79" t="s">
        <v>389</v>
      </c>
    </row>
    <row r="236" spans="16:17" x14ac:dyDescent="0.35">
      <c r="P236" s="79">
        <v>234</v>
      </c>
      <c r="Q236" s="79" t="s">
        <v>390</v>
      </c>
    </row>
    <row r="237" spans="16:17" x14ac:dyDescent="0.35">
      <c r="P237" s="79">
        <v>235</v>
      </c>
      <c r="Q237" s="79" t="s">
        <v>391</v>
      </c>
    </row>
    <row r="238" spans="16:17" x14ac:dyDescent="0.35">
      <c r="P238" s="79">
        <v>236</v>
      </c>
      <c r="Q238" s="79" t="s">
        <v>392</v>
      </c>
    </row>
    <row r="239" spans="16:17" x14ac:dyDescent="0.35">
      <c r="P239" s="79">
        <v>237</v>
      </c>
      <c r="Q239" s="79" t="s">
        <v>393</v>
      </c>
    </row>
    <row r="240" spans="16:17" x14ac:dyDescent="0.35">
      <c r="P240" s="79">
        <v>238</v>
      </c>
      <c r="Q240" s="79" t="s">
        <v>394</v>
      </c>
    </row>
    <row r="241" spans="16:17" x14ac:dyDescent="0.35">
      <c r="P241" s="79">
        <v>239</v>
      </c>
      <c r="Q241" s="79" t="s">
        <v>64</v>
      </c>
    </row>
    <row r="242" spans="16:17" x14ac:dyDescent="0.35">
      <c r="P242" s="79"/>
      <c r="Q242" s="79"/>
    </row>
  </sheetData>
  <sheetProtection sheet="1" objects="1" scenarios="1"/>
  <mergeCells count="1">
    <mergeCell ref="B1:L1"/>
  </mergeCells>
  <pageMargins left="1.1811023622047245" right="0.70866141732283472" top="0.39370078740157483" bottom="0.39370078740157483" header="0.31496062992125984" footer="0.31496062992125984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2</xdr:col>
                    <xdr:colOff>12700</xdr:colOff>
                    <xdr:row>1</xdr:row>
                    <xdr:rowOff>171450</xdr:rowOff>
                  </from>
                  <to>
                    <xdr:col>7</xdr:col>
                    <xdr:colOff>615950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A11075445</value>
    </field>
    <field name="Objective-Title">
      <value order="0">2024 Summaries all Municipalities</value>
    </field>
    <field name="Objective-Description">
      <value order="0"/>
    </field>
    <field name="Objective-CreationStamp">
      <value order="0">2024-06-24T08:09:34Z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2024-07-01T04:26:25Z</value>
    </field>
    <field name="Objective-ModificationStamp">
      <value order="0">2024-07-23T23:18:30Z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vA14012239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Municipal Detail</vt:lpstr>
      <vt:lpstr>Data</vt:lpstr>
      <vt:lpstr>Mid</vt:lpstr>
      <vt:lpstr>Mid2</vt:lpstr>
      <vt:lpstr>Comparison</vt:lpstr>
      <vt:lpstr>Comparison!Print_Area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2022-07-02T10:29:34Z</cp:lastPrinted>
  <dcterms:created xsi:type="dcterms:W3CDTF">2022-07-01T03:19:22Z</dcterms:created>
  <dcterms:modified xsi:type="dcterms:W3CDTF">2024-06-24T08:09:17Z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A11075445</vt:lpwstr>
  </property>
  <property fmtid="{D5CDD505-2E9C-101B-9397-08002B2CF9AE}" pid="4" name="Objective-Title">
    <vt:lpwstr>2024 Summaries all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2024-06-24T08:09:34Z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2024-07-01T04:26:25Z</vt:filetime>
  </property>
  <property fmtid="{D5CDD505-2E9C-101B-9397-08002B2CF9AE}" pid="10" name="Objective-ModificationStamp">
    <vt:filetime>2024-07-23T23:18:30Z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vA14012239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