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381a5f65d6949d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A0011835-DFEC-4D0C-9711-9C83144284A7}" xr6:coauthVersionLast="47" xr6:coauthVersionMax="47" xr10:uidLastSave="{00000000-0000-0000-0000-000000000000}"/>
  <bookViews>
    <workbookView xWindow="-110" yWindow="-110" windowWidth="19420" windowHeight="10420" tabRatio="830" xr2:uid="{4D0B917D-0000-493E-8C7C-2711B4D2EE52}"/>
  </bookViews>
  <sheets>
    <sheet name="Age &amp; Gender June 2024" sheetId="1" r:id="rId1"/>
    <sheet name="Citizenship June 2024" sheetId="2" r:id="rId2"/>
    <sheet name="Suburb June 2024" sheetId="3" r:id="rId3"/>
    <sheet name="Municipality June 2024" sheetId="4" r:id="rId4"/>
    <sheet name="Change June 2024" sheetId="5" r:id="rId5"/>
    <sheet name="All Results June 2024" sheetId="6" r:id="rId6"/>
  </sheets>
  <definedNames>
    <definedName name="_xlnm.Print_Area" localSheetId="0">'Age &amp; Gender June 2024'!$A$1:$L$36</definedName>
    <definedName name="_xlnm.Print_Area" localSheetId="5">'All Results June 2024'!$B$1:$L$96</definedName>
    <definedName name="_xlnm.Print_Area" localSheetId="4">'Change June 2024'!$A$1:$N$41</definedName>
    <definedName name="_xlnm.Print_Area" localSheetId="1">'Citizenship June 2024'!$B$1:$L$38</definedName>
    <definedName name="_xlnm.Print_Area" localSheetId="3">'Municipality June 2024'!$B$1:$M$38</definedName>
    <definedName name="_xlnm.Print_Area" localSheetId="2">'Suburb June 2024'!$B$1:$O$87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6" l="1"/>
  <c r="D46" i="6" s="1"/>
  <c r="D42" i="6"/>
  <c r="D41" i="6"/>
  <c r="D40" i="6"/>
  <c r="D39" i="6"/>
  <c r="D34" i="6"/>
  <c r="D33" i="6"/>
  <c r="D32" i="6"/>
  <c r="D31" i="6"/>
  <c r="D30" i="6"/>
  <c r="D26" i="6"/>
  <c r="D25" i="6"/>
  <c r="D24" i="6"/>
  <c r="D23" i="6"/>
  <c r="G22" i="6"/>
  <c r="H17" i="6" s="1"/>
  <c r="H20" i="6"/>
  <c r="H19" i="6"/>
  <c r="C19" i="6"/>
  <c r="D18" i="6" s="1"/>
  <c r="H18" i="6"/>
  <c r="H16" i="6"/>
  <c r="D16" i="6"/>
  <c r="H15" i="6"/>
  <c r="D15" i="6"/>
  <c r="H14" i="6"/>
  <c r="H12" i="6"/>
  <c r="D12" i="6"/>
  <c r="H11" i="6"/>
  <c r="D11" i="6"/>
  <c r="H10" i="6"/>
  <c r="H9" i="6"/>
  <c r="C8" i="6"/>
  <c r="H7" i="6"/>
  <c r="D7" i="6"/>
  <c r="H6" i="6"/>
  <c r="D6" i="6"/>
  <c r="C37" i="5"/>
  <c r="D36" i="5"/>
  <c r="E36" i="5" s="1"/>
  <c r="E35" i="5"/>
  <c r="D35" i="5"/>
  <c r="D34" i="5"/>
  <c r="E34" i="5" s="1"/>
  <c r="D33" i="5"/>
  <c r="E33" i="5" s="1"/>
  <c r="D32" i="5"/>
  <c r="E32" i="5" s="1"/>
  <c r="E31" i="5"/>
  <c r="D31" i="5"/>
  <c r="D30" i="5"/>
  <c r="E30" i="5" s="1"/>
  <c r="Q29" i="5"/>
  <c r="E29" i="5"/>
  <c r="D29" i="5"/>
  <c r="D28" i="5"/>
  <c r="E28" i="5" s="1"/>
  <c r="E27" i="5"/>
  <c r="D27" i="5"/>
  <c r="E26" i="5"/>
  <c r="D26" i="5"/>
  <c r="D25" i="5"/>
  <c r="E25" i="5" s="1"/>
  <c r="D24" i="5"/>
  <c r="E24" i="5" s="1"/>
  <c r="E23" i="5"/>
  <c r="D23" i="5"/>
  <c r="E22" i="5"/>
  <c r="D22" i="5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C32" i="4"/>
  <c r="D29" i="4" s="1"/>
  <c r="D31" i="4"/>
  <c r="D30" i="4"/>
  <c r="D24" i="4"/>
  <c r="D23" i="4"/>
  <c r="D22" i="4"/>
  <c r="D16" i="4"/>
  <c r="D15" i="4"/>
  <c r="D14" i="4"/>
  <c r="D8" i="4"/>
  <c r="D7" i="4"/>
  <c r="C79" i="3"/>
  <c r="D78" i="3" s="1"/>
  <c r="D73" i="3"/>
  <c r="D72" i="3"/>
  <c r="D71" i="3"/>
  <c r="D65" i="3"/>
  <c r="D64" i="3"/>
  <c r="D63" i="3"/>
  <c r="D57" i="3"/>
  <c r="D56" i="3"/>
  <c r="D55" i="3"/>
  <c r="D49" i="3"/>
  <c r="D48" i="3"/>
  <c r="D47" i="3"/>
  <c r="D41" i="3"/>
  <c r="D40" i="3"/>
  <c r="D39" i="3"/>
  <c r="D33" i="3"/>
  <c r="D32" i="3"/>
  <c r="D31" i="3"/>
  <c r="D25" i="3"/>
  <c r="D24" i="3"/>
  <c r="D23" i="3"/>
  <c r="D17" i="3"/>
  <c r="D16" i="3"/>
  <c r="D15" i="3"/>
  <c r="D9" i="3"/>
  <c r="D8" i="3"/>
  <c r="D7" i="3"/>
  <c r="C23" i="2"/>
  <c r="D16" i="2" s="1"/>
  <c r="D19" i="2"/>
  <c r="D18" i="2"/>
  <c r="D17" i="2"/>
  <c r="D15" i="2"/>
  <c r="D11" i="2"/>
  <c r="D10" i="2"/>
  <c r="D9" i="2"/>
  <c r="D7" i="2"/>
  <c r="C29" i="1"/>
  <c r="D28" i="1" s="1"/>
  <c r="C15" i="1"/>
  <c r="D14" i="1" s="1"/>
  <c r="D7" i="1"/>
  <c r="D9" i="1" l="1"/>
  <c r="D27" i="1"/>
  <c r="D12" i="2"/>
  <c r="D20" i="2"/>
  <c r="D10" i="3"/>
  <c r="D18" i="3"/>
  <c r="D26" i="3"/>
  <c r="D34" i="3"/>
  <c r="D42" i="3"/>
  <c r="D50" i="3"/>
  <c r="D58" i="3"/>
  <c r="D66" i="3"/>
  <c r="D74" i="3"/>
  <c r="D13" i="6"/>
  <c r="D19" i="6" s="1"/>
  <c r="D17" i="6"/>
  <c r="H21" i="6"/>
  <c r="D27" i="6"/>
  <c r="D35" i="6"/>
  <c r="D43" i="6"/>
  <c r="D10" i="1"/>
  <c r="D13" i="2"/>
  <c r="D21" i="2"/>
  <c r="D11" i="3"/>
  <c r="D19" i="3"/>
  <c r="D79" i="3" s="1"/>
  <c r="D27" i="3"/>
  <c r="D35" i="3"/>
  <c r="D43" i="3"/>
  <c r="D51" i="3"/>
  <c r="D59" i="3"/>
  <c r="D67" i="3"/>
  <c r="D75" i="3"/>
  <c r="D9" i="4"/>
  <c r="D32" i="4" s="1"/>
  <c r="D17" i="4"/>
  <c r="D25" i="4"/>
  <c r="H8" i="6"/>
  <c r="H22" i="6" s="1"/>
  <c r="H13" i="6"/>
  <c r="D22" i="6"/>
  <c r="D28" i="6"/>
  <c r="D36" i="6"/>
  <c r="D44" i="6"/>
  <c r="D11" i="1"/>
  <c r="D14" i="2"/>
  <c r="D22" i="2"/>
  <c r="D12" i="3"/>
  <c r="D20" i="3"/>
  <c r="D28" i="3"/>
  <c r="D36" i="3"/>
  <c r="D44" i="3"/>
  <c r="D52" i="3"/>
  <c r="D60" i="3"/>
  <c r="D68" i="3"/>
  <c r="D76" i="3"/>
  <c r="D10" i="4"/>
  <c r="D18" i="4"/>
  <c r="D26" i="4"/>
  <c r="D37" i="5"/>
  <c r="E37" i="5" s="1"/>
  <c r="D14" i="6"/>
  <c r="D29" i="6"/>
  <c r="D37" i="6"/>
  <c r="D45" i="6"/>
  <c r="D12" i="1"/>
  <c r="D13" i="3"/>
  <c r="D21" i="3"/>
  <c r="D29" i="3"/>
  <c r="D37" i="3"/>
  <c r="D45" i="3"/>
  <c r="D53" i="3"/>
  <c r="D61" i="3"/>
  <c r="D69" i="3"/>
  <c r="D77" i="3"/>
  <c r="D11" i="4"/>
  <c r="D19" i="4"/>
  <c r="D27" i="4"/>
  <c r="D38" i="6"/>
  <c r="D13" i="1"/>
  <c r="D8" i="2"/>
  <c r="D23" i="2" s="1"/>
  <c r="D14" i="3"/>
  <c r="D22" i="3"/>
  <c r="D30" i="3"/>
  <c r="D38" i="3"/>
  <c r="D46" i="3"/>
  <c r="D54" i="3"/>
  <c r="D62" i="3"/>
  <c r="D70" i="3"/>
  <c r="D12" i="4"/>
  <c r="D20" i="4"/>
  <c r="D28" i="4"/>
  <c r="D8" i="1"/>
  <c r="D15" i="1" s="1"/>
  <c r="D13" i="4"/>
  <c r="D21" i="4"/>
  <c r="D47" i="6" l="1"/>
</calcChain>
</file>

<file path=xl/sharedStrings.xml><?xml version="1.0" encoding="utf-8"?>
<sst xmlns="http://schemas.openxmlformats.org/spreadsheetml/2006/main" count="372" uniqueCount="158">
  <si>
    <t>Number of IMA BVE Holders: June 2024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</si>
  <si>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</si>
  <si>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</si>
  <si>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</si>
  <si>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</si>
  <si>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</si>
  <si>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</si>
  <si>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</si>
  <si>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</si>
  <si>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</si>
  <si>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</si>
  <si>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</si>
  <si>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</si>
  <si>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</si>
  <si>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</si>
  <si>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</si>
  <si>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</si>
  <si>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</si>
  <si>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BIRTHPLACE</t>
  </si>
  <si>
    <t>Citzenship</t>
  </si>
  <si>
    <t>Sri Lanka</t>
  </si>
  <si>
    <t>Iran</t>
  </si>
  <si>
    <t>Pakistan</t>
  </si>
  <si>
    <t>Stateless</t>
  </si>
  <si>
    <t>Afghanistan</t>
  </si>
  <si>
    <t>Iraq</t>
  </si>
  <si>
    <t>Vietnam</t>
  </si>
  <si>
    <t>Lebanon</t>
  </si>
  <si>
    <t>Bangladesh</t>
  </si>
  <si>
    <t>Myanmar</t>
  </si>
  <si>
    <t>India</t>
  </si>
  <si>
    <t>Not Recorded</t>
  </si>
  <si>
    <t>14 citizenships with less than 10 UMA BE holders</t>
  </si>
  <si>
    <t>Somalia</t>
  </si>
  <si>
    <t>Nepal</t>
  </si>
  <si>
    <t>Sudan</t>
  </si>
  <si>
    <t>GOTO T241 to convert to suburbs</t>
  </si>
  <si>
    <t>Suburb of Residence</t>
  </si>
  <si>
    <t xml:space="preserve">Bangholme, Dandenong, Dandenong North, </t>
  </si>
  <si>
    <t>Albion, Glengara, Sunshine, Sunshine North, Sunshine West etc.</t>
  </si>
  <si>
    <t>Albanvale, Kealba, Kings Park, St Albans</t>
  </si>
  <si>
    <t>Epping</t>
  </si>
  <si>
    <t>Burnside, Burnside Heights, Cairnlea, Caroline Springs, Deer Park etc.</t>
  </si>
  <si>
    <t>Broadmeadows, Dallas, Jacana</t>
  </si>
  <si>
    <t>Hoppers Crossing, Tarneit, Truganina</t>
  </si>
  <si>
    <t>Doveton, Eumemmerring</t>
  </si>
  <si>
    <t>Noble Park, Noble Park North</t>
  </si>
  <si>
    <t>Sandown Village, Springvale</t>
  </si>
  <si>
    <t>Lalor</t>
  </si>
  <si>
    <t>Craigieburn, Mickleham, Roxburgh Park, Donnybrook</t>
  </si>
  <si>
    <t>Glenroy, Hadfield, Oak Park</t>
  </si>
  <si>
    <t>Thomastown</t>
  </si>
  <si>
    <t>Cocoroc, Derrimut, Point Cook, Quandong, Werribee etc.</t>
  </si>
  <si>
    <t>Mill Park</t>
  </si>
  <si>
    <t>Cannons Creek, Cranbourne, Cranbourne East, Cranbourne North etc.</t>
  </si>
  <si>
    <t>Keon Park, Reservoir</t>
  </si>
  <si>
    <t>Wollert</t>
  </si>
  <si>
    <t>Hampton Park</t>
  </si>
  <si>
    <t>Morang South</t>
  </si>
  <si>
    <t>Endeavour Hills</t>
  </si>
  <si>
    <t>Hallam</t>
  </si>
  <si>
    <t>Coolaroo, Meadow Heights</t>
  </si>
  <si>
    <t>Corio, Norlane, North Shore</t>
  </si>
  <si>
    <t>Fawkner, Fawkner</t>
  </si>
  <si>
    <t>Yarraville</t>
  </si>
  <si>
    <t>Bundoora, Bundoora, Kingsbury</t>
  </si>
  <si>
    <t>Ardeer</t>
  </si>
  <si>
    <t>Footscray, Seddon</t>
  </si>
  <si>
    <t>Glen Waverely, Wheelers Hill</t>
  </si>
  <si>
    <t>Dingley Village, Springvale South</t>
  </si>
  <si>
    <t>Laverton North</t>
  </si>
  <si>
    <t>Doncaster East</t>
  </si>
  <si>
    <t>Brooklyn, Footscray West, Kingsville etc.</t>
  </si>
  <si>
    <t>Belmont, Freshwater Creek, Grovedale, Highton, Marshall etc.</t>
  </si>
  <si>
    <t>Brunswick</t>
  </si>
  <si>
    <t>Pakenham, Pakenham South, Pakenham Upper, Rythdale etc.</t>
  </si>
  <si>
    <t>Doreen, Doreen, Mernda, Yan Yean etc.</t>
  </si>
  <si>
    <t>Fountain Gate, Narre Warren, Narre Warren South, Berwick etc.</t>
  </si>
  <si>
    <t>Delahey, Hillside, Sydenham, Taylors Hill</t>
  </si>
  <si>
    <t>Bellfield, Heidelberg Heights, Heidelberg West</t>
  </si>
  <si>
    <t>Keysborough</t>
  </si>
  <si>
    <t>Branditt, Caniambo, Colliver, Dunkirk etc.</t>
  </si>
  <si>
    <t>Aberfeldie, Essendon, Essendon West</t>
  </si>
  <si>
    <t>Pascoe Vale, Pascoe Vale South</t>
  </si>
  <si>
    <t>Preston, Regent West</t>
  </si>
  <si>
    <t>Mambourin, Mount Cottrell, Mount Cottrell</t>
  </si>
  <si>
    <t>Ascot Vale, Maribyrnong, Travancore</t>
  </si>
  <si>
    <t>Doncaster</t>
  </si>
  <si>
    <t>Avondale Heights</t>
  </si>
  <si>
    <t>Plumpton, Rockbank</t>
  </si>
  <si>
    <t>Bell Park, Bell Post Hill, Drumcondra, Geelong North, Hamlyn Heights etc.</t>
  </si>
  <si>
    <t>Batman, Coburg, Coburg North, Merlynston, Moreland</t>
  </si>
  <si>
    <t>Templestowe</t>
  </si>
  <si>
    <t>Mildura</t>
  </si>
  <si>
    <t>Cardinia, Clyde, Clyde North, Almurta etc.</t>
  </si>
  <si>
    <t>Altona Meadows, Laverton, Seabrook</t>
  </si>
  <si>
    <t>St Kilda, St Kilda West</t>
  </si>
  <si>
    <t>Altona East, Altona North</t>
  </si>
  <si>
    <t>Keilor Downs, Keilor Lodge, Taylors Lakes</t>
  </si>
  <si>
    <t>Campbellfield</t>
  </si>
  <si>
    <t>Studfield, Wantirna, Wantirna South</t>
  </si>
  <si>
    <t>Berwick, Harkaway</t>
  </si>
  <si>
    <t>Forest Hill, Nunawading</t>
  </si>
  <si>
    <t>Mulgrave</t>
  </si>
  <si>
    <t>Kurunjang, Melton, Melton West, Toolern Vale etc.</t>
  </si>
  <si>
    <t>Greenvale</t>
  </si>
  <si>
    <t>Box Hill, Box Hill South, Houston, Wattle Park</t>
  </si>
  <si>
    <t>Bentleigh, McKinnon, Ormond, Patterson</t>
  </si>
  <si>
    <t>Brookfield, Exford, Eynesbury, Melton South etc.</t>
  </si>
  <si>
    <t>Total for which postcodes are available</t>
  </si>
  <si>
    <t>MUNICIPALITY</t>
  </si>
  <si>
    <t>Based on  concordance between population in municipal and postal districts</t>
  </si>
  <si>
    <t>Municipality</t>
  </si>
  <si>
    <t>Brimbank</t>
  </si>
  <si>
    <t>Greater Dandenong</t>
  </si>
  <si>
    <t>Whittlesea</t>
  </si>
  <si>
    <t>Casey</t>
  </si>
  <si>
    <t>Hume</t>
  </si>
  <si>
    <t>Wyndham</t>
  </si>
  <si>
    <t>Moreland</t>
  </si>
  <si>
    <t>Melton</t>
  </si>
  <si>
    <t>Maribyrnong</t>
  </si>
  <si>
    <t>Darebin</t>
  </si>
  <si>
    <t>Greater Geelong</t>
  </si>
  <si>
    <t>Manningham</t>
  </si>
  <si>
    <t>Moonee Valley</t>
  </si>
  <si>
    <t>Monash</t>
  </si>
  <si>
    <t>Banyule</t>
  </si>
  <si>
    <t>Hobsons Bay</t>
  </si>
  <si>
    <t>Cardinia</t>
  </si>
  <si>
    <t>Whitehorse</t>
  </si>
  <si>
    <t>Greater Shepparton</t>
  </si>
  <si>
    <t>Port Phillip</t>
  </si>
  <si>
    <t>Knox</t>
  </si>
  <si>
    <t>Kingston</t>
  </si>
  <si>
    <t>Glen Eira</t>
  </si>
  <si>
    <t>Frankston</t>
  </si>
  <si>
    <t>Includes only those persons to whom postcodes are supplied, permitting municipalities to be inferred. Postcodes with &lt;10 people, numbering 505, are omitted here</t>
  </si>
  <si>
    <t>Change in Number of IMA BVE Holders: September 2014 to June 2024</t>
  </si>
  <si>
    <t>Paste municipal totals here</t>
  </si>
  <si>
    <t>Paste this formula in col D: IF(ISNA(VLOOKUP(MATCH(B6,$P$4:$P$28,0),$O$4:$Q$28,3)),0,VLOOKUP(MATCH(B6,$P$4:$P$28,0),$O$4:$Q$28,3))</t>
  </si>
  <si>
    <t>2014 Sept</t>
  </si>
  <si>
    <t>2024 June</t>
  </si>
  <si>
    <t>Change</t>
  </si>
  <si>
    <t>Swan Hill</t>
  </si>
  <si>
    <t>Boroondara</t>
  </si>
  <si>
    <t>Colac Otway</t>
  </si>
  <si>
    <t>Stonnington</t>
  </si>
  <si>
    <t>Maroondah</t>
  </si>
  <si>
    <t>Yarra</t>
  </si>
  <si>
    <t>Melbourne</t>
  </si>
  <si>
    <t>All Municipalities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</si>
  <si>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</si>
  <si>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</si>
  <si>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</si>
  <si>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</si>
  <si>
    <r>
      <t xml:space="preserve">SUBURB </t>
    </r>
    <r>
      <rPr>
        <sz val="11"/>
        <color theme="1"/>
        <rFont val="Calibri"/>
        <family val="2"/>
      </rPr>
      <t>(based upon postal districts)</t>
    </r>
  </si>
  <si>
    <t>Less than 10 UMA BE holders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</si>
</sst>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rgb="FFFFFF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sz val="8"/>
      <color theme="0" tint="-0.249977111117893"/>
      <name val="Aptos Narrow"/>
      <family val="2"/>
      <scheme val="minor"/>
    </font>
    <font>
      <sz val="9"/>
      <color theme="0" tint="-0.249977111117893"/>
      <name val="Aptos Narrow"/>
      <family val="2"/>
      <scheme val="minor"/>
    </font>
    <font>
      <b/>
      <sz val="11"/>
      <color theme="0" tint="-0.249977111117893"/>
      <name val="Aptos Narrow"/>
      <family val="2"/>
      <scheme val="minor"/>
    </font>
    <font>
      <sz val="20"/>
      <color rgb="FFFFFF00"/>
      <name val="Garamond"/>
      <family val="1"/>
    </font>
    <font>
      <sz val="14"/>
      <color rgb="FFFF0000"/>
      <name val="Aptos Narrow"/>
      <family val="2"/>
      <scheme val="minor"/>
    </font>
    <font>
      <sz val="8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8"/>
      <color theme="0" tint="-0.34998626667073579"/>
      <name val="Aptos Narrow"/>
      <family val="2"/>
      <scheme val="minor"/>
    </font>
    <font>
      <b/>
      <sz val="9"/>
      <color theme="0"/>
      <name val="Calibri"/>
      <family val="2"/>
    </font>
    <font>
      <sz val="9"/>
      <color theme="1"/>
      <name val="Calibri"/>
      <family val="2"/>
    </font>
    <font>
      <b/>
      <sz val="9"/>
      <color theme="3" tint="-0.499984740745262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9"/>
      <color theme="0"/>
      <name val="Calibri"/>
      <family val="2"/>
    </font>
    <font>
      <sz val="7"/>
      <color theme="1"/>
      <name val="Calibri"/>
      <family val="2"/>
    </font>
    <font>
      <sz val="8"/>
      <color theme="1"/>
      <name val="Calibri"/>
      <family val="2"/>
    </font>
    <font>
      <sz val="9"/>
      <name val="Calibri"/>
      <family val="2"/>
    </font>
    <font>
      <b/>
      <sz val="8"/>
      <color theme="3" tint="-0.499984740745262"/>
      <name val="Calibri"/>
      <family val="2"/>
    </font>
    <font>
      <b/>
      <sz val="11"/>
      <color theme="1"/>
      <name val="Calibri"/>
      <family val="2"/>
    </font>
    <font>
      <sz val="7"/>
      <color theme="1" tint="0.49998474074526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164" fontId="0" fillId="0" borderId="0" xfId="0" applyNumberFormat="1" applyProtection="1">
      <protection hidden="1"/>
    </xf>
    <xf numFmtId="3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0" fontId="7" fillId="0" borderId="0" xfId="0" applyFont="1" applyProtection="1">
      <protection hidden="1"/>
    </xf>
    <xf numFmtId="0" fontId="2" fillId="7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3" fontId="10" fillId="0" borderId="2" xfId="0" applyNumberFormat="1" applyFont="1" applyBorder="1" applyProtection="1">
      <protection hidden="1"/>
    </xf>
    <xf numFmtId="0" fontId="9" fillId="0" borderId="0" xfId="0" applyFont="1"/>
    <xf numFmtId="0" fontId="10" fillId="0" borderId="4" xfId="0" applyFont="1" applyBorder="1" applyProtection="1">
      <protection hidden="1"/>
    </xf>
    <xf numFmtId="3" fontId="10" fillId="0" borderId="4" xfId="0" applyNumberFormat="1" applyFont="1" applyBorder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8" fillId="0" borderId="0" xfId="0" applyFont="1"/>
    <xf numFmtId="3" fontId="8" fillId="0" borderId="0" xfId="0" applyNumberFormat="1" applyFont="1"/>
    <xf numFmtId="0" fontId="1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14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3" fontId="0" fillId="0" borderId="0" xfId="0" applyNumberFormat="1"/>
    <xf numFmtId="0" fontId="16" fillId="0" borderId="0" xfId="0" applyFont="1" applyProtection="1">
      <protection hidden="1"/>
    </xf>
    <xf numFmtId="3" fontId="0" fillId="0" borderId="0" xfId="0" applyNumberFormat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18" fillId="3" borderId="1" xfId="0" applyFont="1" applyFill="1" applyBorder="1" applyProtection="1">
      <protection hidden="1"/>
    </xf>
    <xf numFmtId="3" fontId="18" fillId="3" borderId="1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3" fontId="19" fillId="4" borderId="2" xfId="0" applyNumberFormat="1" applyFont="1" applyFill="1" applyBorder="1" applyAlignment="1" applyProtection="1">
      <alignment horizontal="right" indent="1"/>
      <protection hidden="1"/>
    </xf>
    <xf numFmtId="164" fontId="19" fillId="5" borderId="2" xfId="0" applyNumberFormat="1" applyFont="1" applyFill="1" applyBorder="1" applyAlignment="1" applyProtection="1">
      <alignment horizontal="right"/>
      <protection hidden="1"/>
    </xf>
    <xf numFmtId="0" fontId="19" fillId="0" borderId="3" xfId="0" quotePrefix="1" applyFont="1" applyBorder="1" applyProtection="1">
      <protection hidden="1"/>
    </xf>
    <xf numFmtId="3" fontId="19" fillId="4" borderId="4" xfId="0" applyNumberFormat="1" applyFont="1" applyFill="1" applyBorder="1" applyAlignment="1" applyProtection="1">
      <alignment horizontal="right" indent="1"/>
      <protection hidden="1"/>
    </xf>
    <xf numFmtId="0" fontId="19" fillId="0" borderId="3" xfId="0" applyFont="1" applyBorder="1" applyProtection="1">
      <protection hidden="1"/>
    </xf>
    <xf numFmtId="0" fontId="19" fillId="0" borderId="5" xfId="0" applyFont="1" applyBorder="1" applyProtection="1">
      <protection hidden="1"/>
    </xf>
    <xf numFmtId="0" fontId="20" fillId="6" borderId="6" xfId="0" applyFont="1" applyFill="1" applyBorder="1" applyProtection="1">
      <protection hidden="1"/>
    </xf>
    <xf numFmtId="3" fontId="20" fillId="6" borderId="6" xfId="0" applyNumberFormat="1" applyFont="1" applyFill="1" applyBorder="1" applyAlignment="1" applyProtection="1">
      <alignment horizontal="right" indent="1"/>
      <protection hidden="1"/>
    </xf>
    <xf numFmtId="3" fontId="19" fillId="5" borderId="2" xfId="0" applyNumberFormat="1" applyFont="1" applyFill="1" applyBorder="1" applyAlignment="1" applyProtection="1">
      <alignment horizontal="right"/>
      <protection hidden="1"/>
    </xf>
    <xf numFmtId="3" fontId="20" fillId="6" borderId="6" xfId="0" applyNumberFormat="1" applyFont="1" applyFill="1" applyBorder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3" fontId="23" fillId="3" borderId="1" xfId="0" applyNumberFormat="1" applyFont="1" applyFill="1" applyBorder="1" applyAlignment="1" applyProtection="1">
      <alignment horizontal="center"/>
      <protection hidden="1"/>
    </xf>
    <xf numFmtId="0" fontId="19" fillId="0" borderId="2" xfId="0" applyFont="1" applyBorder="1" applyProtection="1">
      <protection hidden="1"/>
    </xf>
    <xf numFmtId="164" fontId="19" fillId="5" borderId="2" xfId="0" applyNumberFormat="1" applyFont="1" applyFill="1" applyBorder="1" applyAlignment="1" applyProtection="1">
      <alignment horizontal="right" indent="1"/>
      <protection hidden="1"/>
    </xf>
    <xf numFmtId="0" fontId="24" fillId="0" borderId="2" xfId="0" applyFont="1" applyBorder="1" applyAlignment="1" applyProtection="1">
      <alignment wrapText="1"/>
      <protection hidden="1"/>
    </xf>
    <xf numFmtId="0" fontId="25" fillId="0" borderId="4" xfId="0" applyFont="1" applyBorder="1" applyProtection="1">
      <protection hidden="1"/>
    </xf>
    <xf numFmtId="3" fontId="19" fillId="4" borderId="4" xfId="0" applyNumberFormat="1" applyFont="1" applyFill="1" applyBorder="1" applyAlignment="1" applyProtection="1">
      <alignment horizontal="right"/>
      <protection hidden="1"/>
    </xf>
    <xf numFmtId="0" fontId="26" fillId="0" borderId="0" xfId="0" applyFont="1" applyProtection="1">
      <protection hidden="1"/>
    </xf>
    <xf numFmtId="3" fontId="26" fillId="4" borderId="2" xfId="0" applyNumberFormat="1" applyFont="1" applyFill="1" applyBorder="1" applyProtection="1">
      <protection hidden="1"/>
    </xf>
    <xf numFmtId="164" fontId="19" fillId="5" borderId="4" xfId="0" applyNumberFormat="1" applyFont="1" applyFill="1" applyBorder="1" applyAlignment="1" applyProtection="1">
      <alignment horizontal="right" indent="1"/>
      <protection hidden="1"/>
    </xf>
    <xf numFmtId="0" fontId="26" fillId="0" borderId="4" xfId="0" applyFont="1" applyBorder="1" applyProtection="1">
      <protection hidden="1"/>
    </xf>
    <xf numFmtId="3" fontId="26" fillId="4" borderId="4" xfId="0" applyNumberFormat="1" applyFont="1" applyFill="1" applyBorder="1" applyProtection="1">
      <protection hidden="1"/>
    </xf>
    <xf numFmtId="0" fontId="27" fillId="6" borderId="6" xfId="0" applyFont="1" applyFill="1" applyBorder="1" applyProtection="1">
      <protection hidden="1"/>
    </xf>
    <xf numFmtId="0" fontId="21" fillId="0" borderId="0" xfId="0" applyFont="1"/>
    <xf numFmtId="164" fontId="21" fillId="0" borderId="0" xfId="0" applyNumberFormat="1" applyFont="1" applyProtection="1">
      <protection hidden="1"/>
    </xf>
    <xf numFmtId="0" fontId="28" fillId="0" borderId="0" xfId="0" applyFont="1" applyProtection="1">
      <protection hidden="1"/>
    </xf>
    <xf numFmtId="0" fontId="29" fillId="0" borderId="0" xfId="0" applyFont="1" applyProtection="1">
      <protection hidden="1"/>
    </xf>
    <xf numFmtId="3" fontId="19" fillId="4" borderId="4" xfId="0" applyNumberFormat="1" applyFont="1" applyFill="1" applyBorder="1" applyAlignment="1" applyProtection="1">
      <alignment horizontal="center"/>
      <protection hidden="1"/>
    </xf>
    <xf numFmtId="3" fontId="26" fillId="4" borderId="4" xfId="0" applyNumberFormat="1" applyFont="1" applyFill="1" applyBorder="1" applyAlignment="1" applyProtection="1">
      <alignment horizontal="center" vertical="center"/>
      <protection hidden="1"/>
    </xf>
    <xf numFmtId="3" fontId="19" fillId="5" borderId="2" xfId="0" applyNumberFormat="1" applyFont="1" applyFill="1" applyBorder="1" applyAlignment="1" applyProtection="1">
      <alignment horizontal="center"/>
      <protection hidden="1"/>
    </xf>
    <xf numFmtId="0" fontId="19" fillId="0" borderId="4" xfId="0" applyFont="1" applyBorder="1" applyProtection="1">
      <protection hidden="1"/>
    </xf>
    <xf numFmtId="3" fontId="20" fillId="6" borderId="6" xfId="0" applyNumberFormat="1" applyFont="1" applyFill="1" applyBorder="1" applyAlignment="1" applyProtection="1">
      <alignment horizontal="center"/>
      <protection hidden="1"/>
    </xf>
    <xf numFmtId="3" fontId="21" fillId="0" borderId="0" xfId="0" applyNumberFormat="1" applyFont="1" applyProtection="1"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3" fontId="19" fillId="0" borderId="0" xfId="0" applyNumberFormat="1" applyFont="1" applyProtection="1">
      <protection hidden="1"/>
    </xf>
    <xf numFmtId="3" fontId="21" fillId="0" borderId="0" xfId="0" applyNumberFormat="1" applyFont="1"/>
    <xf numFmtId="3" fontId="21" fillId="0" borderId="0" xfId="0" applyNumberFormat="1" applyFont="1" applyAlignment="1">
      <alignment horizontal="center"/>
    </xf>
    <xf numFmtId="0" fontId="3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 wrapText="1"/>
      <protection hidden="1"/>
    </xf>
    <xf numFmtId="0" fontId="6" fillId="0" borderId="7" xfId="0" applyFont="1" applyBorder="1" applyAlignment="1" applyProtection="1">
      <alignment horizontal="left" vertical="top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8" borderId="0" xfId="0" applyFont="1" applyFill="1" applyAlignment="1" applyProtection="1">
      <alignment horizontal="center" wrapText="1"/>
      <protection hidden="1"/>
    </xf>
    <xf numFmtId="0" fontId="15" fillId="8" borderId="0" xfId="0" applyFont="1" applyFill="1" applyAlignment="1" applyProtection="1">
      <alignment horizontal="center" wrapText="1"/>
      <protection hidden="1"/>
    </xf>
    <xf numFmtId="0" fontId="24" fillId="0" borderId="7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91db0c42bf89478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2024'!$B$7:$B$14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June 2024'!$D$7:$D$14</c:f>
              <c:numCache>
                <c:formatCode>#,##0.0</c:formatCode>
                <c:ptCount val="8"/>
                <c:pt idx="0">
                  <c:v>0.60562015503875977</c:v>
                </c:pt>
                <c:pt idx="1">
                  <c:v>5.717054263565891</c:v>
                </c:pt>
                <c:pt idx="2">
                  <c:v>3.5368217054263567</c:v>
                </c:pt>
                <c:pt idx="3">
                  <c:v>1.6715116279069766</c:v>
                </c:pt>
                <c:pt idx="4">
                  <c:v>5.6443798449612403</c:v>
                </c:pt>
                <c:pt idx="5">
                  <c:v>29.505813953488374</c:v>
                </c:pt>
                <c:pt idx="6">
                  <c:v>36.506782945736433</c:v>
                </c:pt>
                <c:pt idx="7">
                  <c:v>16.812015503875969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D-48C5-97F5-CCB7049A5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2024'!$B$27:$B$28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June 2024'!$D$27:$D$28</c:f>
              <c:numCache>
                <c:formatCode>#,##0</c:formatCode>
                <c:ptCount val="2"/>
                <c:pt idx="0">
                  <c:v>19.186046511627907</c:v>
                </c:pt>
                <c:pt idx="1">
                  <c:v>80.813953488372093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1-4232-BCB0-FFCA3AC31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71877256078439"/>
          <c:y val="7.420634997118554E-2"/>
          <c:w val="0.7904185036859388"/>
          <c:h val="0.91305311333581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June 2024'!$B$6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June 2024'!$B$7:$B$22</c:f>
              <c:strCache>
                <c:ptCount val="16"/>
                <c:pt idx="0">
                  <c:v>Sri Lanka</c:v>
                </c:pt>
                <c:pt idx="1">
                  <c:v>Iran</c:v>
                </c:pt>
                <c:pt idx="2">
                  <c:v>Pakistan</c:v>
                </c:pt>
                <c:pt idx="3">
                  <c:v>Stateless</c:v>
                </c:pt>
                <c:pt idx="4">
                  <c:v>Afghanistan</c:v>
                </c:pt>
                <c:pt idx="5">
                  <c:v>Iraq</c:v>
                </c:pt>
                <c:pt idx="6">
                  <c:v>Vietnam</c:v>
                </c:pt>
                <c:pt idx="7">
                  <c:v>Lebanon</c:v>
                </c:pt>
                <c:pt idx="8">
                  <c:v>Bangladesh</c:v>
                </c:pt>
                <c:pt idx="9">
                  <c:v>Myanmar</c:v>
                </c:pt>
                <c:pt idx="10">
                  <c:v>India</c:v>
                </c:pt>
                <c:pt idx="11">
                  <c:v>Not Recorded</c:v>
                </c:pt>
                <c:pt idx="12">
                  <c:v>Less than 10 UMA BE holders</c:v>
                </c:pt>
                <c:pt idx="13">
                  <c:v>Somalia</c:v>
                </c:pt>
                <c:pt idx="14">
                  <c:v>Nepal</c:v>
                </c:pt>
                <c:pt idx="15">
                  <c:v>Sudan</c:v>
                </c:pt>
              </c:strCache>
            </c:strRef>
          </c:cat>
          <c:val>
            <c:numRef>
              <c:f>'Citizenship June 2024'!$D$7:$D$22</c:f>
              <c:numCache>
                <c:formatCode>#,##0.0</c:formatCode>
                <c:ptCount val="16"/>
                <c:pt idx="0">
                  <c:v>31.007751937984494</c:v>
                </c:pt>
                <c:pt idx="1">
                  <c:v>28.561046511627907</c:v>
                </c:pt>
                <c:pt idx="2">
                  <c:v>11.845930232558139</c:v>
                </c:pt>
                <c:pt idx="3">
                  <c:v>9.7141472868217065</c:v>
                </c:pt>
                <c:pt idx="4">
                  <c:v>4.3604651162790695</c:v>
                </c:pt>
                <c:pt idx="5">
                  <c:v>3.2945736434108532</c:v>
                </c:pt>
                <c:pt idx="6">
                  <c:v>3.0038759689922481</c:v>
                </c:pt>
                <c:pt idx="7">
                  <c:v>2.4951550387596897</c:v>
                </c:pt>
                <c:pt idx="8">
                  <c:v>1.695736434108527</c:v>
                </c:pt>
                <c:pt idx="9">
                  <c:v>1.2354651162790697</c:v>
                </c:pt>
                <c:pt idx="10">
                  <c:v>0.70251937984496127</c:v>
                </c:pt>
                <c:pt idx="11">
                  <c:v>0.58139534883720934</c:v>
                </c:pt>
                <c:pt idx="12">
                  <c:v>0.53294573643410847</c:v>
                </c:pt>
                <c:pt idx="13">
                  <c:v>0.43604651162790697</c:v>
                </c:pt>
                <c:pt idx="14">
                  <c:v>0.26647286821705424</c:v>
                </c:pt>
                <c:pt idx="15">
                  <c:v>0.26647286821705424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8D-4D4F-8EB6-9699D2F6E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People Seeking Asylum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June 2024'!$B$6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5D7-4DCF-8F4B-8273108E94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5D7-4DCF-8F4B-8273108E94F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5D7-4DCF-8F4B-8273108E94F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5D7-4DCF-8F4B-8273108E94F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5D7-4DCF-8F4B-8273108E94F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5D7-4DCF-8F4B-8273108E94F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5D7-4DCF-8F4B-8273108E94F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5D7-4DCF-8F4B-8273108E94F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5D7-4DCF-8F4B-8273108E94F5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5D7-4DCF-8F4B-8273108E94F5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5D7-4DCF-8F4B-8273108E94F5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5D7-4DCF-8F4B-8273108E94F5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5D7-4DCF-8F4B-8273108E94F5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5D7-4DCF-8F4B-8273108E94F5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5D7-4DCF-8F4B-8273108E94F5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5D7-4DCF-8F4B-8273108E94F5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5D7-4DCF-8F4B-8273108E94F5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5D7-4DCF-8F4B-8273108E94F5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5D7-4DCF-8F4B-8273108E94F5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5D7-4DCF-8F4B-8273108E94F5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5D7-4DCF-8F4B-8273108E94F5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5D7-4DCF-8F4B-8273108E94F5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5D7-4DCF-8F4B-8273108E94F5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5D7-4DCF-8F4B-8273108E94F5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5D7-4DCF-8F4B-8273108E94F5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D5D7-4DCF-8F4B-8273108E94F5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5D7-4DCF-8F4B-8273108E94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June 2024'!$B$7:$B$77</c:f>
              <c:strCache>
                <c:ptCount val="71"/>
                <c:pt idx="0">
                  <c:v>Bangholme, Dandenong, Dandenong North, </c:v>
                </c:pt>
                <c:pt idx="1">
                  <c:v>Albion, Glengara, Sunshine, Sunshine North, Sunshine West etc.</c:v>
                </c:pt>
                <c:pt idx="2">
                  <c:v>Albanvale, Kealba, Kings Park, St Albans</c:v>
                </c:pt>
                <c:pt idx="3">
                  <c:v>Epping</c:v>
                </c:pt>
                <c:pt idx="4">
                  <c:v>Burnside, Burnside Heights, Cairnlea, Caroline Springs, Deer Park etc.</c:v>
                </c:pt>
                <c:pt idx="5">
                  <c:v>Broadmeadows, Dallas, Jacana</c:v>
                </c:pt>
                <c:pt idx="6">
                  <c:v>Hoppers Crossing, Tarneit, Truganina</c:v>
                </c:pt>
                <c:pt idx="7">
                  <c:v>Doveton, Eumemmerring</c:v>
                </c:pt>
                <c:pt idx="8">
                  <c:v>Noble Park, Noble Park North</c:v>
                </c:pt>
                <c:pt idx="9">
                  <c:v>Sandown Village, Springvale</c:v>
                </c:pt>
                <c:pt idx="10">
                  <c:v>Lalor</c:v>
                </c:pt>
                <c:pt idx="11">
                  <c:v>Craigieburn, Mickleham, Roxburgh Park, Donnybrook</c:v>
                </c:pt>
                <c:pt idx="12">
                  <c:v>Glenroy, Hadfield, Oak Park</c:v>
                </c:pt>
                <c:pt idx="13">
                  <c:v>Thomastown</c:v>
                </c:pt>
                <c:pt idx="14">
                  <c:v>Cocoroc, Derrimut, Point Cook, Quandong, Werribee etc.</c:v>
                </c:pt>
                <c:pt idx="15">
                  <c:v>Mill Park</c:v>
                </c:pt>
                <c:pt idx="16">
                  <c:v>Cannons Creek, Cranbourne, Cranbourne East, Cranbourne North etc.</c:v>
                </c:pt>
                <c:pt idx="17">
                  <c:v>Keon Park, Reservoir</c:v>
                </c:pt>
                <c:pt idx="18">
                  <c:v>Wollert</c:v>
                </c:pt>
                <c:pt idx="19">
                  <c:v>Hampton Park</c:v>
                </c:pt>
                <c:pt idx="20">
                  <c:v>Morang South</c:v>
                </c:pt>
                <c:pt idx="21">
                  <c:v>Endeavour Hills</c:v>
                </c:pt>
                <c:pt idx="22">
                  <c:v>Hallam</c:v>
                </c:pt>
                <c:pt idx="23">
                  <c:v>Coolaroo, Meadow Heights</c:v>
                </c:pt>
                <c:pt idx="24">
                  <c:v>Corio, Norlane, North Shore</c:v>
                </c:pt>
                <c:pt idx="25">
                  <c:v>Fawkner, Fawkner</c:v>
                </c:pt>
                <c:pt idx="26">
                  <c:v>Yarraville</c:v>
                </c:pt>
                <c:pt idx="27">
                  <c:v>Bundoora, Bundoora, Kingsbury</c:v>
                </c:pt>
                <c:pt idx="28">
                  <c:v>Ardeer</c:v>
                </c:pt>
                <c:pt idx="29">
                  <c:v>Footscray, Seddon</c:v>
                </c:pt>
                <c:pt idx="30">
                  <c:v>Glen Waverely, Wheelers Hill</c:v>
                </c:pt>
                <c:pt idx="31">
                  <c:v>Dingley Village, Springvale South</c:v>
                </c:pt>
                <c:pt idx="32">
                  <c:v>Laverton North</c:v>
                </c:pt>
                <c:pt idx="33">
                  <c:v>Doncaster East</c:v>
                </c:pt>
                <c:pt idx="34">
                  <c:v>Brooklyn, Footscray West, Kingsville etc.</c:v>
                </c:pt>
                <c:pt idx="35">
                  <c:v>Belmont, Freshwater Creek, Grovedale, Highton, Marshall etc.</c:v>
                </c:pt>
                <c:pt idx="36">
                  <c:v>Brunswick</c:v>
                </c:pt>
                <c:pt idx="37">
                  <c:v>Pakenham, Pakenham South, Pakenham Upper, Rythdale etc.</c:v>
                </c:pt>
                <c:pt idx="38">
                  <c:v>Doreen, Doreen, Mernda, Yan Yean etc.</c:v>
                </c:pt>
                <c:pt idx="39">
                  <c:v>Fountain Gate, Narre Warren, Narre Warren South, Berwick etc.</c:v>
                </c:pt>
                <c:pt idx="40">
                  <c:v>Delahey, Hillside, Sydenham, Taylors Hill</c:v>
                </c:pt>
                <c:pt idx="41">
                  <c:v>Bellfield, Heidelberg Heights, Heidelberg West</c:v>
                </c:pt>
                <c:pt idx="42">
                  <c:v>Keysborough</c:v>
                </c:pt>
                <c:pt idx="43">
                  <c:v>Branditt, Caniambo, Colliver, Dunkirk etc.</c:v>
                </c:pt>
                <c:pt idx="44">
                  <c:v>Aberfeldie, Essendon, Essendon West</c:v>
                </c:pt>
                <c:pt idx="45">
                  <c:v>Pascoe Vale, Pascoe Vale South</c:v>
                </c:pt>
                <c:pt idx="46">
                  <c:v>Preston, Regent West</c:v>
                </c:pt>
                <c:pt idx="47">
                  <c:v>Mambourin, Mount Cottrell, Mount Cottrell</c:v>
                </c:pt>
                <c:pt idx="48">
                  <c:v>Ascot Vale, Maribyrnong, Travancore</c:v>
                </c:pt>
                <c:pt idx="49">
                  <c:v>Doncaster</c:v>
                </c:pt>
                <c:pt idx="50">
                  <c:v>Avondale Heights</c:v>
                </c:pt>
                <c:pt idx="51">
                  <c:v>Plumpton, Rockbank</c:v>
                </c:pt>
                <c:pt idx="52">
                  <c:v>Bell Park, Bell Post Hill, Drumcondra, Geelong North, Hamlyn Heights etc.</c:v>
                </c:pt>
                <c:pt idx="53">
                  <c:v>Batman, Coburg, Coburg North, Merlynston, Moreland</c:v>
                </c:pt>
                <c:pt idx="54">
                  <c:v>Templestowe</c:v>
                </c:pt>
                <c:pt idx="55">
                  <c:v>Mildura</c:v>
                </c:pt>
                <c:pt idx="56">
                  <c:v>Cardinia, Clyde, Clyde North, Almurta etc.</c:v>
                </c:pt>
                <c:pt idx="57">
                  <c:v>Altona Meadows, Laverton, Seabrook</c:v>
                </c:pt>
                <c:pt idx="58">
                  <c:v>St Kilda, St Kilda West</c:v>
                </c:pt>
                <c:pt idx="59">
                  <c:v>Altona East, Altona North</c:v>
                </c:pt>
                <c:pt idx="60">
                  <c:v>Keilor Downs, Keilor Lodge, Taylors Lakes</c:v>
                </c:pt>
                <c:pt idx="61">
                  <c:v>Campbellfield</c:v>
                </c:pt>
                <c:pt idx="62">
                  <c:v>Studfield, Wantirna, Wantirna South</c:v>
                </c:pt>
                <c:pt idx="63">
                  <c:v>Berwick, Harkaway</c:v>
                </c:pt>
                <c:pt idx="64">
                  <c:v>Forest Hill, Nunawading</c:v>
                </c:pt>
                <c:pt idx="65">
                  <c:v>Mulgrave</c:v>
                </c:pt>
                <c:pt idx="66">
                  <c:v>Kurunjang, Melton, Melton West, Toolern Vale etc.</c:v>
                </c:pt>
                <c:pt idx="67">
                  <c:v>Yarraville</c:v>
                </c:pt>
                <c:pt idx="68">
                  <c:v>Greenvale</c:v>
                </c:pt>
                <c:pt idx="69">
                  <c:v>Box Hill, Box Hill South, Houston, Wattle Park</c:v>
                </c:pt>
                <c:pt idx="70">
                  <c:v>Bentleigh, McKinnon, Ormond, Patterson</c:v>
                </c:pt>
              </c:strCache>
            </c:strRef>
          </c:cat>
          <c:val>
            <c:numRef>
              <c:f>'Suburb June 2024'!$C$7:$C$77</c:f>
              <c:numCache>
                <c:formatCode>#,##0</c:formatCode>
                <c:ptCount val="71"/>
                <c:pt idx="0">
                  <c:v>480</c:v>
                </c:pt>
                <c:pt idx="1">
                  <c:v>359</c:v>
                </c:pt>
                <c:pt idx="2">
                  <c:v>345</c:v>
                </c:pt>
                <c:pt idx="3">
                  <c:v>149</c:v>
                </c:pt>
                <c:pt idx="4">
                  <c:v>132</c:v>
                </c:pt>
                <c:pt idx="5">
                  <c:v>128</c:v>
                </c:pt>
                <c:pt idx="6">
                  <c:v>127</c:v>
                </c:pt>
                <c:pt idx="7">
                  <c:v>111</c:v>
                </c:pt>
                <c:pt idx="8">
                  <c:v>97</c:v>
                </c:pt>
                <c:pt idx="9">
                  <c:v>94</c:v>
                </c:pt>
                <c:pt idx="10">
                  <c:v>88</c:v>
                </c:pt>
                <c:pt idx="11">
                  <c:v>84</c:v>
                </c:pt>
                <c:pt idx="12">
                  <c:v>82</c:v>
                </c:pt>
                <c:pt idx="13">
                  <c:v>80</c:v>
                </c:pt>
                <c:pt idx="14">
                  <c:v>71</c:v>
                </c:pt>
                <c:pt idx="15">
                  <c:v>66</c:v>
                </c:pt>
                <c:pt idx="16">
                  <c:v>58</c:v>
                </c:pt>
                <c:pt idx="17">
                  <c:v>54</c:v>
                </c:pt>
                <c:pt idx="18">
                  <c:v>52</c:v>
                </c:pt>
                <c:pt idx="19">
                  <c:v>45</c:v>
                </c:pt>
                <c:pt idx="20">
                  <c:v>41</c:v>
                </c:pt>
                <c:pt idx="21">
                  <c:v>40</c:v>
                </c:pt>
                <c:pt idx="22">
                  <c:v>37</c:v>
                </c:pt>
                <c:pt idx="23">
                  <c:v>34</c:v>
                </c:pt>
                <c:pt idx="24">
                  <c:v>34</c:v>
                </c:pt>
                <c:pt idx="25">
                  <c:v>33</c:v>
                </c:pt>
                <c:pt idx="26">
                  <c:v>32</c:v>
                </c:pt>
                <c:pt idx="27">
                  <c:v>30</c:v>
                </c:pt>
                <c:pt idx="28">
                  <c:v>27</c:v>
                </c:pt>
                <c:pt idx="29">
                  <c:v>26</c:v>
                </c:pt>
                <c:pt idx="30">
                  <c:v>26</c:v>
                </c:pt>
                <c:pt idx="31">
                  <c:v>26</c:v>
                </c:pt>
                <c:pt idx="32">
                  <c:v>25</c:v>
                </c:pt>
                <c:pt idx="33">
                  <c:v>25</c:v>
                </c:pt>
                <c:pt idx="34">
                  <c:v>24</c:v>
                </c:pt>
                <c:pt idx="35">
                  <c:v>23</c:v>
                </c:pt>
                <c:pt idx="36">
                  <c:v>22</c:v>
                </c:pt>
                <c:pt idx="37">
                  <c:v>22</c:v>
                </c:pt>
                <c:pt idx="38">
                  <c:v>21</c:v>
                </c:pt>
                <c:pt idx="39">
                  <c:v>21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19</c:v>
                </c:pt>
                <c:pt idx="45">
                  <c:v>19</c:v>
                </c:pt>
                <c:pt idx="46">
                  <c:v>19</c:v>
                </c:pt>
                <c:pt idx="47">
                  <c:v>18</c:v>
                </c:pt>
                <c:pt idx="48">
                  <c:v>18</c:v>
                </c:pt>
                <c:pt idx="49">
                  <c:v>18</c:v>
                </c:pt>
                <c:pt idx="50">
                  <c:v>16</c:v>
                </c:pt>
                <c:pt idx="51">
                  <c:v>16</c:v>
                </c:pt>
                <c:pt idx="52">
                  <c:v>15</c:v>
                </c:pt>
                <c:pt idx="53">
                  <c:v>14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13</c:v>
                </c:pt>
                <c:pt idx="58">
                  <c:v>13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11</c:v>
                </c:pt>
                <c:pt idx="65">
                  <c:v>11</c:v>
                </c:pt>
                <c:pt idx="66">
                  <c:v>11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5D7-4DCF-8F4B-8273108E9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51425489956821"/>
          <c:y val="8.382866088136795E-2"/>
          <c:w val="0.77772492353957634"/>
          <c:h val="0.905990818074002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June 2024'!$B$6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June 2024'!$B$7:$B$31</c:f>
              <c:strCache>
                <c:ptCount val="25"/>
                <c:pt idx="0">
                  <c:v>Brimbank</c:v>
                </c:pt>
                <c:pt idx="1">
                  <c:v>Greater Dandenong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Melton</c:v>
                </c:pt>
                <c:pt idx="8">
                  <c:v>Maribyrnong</c:v>
                </c:pt>
                <c:pt idx="9">
                  <c:v>Darebin</c:v>
                </c:pt>
                <c:pt idx="10">
                  <c:v>Greater Geelong</c:v>
                </c:pt>
                <c:pt idx="11">
                  <c:v>Manningham</c:v>
                </c:pt>
                <c:pt idx="12">
                  <c:v>Moonee Valley</c:v>
                </c:pt>
                <c:pt idx="13">
                  <c:v>Monash</c:v>
                </c:pt>
                <c:pt idx="14">
                  <c:v>Banyule</c:v>
                </c:pt>
                <c:pt idx="15">
                  <c:v>Hobsons Bay</c:v>
                </c:pt>
                <c:pt idx="16">
                  <c:v>Cardinia</c:v>
                </c:pt>
                <c:pt idx="17">
                  <c:v>Whitehorse</c:v>
                </c:pt>
                <c:pt idx="18">
                  <c:v>Greater Shepparton</c:v>
                </c:pt>
                <c:pt idx="19">
                  <c:v>Mildura</c:v>
                </c:pt>
                <c:pt idx="20">
                  <c:v>Port Phillip</c:v>
                </c:pt>
                <c:pt idx="21">
                  <c:v>Knox</c:v>
                </c:pt>
                <c:pt idx="22">
                  <c:v>Kingston</c:v>
                </c:pt>
                <c:pt idx="23">
                  <c:v>Glen Eira</c:v>
                </c:pt>
                <c:pt idx="24">
                  <c:v>Frankston</c:v>
                </c:pt>
              </c:strCache>
            </c:strRef>
          </c:cat>
          <c:val>
            <c:numRef>
              <c:f>'Municipality June 2024'!$C$7:$C$31</c:f>
              <c:numCache>
                <c:formatCode>#,##0</c:formatCode>
                <c:ptCount val="25"/>
                <c:pt idx="0">
                  <c:v>814.14560387325571</c:v>
                </c:pt>
                <c:pt idx="1">
                  <c:v>705.37689443145405</c:v>
                </c:pt>
                <c:pt idx="2">
                  <c:v>509.8336318492033</c:v>
                </c:pt>
                <c:pt idx="3">
                  <c:v>329.37642387067592</c:v>
                </c:pt>
                <c:pt idx="4">
                  <c:v>268.60210207964064</c:v>
                </c:pt>
                <c:pt idx="5">
                  <c:v>234.94143146006053</c:v>
                </c:pt>
                <c:pt idx="6">
                  <c:v>169.3444642221431</c:v>
                </c:pt>
                <c:pt idx="7">
                  <c:v>133.97847506930844</c:v>
                </c:pt>
                <c:pt idx="8">
                  <c:v>97.779077068475118</c:v>
                </c:pt>
                <c:pt idx="9">
                  <c:v>80.526642984014217</c:v>
                </c:pt>
                <c:pt idx="10">
                  <c:v>72</c:v>
                </c:pt>
                <c:pt idx="11">
                  <c:v>57.143701399688958</c:v>
                </c:pt>
                <c:pt idx="12">
                  <c:v>45.531219230638641</c:v>
                </c:pt>
                <c:pt idx="13">
                  <c:v>37</c:v>
                </c:pt>
                <c:pt idx="14">
                  <c:v>29.493466125348895</c:v>
                </c:pt>
                <c:pt idx="15">
                  <c:v>26.624193298261339</c:v>
                </c:pt>
                <c:pt idx="16">
                  <c:v>22.495633392806837</c:v>
                </c:pt>
                <c:pt idx="17">
                  <c:v>20.856298600311042</c:v>
                </c:pt>
                <c:pt idx="18">
                  <c:v>20</c:v>
                </c:pt>
                <c:pt idx="19">
                  <c:v>14</c:v>
                </c:pt>
                <c:pt idx="20">
                  <c:v>13</c:v>
                </c:pt>
                <c:pt idx="21">
                  <c:v>12</c:v>
                </c:pt>
                <c:pt idx="22">
                  <c:v>11.623105568545943</c:v>
                </c:pt>
                <c:pt idx="23">
                  <c:v>10</c:v>
                </c:pt>
                <c:pt idx="24">
                  <c:v>8.127942736517257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C-4F2F-A25E-8FB167B21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4.9069820182097101E-2"/>
          <c:w val="0.93246574124758475"/>
          <c:h val="0.93888382400501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June 2024'!$B$6:$B$36</c:f>
              <c:strCache>
                <c:ptCount val="31"/>
                <c:pt idx="0">
                  <c:v>Greater Dandenong</c:v>
                </c:pt>
                <c:pt idx="1">
                  <c:v>Brimbank</c:v>
                </c:pt>
                <c:pt idx="2">
                  <c:v>Casey</c:v>
                </c:pt>
                <c:pt idx="3">
                  <c:v>Hume</c:v>
                </c:pt>
                <c:pt idx="4">
                  <c:v>Maribyrnong</c:v>
                </c:pt>
                <c:pt idx="5">
                  <c:v>Darebin</c:v>
                </c:pt>
                <c:pt idx="6">
                  <c:v>Wyndham</c:v>
                </c:pt>
                <c:pt idx="7">
                  <c:v>Greater Shepparton</c:v>
                </c:pt>
                <c:pt idx="8">
                  <c:v>Moreland</c:v>
                </c:pt>
                <c:pt idx="9">
                  <c:v>Whittlesea</c:v>
                </c:pt>
                <c:pt idx="10">
                  <c:v>Greater Geelong</c:v>
                </c:pt>
                <c:pt idx="11">
                  <c:v>Swan Hill</c:v>
                </c:pt>
                <c:pt idx="12">
                  <c:v>Mildura</c:v>
                </c:pt>
                <c:pt idx="13">
                  <c:v>Hobsons Bay</c:v>
                </c:pt>
                <c:pt idx="14">
                  <c:v>Whitehorse</c:v>
                </c:pt>
                <c:pt idx="15">
                  <c:v>Boroondara</c:v>
                </c:pt>
                <c:pt idx="16">
                  <c:v>Colac Otway</c:v>
                </c:pt>
                <c:pt idx="17">
                  <c:v>Kingston</c:v>
                </c:pt>
                <c:pt idx="18">
                  <c:v>Stonnington</c:v>
                </c:pt>
                <c:pt idx="19">
                  <c:v>Maroondah</c:v>
                </c:pt>
                <c:pt idx="20">
                  <c:v>Moonee Valley</c:v>
                </c:pt>
                <c:pt idx="21">
                  <c:v>Yarra</c:v>
                </c:pt>
                <c:pt idx="22">
                  <c:v>Melbourne</c:v>
                </c:pt>
                <c:pt idx="23">
                  <c:v>Manningham</c:v>
                </c:pt>
                <c:pt idx="24">
                  <c:v>Monash</c:v>
                </c:pt>
                <c:pt idx="25">
                  <c:v>Frankston</c:v>
                </c:pt>
                <c:pt idx="26">
                  <c:v>Banyule</c:v>
                </c:pt>
                <c:pt idx="27">
                  <c:v>Glen Eira</c:v>
                </c:pt>
                <c:pt idx="28">
                  <c:v>Port Phillip</c:v>
                </c:pt>
                <c:pt idx="29">
                  <c:v>Cardinia</c:v>
                </c:pt>
                <c:pt idx="30">
                  <c:v>Melton</c:v>
                </c:pt>
              </c:strCache>
            </c:strRef>
          </c:cat>
          <c:val>
            <c:numRef>
              <c:f>'Change June 2024'!$E$6:$E$36</c:f>
              <c:numCache>
                <c:formatCode>#,##0</c:formatCode>
                <c:ptCount val="31"/>
                <c:pt idx="0">
                  <c:v>-2111.6231055685457</c:v>
                </c:pt>
                <c:pt idx="1">
                  <c:v>-610.85439612674429</c:v>
                </c:pt>
                <c:pt idx="2">
                  <c:v>-473.62357612932408</c:v>
                </c:pt>
                <c:pt idx="3">
                  <c:v>-262.39789792035936</c:v>
                </c:pt>
                <c:pt idx="4">
                  <c:v>-228.22092293152488</c:v>
                </c:pt>
                <c:pt idx="5">
                  <c:v>-220.47335701598578</c:v>
                </c:pt>
                <c:pt idx="6">
                  <c:v>-203.05856853993947</c:v>
                </c:pt>
                <c:pt idx="7">
                  <c:v>-185</c:v>
                </c:pt>
                <c:pt idx="8">
                  <c:v>-185.6555357778569</c:v>
                </c:pt>
                <c:pt idx="9">
                  <c:v>-234.1663681507967</c:v>
                </c:pt>
                <c:pt idx="10">
                  <c:v>-92</c:v>
                </c:pt>
                <c:pt idx="11">
                  <c:v>-74</c:v>
                </c:pt>
                <c:pt idx="12">
                  <c:v>-75</c:v>
                </c:pt>
                <c:pt idx="13">
                  <c:v>-59.375806701738661</c:v>
                </c:pt>
                <c:pt idx="14">
                  <c:v>-44.143701399688958</c:v>
                </c:pt>
                <c:pt idx="15">
                  <c:v>-18</c:v>
                </c:pt>
                <c:pt idx="16">
                  <c:v>-18</c:v>
                </c:pt>
                <c:pt idx="17">
                  <c:v>-24.376894431454055</c:v>
                </c:pt>
                <c:pt idx="18">
                  <c:v>-16</c:v>
                </c:pt>
                <c:pt idx="19">
                  <c:v>-14</c:v>
                </c:pt>
                <c:pt idx="20">
                  <c:v>-26.468780769361359</c:v>
                </c:pt>
                <c:pt idx="21">
                  <c:v>-13</c:v>
                </c:pt>
                <c:pt idx="22">
                  <c:v>-12</c:v>
                </c:pt>
                <c:pt idx="23">
                  <c:v>-18.856298600311042</c:v>
                </c:pt>
                <c:pt idx="24">
                  <c:v>-8</c:v>
                </c:pt>
                <c:pt idx="25">
                  <c:v>8.127942736517257</c:v>
                </c:pt>
                <c:pt idx="26">
                  <c:v>5.4934661253488954</c:v>
                </c:pt>
                <c:pt idx="27">
                  <c:v>10</c:v>
                </c:pt>
                <c:pt idx="28">
                  <c:v>13</c:v>
                </c:pt>
                <c:pt idx="29">
                  <c:v>22.495633392806837</c:v>
                </c:pt>
                <c:pt idx="30">
                  <c:v>123.97847506930844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4-4ED0-B4B0-04FDBE5A2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</a:t>
                </a:r>
                <a:r>
                  <a:rPr lang="en-AU" sz="1000" b="1" i="0" u="none" strike="noStrike" baseline="0">
                    <a:effectLst/>
                  </a:rPr>
                  <a:t>People Seeking Asylum</a:t>
                </a:r>
                <a:endParaRPr lang="en-AU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45E243-0B23-4DB9-847F-AFA2E1693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5D09C8-0BF1-4E1B-8AAC-934FFBAFC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79663</xdr:colOff>
      <xdr:row>2</xdr:row>
      <xdr:rowOff>13855</xdr:rowOff>
    </xdr:from>
    <xdr:to>
      <xdr:col>11</xdr:col>
      <xdr:colOff>468313</xdr:colOff>
      <xdr:row>36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75BE5D-45BD-4361-8833-7668207C4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17C62E-9EF6-4C9A-88BB-E66F63D28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F2A7B1-5A7B-4EB3-9177-BFA9DAC72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E820F0-3128-4837-B1E6-F316FA82C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49ECA-0670-4566-B3A7-F2043322FB90}">
  <sheetPr>
    <tabColor theme="4" tint="0.39997558519241921"/>
    <pageSetUpPr fitToPage="1"/>
  </sheetPr>
  <dimension ref="B1:M39"/>
  <sheetViews>
    <sheetView showGridLines="0" showRowColHeaders="0" tabSelected="1" zoomScale="80" zoomScaleNormal="80" workbookViewId="0">
      <selection activeCell="O4" sqref="O4"/>
    </sheetView>
  </sheetViews>
  <sheetFormatPr defaultColWidth="9.08984375" defaultRowHeight="14.5" x14ac:dyDescent="0.35"/>
  <cols>
    <col min="1" max="1" width="7.08984375" style="1" customWidth="1"/>
    <col min="2" max="2" width="13.36328125" style="1" customWidth="1"/>
    <col min="3" max="4" width="14.6328125" style="1" customWidth="1"/>
    <col min="5" max="10" width="9.08984375" style="1"/>
    <col min="11" max="11" width="11.6328125" style="1" customWidth="1"/>
    <col min="12" max="16384" width="9.08984375" style="1"/>
  </cols>
  <sheetData>
    <row r="1" spans="2:11" ht="18.5" x14ac:dyDescent="0.45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</row>
    <row r="2" spans="2:11" x14ac:dyDescent="0.35">
      <c r="B2" s="73" t="s">
        <v>1</v>
      </c>
      <c r="C2" s="73"/>
      <c r="D2" s="73"/>
      <c r="E2" s="73"/>
      <c r="F2" s="73"/>
      <c r="G2" s="73"/>
      <c r="H2" s="73"/>
      <c r="I2" s="73"/>
      <c r="J2" s="73"/>
      <c r="K2" s="73"/>
    </row>
    <row r="3" spans="2:11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8.5" x14ac:dyDescent="0.45">
      <c r="B4" s="74" t="s">
        <v>2</v>
      </c>
      <c r="C4" s="74"/>
      <c r="D4" s="74"/>
      <c r="E4" s="2"/>
      <c r="F4" s="2"/>
      <c r="G4" s="2"/>
      <c r="H4" s="2"/>
      <c r="I4" s="2"/>
      <c r="J4" s="2"/>
      <c r="K4" s="2"/>
    </row>
    <row r="6" spans="2:11" x14ac:dyDescent="0.35">
      <c r="B6" s="31" t="s">
        <v>3</v>
      </c>
      <c r="C6" s="32" t="s">
        <v>4</v>
      </c>
      <c r="D6" s="32" t="s">
        <v>5</v>
      </c>
    </row>
    <row r="7" spans="2:11" x14ac:dyDescent="0.35">
      <c r="B7" s="33" t="s">
        <v>6</v>
      </c>
      <c r="C7" s="34">
        <v>25</v>
      </c>
      <c r="D7" s="35">
        <f>C7/C$15*100</f>
        <v>0.60562015503875977</v>
      </c>
    </row>
    <row r="8" spans="2:11" x14ac:dyDescent="0.35">
      <c r="B8" s="36" t="s">
        <v>7</v>
      </c>
      <c r="C8" s="37">
        <v>236</v>
      </c>
      <c r="D8" s="35">
        <f t="shared" ref="D8:D14" si="0">C8/C$15*100</f>
        <v>5.717054263565891</v>
      </c>
    </row>
    <row r="9" spans="2:11" x14ac:dyDescent="0.35">
      <c r="B9" s="36" t="s">
        <v>8</v>
      </c>
      <c r="C9" s="37">
        <v>146</v>
      </c>
      <c r="D9" s="35">
        <f t="shared" si="0"/>
        <v>3.5368217054263567</v>
      </c>
    </row>
    <row r="10" spans="2:11" x14ac:dyDescent="0.35">
      <c r="B10" s="38" t="s">
        <v>9</v>
      </c>
      <c r="C10" s="37">
        <v>69</v>
      </c>
      <c r="D10" s="35">
        <f t="shared" si="0"/>
        <v>1.6715116279069766</v>
      </c>
    </row>
    <row r="11" spans="2:11" x14ac:dyDescent="0.35">
      <c r="B11" s="38" t="s">
        <v>10</v>
      </c>
      <c r="C11" s="37">
        <v>233</v>
      </c>
      <c r="D11" s="35">
        <f t="shared" si="0"/>
        <v>5.6443798449612403</v>
      </c>
    </row>
    <row r="12" spans="2:11" x14ac:dyDescent="0.35">
      <c r="B12" s="38" t="s">
        <v>11</v>
      </c>
      <c r="C12" s="37">
        <v>1218</v>
      </c>
      <c r="D12" s="35">
        <f t="shared" si="0"/>
        <v>29.505813953488374</v>
      </c>
    </row>
    <row r="13" spans="2:11" x14ac:dyDescent="0.35">
      <c r="B13" s="38" t="s">
        <v>12</v>
      </c>
      <c r="C13" s="37">
        <v>1507</v>
      </c>
      <c r="D13" s="35">
        <f t="shared" si="0"/>
        <v>36.506782945736433</v>
      </c>
    </row>
    <row r="14" spans="2:11" x14ac:dyDescent="0.35">
      <c r="B14" s="39" t="s">
        <v>13</v>
      </c>
      <c r="C14" s="37">
        <v>694</v>
      </c>
      <c r="D14" s="35">
        <f t="shared" si="0"/>
        <v>16.812015503875969</v>
      </c>
    </row>
    <row r="15" spans="2:11" x14ac:dyDescent="0.35">
      <c r="B15" s="40" t="s">
        <v>14</v>
      </c>
      <c r="C15" s="41">
        <f>SUM(C7:C14)</f>
        <v>4128</v>
      </c>
      <c r="D15" s="41">
        <f>SUM(D7:D14)</f>
        <v>100</v>
      </c>
    </row>
    <row r="17" spans="2:4" x14ac:dyDescent="0.35">
      <c r="D17" s="4"/>
    </row>
    <row r="18" spans="2:4" x14ac:dyDescent="0.35">
      <c r="D18" s="5"/>
    </row>
    <row r="26" spans="2:4" x14ac:dyDescent="0.35">
      <c r="B26" s="31" t="s">
        <v>15</v>
      </c>
      <c r="C26" s="32" t="s">
        <v>4</v>
      </c>
      <c r="D26" s="32" t="s">
        <v>5</v>
      </c>
    </row>
    <row r="27" spans="2:4" x14ac:dyDescent="0.35">
      <c r="B27" s="33" t="s">
        <v>16</v>
      </c>
      <c r="C27" s="34">
        <v>792</v>
      </c>
      <c r="D27" s="42">
        <f>C27/C$29*100</f>
        <v>19.186046511627907</v>
      </c>
    </row>
    <row r="28" spans="2:4" x14ac:dyDescent="0.35">
      <c r="B28" s="39" t="s">
        <v>17</v>
      </c>
      <c r="C28" s="37">
        <v>3336</v>
      </c>
      <c r="D28" s="42">
        <f>C28/C$29*100</f>
        <v>80.813953488372093</v>
      </c>
    </row>
    <row r="29" spans="2:4" x14ac:dyDescent="0.35">
      <c r="B29" s="40" t="s">
        <v>14</v>
      </c>
      <c r="C29" s="41">
        <f>SUM(C27:C28)</f>
        <v>4128</v>
      </c>
      <c r="D29" s="43">
        <v>100</v>
      </c>
    </row>
    <row r="39" spans="13:13" x14ac:dyDescent="0.35">
      <c r="M39" s="6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EE92F-3E00-43CF-8FAC-205BA79BD897}">
  <sheetPr>
    <tabColor theme="4" tint="0.39997558519241921"/>
    <pageSetUpPr fitToPage="1"/>
  </sheetPr>
  <dimension ref="B1:T28"/>
  <sheetViews>
    <sheetView showGridLines="0" showRowColHeaders="0" zoomScale="80" zoomScaleNormal="80" workbookViewId="0">
      <pane xSplit="12" ySplit="1" topLeftCell="M2" activePane="bottomRight" state="frozen"/>
      <selection pane="topRight" activeCell="M1" sqref="M1"/>
      <selection pane="bottomLeft" activeCell="A2" sqref="A2"/>
      <selection pane="bottomRight" activeCell="N26" sqref="N26"/>
    </sheetView>
  </sheetViews>
  <sheetFormatPr defaultColWidth="9.08984375" defaultRowHeight="14.5" x14ac:dyDescent="0.35"/>
  <cols>
    <col min="1" max="1" width="5.08984375" style="1" customWidth="1"/>
    <col min="2" max="2" width="20.26953125" style="1" customWidth="1"/>
    <col min="3" max="4" width="12" style="1" customWidth="1"/>
    <col min="5" max="16384" width="9.08984375" style="1"/>
  </cols>
  <sheetData>
    <row r="1" spans="2:20" ht="18.5" x14ac:dyDescent="0.45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</row>
    <row r="2" spans="2:20" x14ac:dyDescent="0.35">
      <c r="B2" s="75" t="s">
        <v>1</v>
      </c>
      <c r="C2" s="75"/>
      <c r="D2" s="75"/>
      <c r="E2" s="75"/>
      <c r="F2" s="75"/>
      <c r="G2" s="75"/>
      <c r="H2" s="75"/>
      <c r="I2" s="75"/>
      <c r="J2" s="75"/>
      <c r="K2" s="75"/>
      <c r="O2" s="4"/>
    </row>
    <row r="3" spans="2:20" x14ac:dyDescent="0.35"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2:20" ht="18.5" x14ac:dyDescent="0.45">
      <c r="B4" s="76" t="s">
        <v>18</v>
      </c>
      <c r="C4" s="76"/>
      <c r="D4" s="76"/>
      <c r="E4" s="44"/>
      <c r="F4" s="44"/>
      <c r="G4" s="44"/>
      <c r="H4" s="44"/>
      <c r="I4" s="44"/>
      <c r="J4" s="44"/>
      <c r="K4" s="44"/>
    </row>
    <row r="5" spans="2:20" x14ac:dyDescent="0.35"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2:20" x14ac:dyDescent="0.35">
      <c r="B6" s="31" t="s">
        <v>19</v>
      </c>
      <c r="C6" s="46" t="s">
        <v>4</v>
      </c>
      <c r="D6" s="46" t="s">
        <v>5</v>
      </c>
      <c r="E6" s="45"/>
      <c r="F6" s="45"/>
      <c r="G6" s="45"/>
      <c r="H6" s="45"/>
      <c r="I6" s="45"/>
      <c r="J6" s="45"/>
      <c r="K6" s="45"/>
    </row>
    <row r="7" spans="2:20" x14ac:dyDescent="0.35">
      <c r="B7" s="47" t="s">
        <v>20</v>
      </c>
      <c r="C7" s="34">
        <v>1280</v>
      </c>
      <c r="D7" s="48">
        <f>C7/C$23*100</f>
        <v>31.007751937984494</v>
      </c>
      <c r="E7" s="45"/>
      <c r="F7" s="45"/>
      <c r="G7" s="45"/>
      <c r="H7" s="45"/>
      <c r="I7" s="45"/>
      <c r="J7" s="45"/>
      <c r="K7" s="45"/>
    </row>
    <row r="8" spans="2:20" x14ac:dyDescent="0.35">
      <c r="B8" s="47" t="s">
        <v>21</v>
      </c>
      <c r="C8" s="34">
        <v>1179</v>
      </c>
      <c r="D8" s="48">
        <f t="shared" ref="D8:D22" si="0">C8/C$23*100</f>
        <v>28.561046511627907</v>
      </c>
      <c r="E8" s="45"/>
      <c r="F8" s="45"/>
      <c r="G8" s="45"/>
      <c r="H8" s="45"/>
      <c r="I8" s="45"/>
      <c r="J8" s="45"/>
      <c r="K8" s="45"/>
    </row>
    <row r="9" spans="2:20" x14ac:dyDescent="0.35">
      <c r="B9" s="47" t="s">
        <v>22</v>
      </c>
      <c r="C9" s="34">
        <v>489</v>
      </c>
      <c r="D9" s="48">
        <f t="shared" si="0"/>
        <v>11.845930232558139</v>
      </c>
      <c r="E9" s="45"/>
      <c r="F9" s="45"/>
      <c r="G9" s="45"/>
      <c r="H9" s="45"/>
      <c r="I9" s="45"/>
      <c r="J9" s="45"/>
      <c r="K9" s="45"/>
    </row>
    <row r="10" spans="2:20" x14ac:dyDescent="0.35">
      <c r="B10" s="47" t="s">
        <v>23</v>
      </c>
      <c r="C10" s="34">
        <v>401</v>
      </c>
      <c r="D10" s="48">
        <f t="shared" si="0"/>
        <v>9.7141472868217065</v>
      </c>
      <c r="E10" s="45"/>
      <c r="F10" s="45"/>
      <c r="G10" s="45"/>
      <c r="H10" s="45"/>
      <c r="I10" s="45"/>
      <c r="J10" s="45"/>
      <c r="K10" s="45"/>
    </row>
    <row r="11" spans="2:20" x14ac:dyDescent="0.35">
      <c r="B11" s="47" t="s">
        <v>24</v>
      </c>
      <c r="C11" s="34">
        <v>180</v>
      </c>
      <c r="D11" s="48">
        <f t="shared" si="0"/>
        <v>4.3604651162790695</v>
      </c>
      <c r="E11" s="45"/>
      <c r="F11" s="45"/>
      <c r="G11" s="45"/>
      <c r="H11" s="45"/>
      <c r="I11" s="45"/>
      <c r="J11" s="45"/>
      <c r="K11" s="45"/>
      <c r="O11"/>
      <c r="P11"/>
      <c r="Q11"/>
      <c r="R11"/>
      <c r="S11"/>
      <c r="T11"/>
    </row>
    <row r="12" spans="2:20" x14ac:dyDescent="0.35">
      <c r="B12" s="47" t="s">
        <v>25</v>
      </c>
      <c r="C12" s="34">
        <v>136</v>
      </c>
      <c r="D12" s="48">
        <f t="shared" si="0"/>
        <v>3.2945736434108532</v>
      </c>
      <c r="E12" s="45"/>
      <c r="F12" s="45"/>
      <c r="G12" s="45"/>
      <c r="H12" s="45"/>
      <c r="I12" s="45"/>
      <c r="J12" s="45"/>
      <c r="K12" s="45"/>
      <c r="O12"/>
      <c r="P12"/>
      <c r="Q12"/>
      <c r="R12"/>
      <c r="S12"/>
      <c r="T12"/>
    </row>
    <row r="13" spans="2:20" x14ac:dyDescent="0.35">
      <c r="B13" s="47" t="s">
        <v>26</v>
      </c>
      <c r="C13" s="34">
        <v>124</v>
      </c>
      <c r="D13" s="48">
        <f t="shared" si="0"/>
        <v>3.0038759689922481</v>
      </c>
      <c r="E13" s="45"/>
      <c r="F13" s="45"/>
      <c r="G13" s="45"/>
      <c r="H13" s="45"/>
      <c r="I13" s="45"/>
      <c r="J13" s="45"/>
      <c r="K13" s="45"/>
      <c r="O13"/>
      <c r="P13"/>
      <c r="Q13"/>
      <c r="R13"/>
      <c r="S13"/>
      <c r="T13"/>
    </row>
    <row r="14" spans="2:20" x14ac:dyDescent="0.35">
      <c r="B14" s="47" t="s">
        <v>27</v>
      </c>
      <c r="C14" s="34">
        <v>103</v>
      </c>
      <c r="D14" s="48">
        <f t="shared" si="0"/>
        <v>2.4951550387596897</v>
      </c>
      <c r="E14" s="45"/>
      <c r="F14" s="45"/>
      <c r="G14" s="45"/>
      <c r="H14" s="45"/>
      <c r="I14" s="45"/>
      <c r="J14" s="45"/>
      <c r="K14" s="45"/>
      <c r="O14"/>
      <c r="P14"/>
      <c r="Q14"/>
      <c r="R14"/>
      <c r="S14"/>
      <c r="T14"/>
    </row>
    <row r="15" spans="2:20" x14ac:dyDescent="0.35">
      <c r="B15" s="47" t="s">
        <v>28</v>
      </c>
      <c r="C15" s="34">
        <v>70</v>
      </c>
      <c r="D15" s="48">
        <f t="shared" si="0"/>
        <v>1.695736434108527</v>
      </c>
      <c r="E15" s="45"/>
      <c r="F15" s="45"/>
      <c r="G15" s="45"/>
      <c r="H15" s="45"/>
      <c r="I15" s="45"/>
      <c r="J15" s="45"/>
      <c r="K15" s="45"/>
      <c r="O15"/>
      <c r="P15"/>
      <c r="Q15"/>
      <c r="R15"/>
      <c r="S15"/>
      <c r="T15"/>
    </row>
    <row r="16" spans="2:20" x14ac:dyDescent="0.35">
      <c r="B16" s="47" t="s">
        <v>29</v>
      </c>
      <c r="C16" s="34">
        <v>51</v>
      </c>
      <c r="D16" s="48">
        <f t="shared" si="0"/>
        <v>1.2354651162790697</v>
      </c>
      <c r="E16" s="45"/>
      <c r="F16" s="45"/>
      <c r="G16" s="45"/>
      <c r="H16" s="45"/>
      <c r="I16" s="45"/>
      <c r="J16" s="45"/>
      <c r="K16" s="45"/>
      <c r="O16"/>
      <c r="P16"/>
      <c r="Q16"/>
      <c r="R16"/>
      <c r="S16"/>
      <c r="T16"/>
    </row>
    <row r="17" spans="2:20" x14ac:dyDescent="0.35">
      <c r="B17" s="47" t="s">
        <v>30</v>
      </c>
      <c r="C17" s="34">
        <v>29</v>
      </c>
      <c r="D17" s="48">
        <f t="shared" si="0"/>
        <v>0.70251937984496127</v>
      </c>
      <c r="E17" s="45"/>
      <c r="F17" s="45"/>
      <c r="G17" s="45"/>
      <c r="H17" s="45"/>
      <c r="I17" s="45"/>
      <c r="J17" s="45"/>
      <c r="K17" s="45"/>
      <c r="O17"/>
      <c r="P17"/>
      <c r="Q17"/>
      <c r="R17"/>
      <c r="S17"/>
      <c r="T17"/>
    </row>
    <row r="18" spans="2:20" x14ac:dyDescent="0.35">
      <c r="B18" s="49" t="s">
        <v>31</v>
      </c>
      <c r="C18" s="34">
        <v>24</v>
      </c>
      <c r="D18" s="48">
        <f t="shared" si="0"/>
        <v>0.58139534883720934</v>
      </c>
      <c r="E18" s="45"/>
      <c r="F18" s="45"/>
      <c r="G18" s="45"/>
      <c r="H18" s="45"/>
      <c r="I18" s="45"/>
      <c r="J18" s="45"/>
      <c r="K18" s="45"/>
      <c r="O18"/>
      <c r="P18"/>
      <c r="Q18"/>
      <c r="R18"/>
      <c r="S18"/>
      <c r="T18"/>
    </row>
    <row r="19" spans="2:20" x14ac:dyDescent="0.35">
      <c r="B19" s="47" t="s">
        <v>157</v>
      </c>
      <c r="C19" s="34">
        <v>22</v>
      </c>
      <c r="D19" s="48">
        <f t="shared" si="0"/>
        <v>0.53294573643410847</v>
      </c>
      <c r="E19" s="45"/>
      <c r="F19" s="45"/>
      <c r="G19" s="45"/>
      <c r="H19" s="45"/>
      <c r="I19" s="45"/>
      <c r="J19" s="45"/>
      <c r="K19" s="45"/>
      <c r="O19"/>
      <c r="P19"/>
      <c r="Q19"/>
      <c r="R19"/>
      <c r="S19"/>
      <c r="T19"/>
    </row>
    <row r="20" spans="2:20" x14ac:dyDescent="0.35">
      <c r="B20" s="47" t="s">
        <v>33</v>
      </c>
      <c r="C20" s="34">
        <v>18</v>
      </c>
      <c r="D20" s="48">
        <f t="shared" si="0"/>
        <v>0.43604651162790697</v>
      </c>
      <c r="E20" s="45"/>
      <c r="F20" s="45"/>
      <c r="G20" s="45"/>
      <c r="H20" s="45"/>
      <c r="I20" s="45"/>
      <c r="J20" s="45"/>
      <c r="K20" s="45"/>
      <c r="O20"/>
      <c r="P20"/>
      <c r="Q20"/>
      <c r="R20"/>
      <c r="S20"/>
      <c r="T20"/>
    </row>
    <row r="21" spans="2:20" x14ac:dyDescent="0.35">
      <c r="B21" s="47" t="s">
        <v>34</v>
      </c>
      <c r="C21" s="34">
        <v>11</v>
      </c>
      <c r="D21" s="48">
        <f t="shared" si="0"/>
        <v>0.26647286821705424</v>
      </c>
      <c r="E21" s="45"/>
      <c r="F21" s="45"/>
      <c r="G21" s="45"/>
      <c r="H21" s="45"/>
      <c r="I21" s="45"/>
      <c r="J21" s="45"/>
      <c r="K21" s="45"/>
      <c r="O21"/>
      <c r="P21"/>
      <c r="Q21"/>
      <c r="R21"/>
      <c r="S21"/>
      <c r="T21"/>
    </row>
    <row r="22" spans="2:20" x14ac:dyDescent="0.35">
      <c r="B22" s="47" t="s">
        <v>35</v>
      </c>
      <c r="C22" s="34">
        <v>11</v>
      </c>
      <c r="D22" s="48">
        <f t="shared" si="0"/>
        <v>0.26647286821705424</v>
      </c>
      <c r="E22" s="45"/>
      <c r="F22" s="45"/>
      <c r="G22" s="45"/>
      <c r="H22" s="45"/>
      <c r="I22" s="45"/>
      <c r="J22" s="45"/>
      <c r="K22" s="45"/>
      <c r="O22"/>
      <c r="P22"/>
      <c r="Q22"/>
      <c r="R22"/>
      <c r="S22"/>
      <c r="T22"/>
    </row>
    <row r="23" spans="2:20" x14ac:dyDescent="0.35">
      <c r="B23" s="40" t="s">
        <v>14</v>
      </c>
      <c r="C23" s="41">
        <f>SUM(C7:C22)</f>
        <v>4128</v>
      </c>
      <c r="D23" s="41">
        <f>SUM(D7:D22)</f>
        <v>100</v>
      </c>
      <c r="E23" s="45"/>
      <c r="F23" s="45"/>
      <c r="G23" s="45"/>
      <c r="H23" s="45"/>
      <c r="I23" s="45"/>
      <c r="J23" s="45"/>
      <c r="K23" s="45"/>
      <c r="O23"/>
      <c r="P23"/>
      <c r="Q23"/>
      <c r="R23"/>
      <c r="S23"/>
      <c r="T23"/>
    </row>
    <row r="24" spans="2:20" x14ac:dyDescent="0.35">
      <c r="B24" s="3"/>
      <c r="C24"/>
      <c r="D24"/>
      <c r="O24"/>
      <c r="P24"/>
      <c r="Q24"/>
      <c r="R24"/>
      <c r="S24"/>
      <c r="T24"/>
    </row>
    <row r="25" spans="2:20" x14ac:dyDescent="0.35">
      <c r="O25"/>
      <c r="P25"/>
      <c r="Q25"/>
      <c r="R25"/>
      <c r="S25"/>
      <c r="T25"/>
    </row>
    <row r="26" spans="2:20" x14ac:dyDescent="0.35">
      <c r="O26"/>
      <c r="P26"/>
      <c r="Q26"/>
      <c r="R26"/>
      <c r="S26"/>
      <c r="T26"/>
    </row>
    <row r="28" spans="2:20" x14ac:dyDescent="0.35">
      <c r="C28" s="4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20E02-B8F5-48EC-95F5-0B898F63C0F6}">
  <sheetPr>
    <tabColor theme="4" tint="0.39997558519241921"/>
    <pageSetUpPr fitToPage="1"/>
  </sheetPr>
  <dimension ref="A1:S87"/>
  <sheetViews>
    <sheetView showGridLines="0" showRowColHeaders="0" zoomScale="80" zoomScaleNormal="80" workbookViewId="0">
      <selection activeCell="B4" sqref="B4:D4"/>
    </sheetView>
  </sheetViews>
  <sheetFormatPr defaultColWidth="9.08984375" defaultRowHeight="14.5" x14ac:dyDescent="0.35"/>
  <cols>
    <col min="1" max="1" width="2.6328125" style="1" customWidth="1"/>
    <col min="2" max="2" width="43.7265625" style="1" customWidth="1"/>
    <col min="3" max="4" width="10.36328125" style="1" customWidth="1"/>
    <col min="5" max="16384" width="9.08984375" style="1"/>
  </cols>
  <sheetData>
    <row r="1" spans="1:18" ht="18.5" x14ac:dyDescent="0.45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"/>
    </row>
    <row r="2" spans="1:18" x14ac:dyDescent="0.35">
      <c r="B2" s="75" t="s">
        <v>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P2" s="8" t="s">
        <v>36</v>
      </c>
      <c r="Q2" s="8"/>
      <c r="R2" s="8"/>
    </row>
    <row r="3" spans="1:18" ht="6" customHeight="1" x14ac:dyDescent="0.35">
      <c r="A3" s="2"/>
      <c r="B3" s="44"/>
      <c r="C3" s="44"/>
      <c r="D3" s="44"/>
      <c r="E3" s="44"/>
      <c r="F3" s="44"/>
      <c r="G3" s="44"/>
      <c r="H3" s="44"/>
      <c r="I3" s="44"/>
      <c r="J3" s="44"/>
      <c r="K3" s="45"/>
      <c r="L3" s="45"/>
      <c r="M3" s="45"/>
    </row>
    <row r="4" spans="1:18" ht="15.75" customHeight="1" x14ac:dyDescent="0.45">
      <c r="A4" s="2"/>
      <c r="B4" s="76" t="s">
        <v>156</v>
      </c>
      <c r="C4" s="76"/>
      <c r="D4" s="76"/>
      <c r="E4" s="44"/>
      <c r="F4" s="44"/>
      <c r="G4" s="44"/>
      <c r="H4" s="44"/>
      <c r="I4" s="44"/>
      <c r="J4" s="44"/>
      <c r="K4" s="45"/>
      <c r="L4" s="45"/>
      <c r="M4" s="45"/>
    </row>
    <row r="5" spans="1:18" ht="9" customHeight="1" x14ac:dyDescent="0.35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8" x14ac:dyDescent="0.35">
      <c r="B6" s="31" t="s">
        <v>37</v>
      </c>
      <c r="C6" s="46" t="s">
        <v>4</v>
      </c>
      <c r="D6" s="46" t="s">
        <v>5</v>
      </c>
      <c r="E6" s="45"/>
      <c r="F6" s="45"/>
      <c r="G6" s="45"/>
      <c r="H6" s="45"/>
      <c r="I6" s="45"/>
      <c r="J6" s="45"/>
      <c r="K6" s="45"/>
      <c r="L6" s="45"/>
      <c r="M6" s="45"/>
    </row>
    <row r="7" spans="1:18" x14ac:dyDescent="0.35">
      <c r="B7" s="50" t="s">
        <v>38</v>
      </c>
      <c r="C7" s="51">
        <v>480</v>
      </c>
      <c r="D7" s="48">
        <f>C7/C$79*100</f>
        <v>12.854847348687734</v>
      </c>
      <c r="E7" s="45"/>
      <c r="F7" s="45"/>
      <c r="G7" s="45"/>
      <c r="H7" s="45"/>
      <c r="I7" s="45"/>
      <c r="J7" s="45"/>
      <c r="K7" s="45"/>
      <c r="L7" s="45"/>
      <c r="M7" s="45"/>
    </row>
    <row r="8" spans="1:18" x14ac:dyDescent="0.35">
      <c r="B8" s="50" t="s">
        <v>39</v>
      </c>
      <c r="C8" s="51">
        <v>359</v>
      </c>
      <c r="D8" s="48">
        <f t="shared" ref="D8:D71" si="0">C8/C$79*100</f>
        <v>9.6143545795393681</v>
      </c>
      <c r="E8" s="45"/>
      <c r="F8" s="45"/>
      <c r="G8" s="45"/>
      <c r="H8" s="45"/>
      <c r="I8" s="45"/>
      <c r="J8" s="45"/>
      <c r="K8" s="45"/>
      <c r="L8" s="45"/>
      <c r="M8" s="45"/>
      <c r="R8" s="5"/>
    </row>
    <row r="9" spans="1:18" x14ac:dyDescent="0.35">
      <c r="B9" s="50" t="s">
        <v>40</v>
      </c>
      <c r="C9" s="51">
        <v>345</v>
      </c>
      <c r="D9" s="48">
        <f t="shared" si="0"/>
        <v>9.2394215318693096</v>
      </c>
      <c r="E9" s="45"/>
      <c r="F9" s="45"/>
      <c r="G9" s="45"/>
      <c r="H9" s="45"/>
      <c r="I9" s="45"/>
      <c r="J9" s="45"/>
      <c r="K9" s="45"/>
      <c r="L9" s="45"/>
      <c r="M9" s="45"/>
    </row>
    <row r="10" spans="1:18" x14ac:dyDescent="0.35">
      <c r="B10" s="50" t="s">
        <v>41</v>
      </c>
      <c r="C10" s="51">
        <v>149</v>
      </c>
      <c r="D10" s="48">
        <f t="shared" si="0"/>
        <v>3.9903588644884844</v>
      </c>
      <c r="E10" s="45"/>
      <c r="F10" s="45"/>
      <c r="G10" s="45"/>
      <c r="H10" s="45"/>
      <c r="I10" s="45"/>
      <c r="J10" s="45"/>
      <c r="K10" s="45"/>
      <c r="L10" s="45"/>
      <c r="M10" s="45"/>
    </row>
    <row r="11" spans="1:18" x14ac:dyDescent="0.35">
      <c r="B11" s="50" t="s">
        <v>42</v>
      </c>
      <c r="C11" s="51">
        <v>132</v>
      </c>
      <c r="D11" s="48">
        <f t="shared" si="0"/>
        <v>3.5350830208891271</v>
      </c>
      <c r="E11" s="45"/>
      <c r="F11" s="45"/>
      <c r="G11" s="45"/>
      <c r="H11" s="45"/>
      <c r="I11" s="45"/>
      <c r="J11" s="45"/>
      <c r="K11" s="45"/>
      <c r="L11" s="45"/>
      <c r="M11" s="45"/>
    </row>
    <row r="12" spans="1:18" x14ac:dyDescent="0.35">
      <c r="B12" s="50" t="s">
        <v>43</v>
      </c>
      <c r="C12" s="51">
        <v>128</v>
      </c>
      <c r="D12" s="48">
        <f t="shared" si="0"/>
        <v>3.4279592929833957</v>
      </c>
      <c r="E12" s="45"/>
      <c r="F12" s="45"/>
      <c r="G12" s="45"/>
      <c r="H12" s="45"/>
      <c r="I12" s="45"/>
      <c r="J12" s="45"/>
      <c r="K12" s="45"/>
      <c r="L12" s="45"/>
      <c r="M12" s="45"/>
    </row>
    <row r="13" spans="1:18" x14ac:dyDescent="0.35">
      <c r="B13" s="50" t="s">
        <v>44</v>
      </c>
      <c r="C13" s="51">
        <v>127</v>
      </c>
      <c r="D13" s="48">
        <f t="shared" si="0"/>
        <v>3.4011783610069632</v>
      </c>
      <c r="E13" s="45"/>
      <c r="F13" s="45"/>
      <c r="G13" s="45"/>
      <c r="H13" s="45"/>
      <c r="I13" s="45"/>
      <c r="J13" s="45"/>
      <c r="K13" s="45"/>
      <c r="L13" s="45"/>
      <c r="M13" s="45"/>
    </row>
    <row r="14" spans="1:18" x14ac:dyDescent="0.35">
      <c r="B14" s="50" t="s">
        <v>45</v>
      </c>
      <c r="C14" s="51">
        <v>111</v>
      </c>
      <c r="D14" s="48">
        <f t="shared" si="0"/>
        <v>2.9726834493840384</v>
      </c>
      <c r="E14" s="45"/>
      <c r="F14" s="45"/>
      <c r="G14" s="45"/>
      <c r="H14" s="45"/>
      <c r="I14" s="45"/>
      <c r="J14" s="45"/>
      <c r="K14" s="45"/>
      <c r="L14" s="45"/>
      <c r="M14" s="45"/>
    </row>
    <row r="15" spans="1:18" x14ac:dyDescent="0.35">
      <c r="B15" s="50" t="s">
        <v>46</v>
      </c>
      <c r="C15" s="51">
        <v>97</v>
      </c>
      <c r="D15" s="48">
        <f t="shared" si="0"/>
        <v>2.5977504017139794</v>
      </c>
      <c r="E15" s="45"/>
      <c r="F15" s="45"/>
      <c r="G15" s="45"/>
      <c r="H15" s="45"/>
      <c r="I15" s="45"/>
      <c r="J15" s="45"/>
      <c r="K15" s="45"/>
      <c r="L15" s="45"/>
      <c r="M15" s="45"/>
    </row>
    <row r="16" spans="1:18" x14ac:dyDescent="0.35">
      <c r="B16" s="50" t="s">
        <v>47</v>
      </c>
      <c r="C16" s="51">
        <v>94</v>
      </c>
      <c r="D16" s="48">
        <f t="shared" si="0"/>
        <v>2.5174076057846815</v>
      </c>
      <c r="E16" s="45"/>
      <c r="F16" s="45"/>
      <c r="G16" s="45"/>
      <c r="H16" s="45"/>
      <c r="I16" s="45"/>
      <c r="J16" s="45"/>
      <c r="K16" s="45"/>
      <c r="L16" s="45"/>
      <c r="M16" s="45"/>
      <c r="Q16" s="5"/>
    </row>
    <row r="17" spans="2:19" x14ac:dyDescent="0.35">
      <c r="B17" s="50" t="s">
        <v>48</v>
      </c>
      <c r="C17" s="51">
        <v>88</v>
      </c>
      <c r="D17" s="48">
        <f t="shared" si="0"/>
        <v>2.3567220139260847</v>
      </c>
      <c r="E17" s="45"/>
      <c r="F17" s="45"/>
      <c r="G17" s="45"/>
      <c r="H17" s="45"/>
      <c r="I17" s="45"/>
      <c r="J17" s="45"/>
      <c r="K17" s="45"/>
      <c r="L17" s="45"/>
      <c r="M17" s="45"/>
    </row>
    <row r="18" spans="2:19" x14ac:dyDescent="0.35">
      <c r="B18" s="50" t="s">
        <v>49</v>
      </c>
      <c r="C18" s="51">
        <v>84</v>
      </c>
      <c r="D18" s="48">
        <f t="shared" si="0"/>
        <v>2.2495982860203534</v>
      </c>
      <c r="E18" s="45"/>
      <c r="F18" s="45"/>
      <c r="G18" s="45"/>
      <c r="H18" s="45"/>
      <c r="I18" s="45"/>
      <c r="J18" s="45"/>
      <c r="K18" s="45"/>
      <c r="L18" s="45"/>
      <c r="M18" s="45"/>
    </row>
    <row r="19" spans="2:19" x14ac:dyDescent="0.35">
      <c r="B19" s="50" t="s">
        <v>50</v>
      </c>
      <c r="C19" s="51">
        <v>82</v>
      </c>
      <c r="D19" s="48">
        <f t="shared" si="0"/>
        <v>2.1960364220674879</v>
      </c>
      <c r="E19" s="45"/>
      <c r="F19" s="45"/>
      <c r="G19" s="45"/>
      <c r="H19" s="45"/>
      <c r="I19" s="45"/>
      <c r="J19" s="45"/>
      <c r="K19" s="45"/>
      <c r="L19" s="45"/>
      <c r="M19" s="45"/>
    </row>
    <row r="20" spans="2:19" x14ac:dyDescent="0.35">
      <c r="B20" s="50" t="s">
        <v>51</v>
      </c>
      <c r="C20" s="51">
        <v>80</v>
      </c>
      <c r="D20" s="48">
        <f t="shared" si="0"/>
        <v>2.1424745581146225</v>
      </c>
      <c r="E20" s="45"/>
      <c r="F20" s="45"/>
      <c r="G20" s="45"/>
      <c r="H20" s="45"/>
      <c r="I20" s="45"/>
      <c r="J20" s="45"/>
      <c r="K20" s="45"/>
      <c r="L20" s="45"/>
      <c r="M20" s="45"/>
    </row>
    <row r="21" spans="2:19" x14ac:dyDescent="0.35">
      <c r="B21" s="50" t="s">
        <v>52</v>
      </c>
      <c r="C21" s="51">
        <v>71</v>
      </c>
      <c r="D21" s="48">
        <f t="shared" si="0"/>
        <v>1.9014461703267274</v>
      </c>
      <c r="E21" s="45"/>
      <c r="F21" s="45"/>
      <c r="G21" s="45"/>
      <c r="H21" s="45"/>
      <c r="I21" s="45"/>
      <c r="J21" s="45"/>
      <c r="K21" s="45"/>
      <c r="L21" s="45"/>
      <c r="M21" s="45"/>
    </row>
    <row r="22" spans="2:19" x14ac:dyDescent="0.35">
      <c r="B22" s="50" t="s">
        <v>53</v>
      </c>
      <c r="C22" s="51">
        <v>66</v>
      </c>
      <c r="D22" s="48">
        <f t="shared" si="0"/>
        <v>1.7675415104445635</v>
      </c>
      <c r="E22" s="45"/>
      <c r="F22" s="45"/>
      <c r="G22" s="45"/>
      <c r="H22" s="45"/>
      <c r="I22" s="45"/>
      <c r="J22" s="45"/>
      <c r="K22" s="45"/>
      <c r="L22" s="45"/>
      <c r="M22" s="45"/>
    </row>
    <row r="23" spans="2:19" x14ac:dyDescent="0.35">
      <c r="B23" s="50" t="s">
        <v>54</v>
      </c>
      <c r="C23" s="51">
        <v>58</v>
      </c>
      <c r="D23" s="48">
        <f t="shared" si="0"/>
        <v>1.5532940546331011</v>
      </c>
      <c r="E23" s="45"/>
      <c r="F23" s="45"/>
      <c r="G23" s="45"/>
      <c r="H23" s="45"/>
      <c r="I23" s="45"/>
      <c r="J23" s="45"/>
      <c r="K23" s="45"/>
      <c r="L23" s="45"/>
      <c r="M23" s="45"/>
    </row>
    <row r="24" spans="2:19" x14ac:dyDescent="0.35">
      <c r="B24" s="50" t="s">
        <v>55</v>
      </c>
      <c r="C24" s="51">
        <v>54</v>
      </c>
      <c r="D24" s="48">
        <f t="shared" si="0"/>
        <v>1.44617032672737</v>
      </c>
      <c r="E24" s="45"/>
      <c r="F24" s="45"/>
      <c r="G24" s="45"/>
      <c r="H24" s="45"/>
      <c r="I24" s="45"/>
      <c r="J24" s="45"/>
      <c r="K24" s="45"/>
      <c r="L24" s="45"/>
      <c r="M24" s="45"/>
    </row>
    <row r="25" spans="2:19" x14ac:dyDescent="0.35">
      <c r="B25" s="50" t="s">
        <v>56</v>
      </c>
      <c r="C25" s="51">
        <v>52</v>
      </c>
      <c r="D25" s="48">
        <f t="shared" si="0"/>
        <v>1.3926084627745046</v>
      </c>
      <c r="E25" s="45"/>
      <c r="F25" s="45"/>
      <c r="G25" s="45"/>
      <c r="H25" s="45"/>
      <c r="I25" s="45"/>
      <c r="J25" s="45"/>
      <c r="K25" s="45"/>
      <c r="L25" s="45"/>
      <c r="M25" s="45"/>
    </row>
    <row r="26" spans="2:19" x14ac:dyDescent="0.35">
      <c r="B26" s="50" t="s">
        <v>57</v>
      </c>
      <c r="C26" s="51">
        <v>45</v>
      </c>
      <c r="D26" s="48">
        <f t="shared" si="0"/>
        <v>1.2051419389394751</v>
      </c>
      <c r="E26" s="45"/>
      <c r="F26" s="45"/>
      <c r="G26" s="45"/>
      <c r="H26" s="45"/>
      <c r="I26" s="45"/>
      <c r="J26" s="45"/>
      <c r="K26" s="45"/>
      <c r="L26" s="45"/>
      <c r="M26" s="45"/>
      <c r="S26" s="5"/>
    </row>
    <row r="27" spans="2:19" x14ac:dyDescent="0.35">
      <c r="B27" s="50" t="s">
        <v>58</v>
      </c>
      <c r="C27" s="51">
        <v>41</v>
      </c>
      <c r="D27" s="48">
        <f t="shared" si="0"/>
        <v>1.098018211033744</v>
      </c>
      <c r="E27" s="45"/>
      <c r="F27" s="45"/>
      <c r="G27" s="45"/>
      <c r="H27" s="45"/>
      <c r="I27" s="45"/>
      <c r="J27" s="45"/>
      <c r="K27" s="45"/>
      <c r="L27" s="45"/>
      <c r="M27" s="45"/>
    </row>
    <row r="28" spans="2:19" x14ac:dyDescent="0.35">
      <c r="B28" s="50" t="s">
        <v>59</v>
      </c>
      <c r="C28" s="51">
        <v>40</v>
      </c>
      <c r="D28" s="48">
        <f t="shared" si="0"/>
        <v>1.0712372790573113</v>
      </c>
      <c r="E28" s="45"/>
      <c r="F28" s="45"/>
      <c r="G28" s="45"/>
      <c r="H28" s="45"/>
      <c r="I28" s="45"/>
      <c r="J28" s="45"/>
      <c r="K28" s="45"/>
      <c r="L28" s="45"/>
      <c r="M28" s="45"/>
    </row>
    <row r="29" spans="2:19" x14ac:dyDescent="0.35">
      <c r="B29" s="50" t="s">
        <v>60</v>
      </c>
      <c r="C29" s="51">
        <v>37</v>
      </c>
      <c r="D29" s="48">
        <f t="shared" si="0"/>
        <v>0.99089448312801287</v>
      </c>
      <c r="E29" s="45"/>
      <c r="F29" s="45"/>
      <c r="G29" s="45"/>
      <c r="H29" s="45"/>
      <c r="I29" s="45"/>
      <c r="J29" s="45"/>
      <c r="K29" s="45"/>
      <c r="L29" s="45"/>
      <c r="M29" s="45"/>
    </row>
    <row r="30" spans="2:19" x14ac:dyDescent="0.35">
      <c r="B30" s="50" t="s">
        <v>61</v>
      </c>
      <c r="C30" s="51">
        <v>34</v>
      </c>
      <c r="D30" s="48">
        <f t="shared" si="0"/>
        <v>0.91055168719871449</v>
      </c>
      <c r="E30" s="45"/>
      <c r="F30" s="45"/>
      <c r="G30" s="45"/>
      <c r="H30" s="45"/>
      <c r="I30" s="45"/>
      <c r="J30" s="45"/>
      <c r="K30" s="45"/>
      <c r="L30" s="45"/>
      <c r="M30" s="45"/>
    </row>
    <row r="31" spans="2:19" x14ac:dyDescent="0.35">
      <c r="B31" s="50" t="s">
        <v>62</v>
      </c>
      <c r="C31" s="51">
        <v>34</v>
      </c>
      <c r="D31" s="48">
        <f t="shared" si="0"/>
        <v>0.91055168719871449</v>
      </c>
      <c r="E31" s="45"/>
      <c r="F31" s="45"/>
      <c r="G31" s="45"/>
      <c r="H31" s="45"/>
      <c r="I31" s="45"/>
      <c r="J31" s="45"/>
      <c r="K31" s="45"/>
      <c r="L31" s="45"/>
      <c r="M31" s="45"/>
    </row>
    <row r="32" spans="2:19" x14ac:dyDescent="0.35">
      <c r="B32" s="50" t="s">
        <v>63</v>
      </c>
      <c r="C32" s="51">
        <v>33</v>
      </c>
      <c r="D32" s="48">
        <f t="shared" si="0"/>
        <v>0.88377075522228177</v>
      </c>
      <c r="E32" s="45"/>
      <c r="F32" s="45"/>
      <c r="G32" s="45"/>
      <c r="H32" s="45"/>
      <c r="I32" s="45"/>
      <c r="J32" s="45"/>
      <c r="K32" s="45"/>
      <c r="L32" s="45"/>
      <c r="M32" s="45"/>
    </row>
    <row r="33" spans="2:13" x14ac:dyDescent="0.35">
      <c r="B33" s="50" t="s">
        <v>64</v>
      </c>
      <c r="C33" s="51">
        <v>32</v>
      </c>
      <c r="D33" s="48">
        <f t="shared" si="0"/>
        <v>0.85698982324584894</v>
      </c>
      <c r="E33" s="45"/>
      <c r="F33" s="45"/>
      <c r="G33" s="45"/>
      <c r="H33" s="45"/>
      <c r="I33" s="45"/>
      <c r="J33" s="45"/>
      <c r="K33" s="45"/>
      <c r="L33" s="45"/>
      <c r="M33" s="45"/>
    </row>
    <row r="34" spans="2:13" x14ac:dyDescent="0.35">
      <c r="B34" s="50" t="s">
        <v>65</v>
      </c>
      <c r="C34" s="51">
        <v>30</v>
      </c>
      <c r="D34" s="48">
        <f t="shared" si="0"/>
        <v>0.80342795929298338</v>
      </c>
      <c r="E34" s="45"/>
      <c r="F34" s="45"/>
      <c r="G34" s="45"/>
      <c r="H34" s="45"/>
      <c r="I34" s="45"/>
      <c r="J34" s="45"/>
      <c r="K34" s="45"/>
      <c r="L34" s="45"/>
      <c r="M34" s="45"/>
    </row>
    <row r="35" spans="2:13" x14ac:dyDescent="0.35">
      <c r="B35" s="50" t="s">
        <v>66</v>
      </c>
      <c r="C35" s="51">
        <v>27</v>
      </c>
      <c r="D35" s="48">
        <f t="shared" si="0"/>
        <v>0.723085163363685</v>
      </c>
      <c r="E35" s="45"/>
      <c r="F35" s="45"/>
      <c r="G35" s="45"/>
      <c r="H35" s="45"/>
      <c r="I35" s="45"/>
      <c r="J35" s="45"/>
      <c r="K35" s="45"/>
      <c r="L35" s="45"/>
      <c r="M35" s="45"/>
    </row>
    <row r="36" spans="2:13" x14ac:dyDescent="0.35">
      <c r="B36" s="50" t="s">
        <v>67</v>
      </c>
      <c r="C36" s="51">
        <v>26</v>
      </c>
      <c r="D36" s="48">
        <f t="shared" si="0"/>
        <v>0.69630423138725228</v>
      </c>
      <c r="E36" s="45"/>
      <c r="F36" s="45"/>
      <c r="G36" s="45"/>
      <c r="H36" s="45"/>
      <c r="I36" s="45"/>
      <c r="J36" s="45"/>
      <c r="K36" s="45"/>
      <c r="L36" s="45"/>
      <c r="M36" s="45"/>
    </row>
    <row r="37" spans="2:13" x14ac:dyDescent="0.35">
      <c r="B37" s="50" t="s">
        <v>68</v>
      </c>
      <c r="C37" s="51">
        <v>26</v>
      </c>
      <c r="D37" s="48">
        <f t="shared" si="0"/>
        <v>0.69630423138725228</v>
      </c>
      <c r="E37" s="45"/>
      <c r="F37" s="45"/>
      <c r="G37" s="45"/>
      <c r="H37" s="45"/>
      <c r="I37" s="45"/>
      <c r="J37" s="45"/>
      <c r="K37" s="45"/>
      <c r="L37" s="45"/>
      <c r="M37" s="45"/>
    </row>
    <row r="38" spans="2:13" x14ac:dyDescent="0.35">
      <c r="B38" s="50" t="s">
        <v>69</v>
      </c>
      <c r="C38" s="51">
        <v>26</v>
      </c>
      <c r="D38" s="48">
        <f t="shared" si="0"/>
        <v>0.69630423138725228</v>
      </c>
      <c r="E38" s="45"/>
      <c r="F38" s="45"/>
      <c r="G38" s="45"/>
      <c r="H38" s="45"/>
      <c r="I38" s="45"/>
      <c r="J38" s="45"/>
      <c r="K38" s="45"/>
      <c r="L38" s="45"/>
      <c r="M38" s="45"/>
    </row>
    <row r="39" spans="2:13" x14ac:dyDescent="0.35">
      <c r="B39" s="50" t="s">
        <v>70</v>
      </c>
      <c r="C39" s="51">
        <v>25</v>
      </c>
      <c r="D39" s="48">
        <f t="shared" si="0"/>
        <v>0.66952329941081945</v>
      </c>
      <c r="E39" s="45"/>
      <c r="F39" s="45"/>
      <c r="G39" s="45"/>
      <c r="H39" s="45"/>
      <c r="I39" s="45"/>
      <c r="J39" s="45"/>
      <c r="K39" s="45"/>
      <c r="L39" s="45"/>
      <c r="M39" s="45"/>
    </row>
    <row r="40" spans="2:13" x14ac:dyDescent="0.35">
      <c r="B40" s="50" t="s">
        <v>71</v>
      </c>
      <c r="C40" s="51">
        <v>25</v>
      </c>
      <c r="D40" s="48">
        <f t="shared" si="0"/>
        <v>0.66952329941081945</v>
      </c>
      <c r="E40" s="45"/>
      <c r="F40" s="45"/>
      <c r="G40" s="45"/>
      <c r="H40" s="45"/>
      <c r="I40" s="45"/>
      <c r="J40" s="45"/>
      <c r="K40" s="45"/>
      <c r="L40" s="45"/>
      <c r="M40" s="45"/>
    </row>
    <row r="41" spans="2:13" x14ac:dyDescent="0.35">
      <c r="B41" s="50" t="s">
        <v>72</v>
      </c>
      <c r="C41" s="51">
        <v>24</v>
      </c>
      <c r="D41" s="48">
        <f t="shared" si="0"/>
        <v>0.64274236743438673</v>
      </c>
      <c r="E41" s="45"/>
      <c r="F41" s="45"/>
      <c r="G41" s="45"/>
      <c r="H41" s="45"/>
      <c r="I41" s="45"/>
      <c r="J41" s="45"/>
      <c r="K41" s="45"/>
      <c r="L41" s="45"/>
      <c r="M41" s="45"/>
    </row>
    <row r="42" spans="2:13" x14ac:dyDescent="0.35">
      <c r="B42" s="50" t="s">
        <v>73</v>
      </c>
      <c r="C42" s="51">
        <v>23</v>
      </c>
      <c r="D42" s="48">
        <f t="shared" si="0"/>
        <v>0.6159614354579539</v>
      </c>
      <c r="E42" s="45"/>
      <c r="F42" s="45"/>
      <c r="G42" s="45"/>
      <c r="H42" s="45"/>
      <c r="I42" s="45"/>
      <c r="J42" s="45"/>
      <c r="K42" s="45"/>
      <c r="L42" s="45"/>
      <c r="M42" s="45"/>
    </row>
    <row r="43" spans="2:13" x14ac:dyDescent="0.35">
      <c r="B43" s="50" t="s">
        <v>74</v>
      </c>
      <c r="C43" s="51">
        <v>22</v>
      </c>
      <c r="D43" s="48">
        <f t="shared" si="0"/>
        <v>0.58918050348152118</v>
      </c>
      <c r="E43" s="45"/>
      <c r="F43" s="45"/>
      <c r="G43" s="45"/>
      <c r="H43" s="45"/>
      <c r="I43" s="45"/>
      <c r="J43" s="45"/>
      <c r="K43" s="45"/>
      <c r="L43" s="45"/>
      <c r="M43" s="45"/>
    </row>
    <row r="44" spans="2:13" x14ac:dyDescent="0.35">
      <c r="B44" s="50" t="s">
        <v>75</v>
      </c>
      <c r="C44" s="51">
        <v>22</v>
      </c>
      <c r="D44" s="48">
        <f t="shared" si="0"/>
        <v>0.58918050348152118</v>
      </c>
      <c r="E44" s="45"/>
      <c r="F44" s="45"/>
      <c r="G44" s="45"/>
      <c r="H44" s="45"/>
      <c r="I44" s="45"/>
      <c r="J44" s="45"/>
      <c r="K44" s="45"/>
      <c r="L44" s="45"/>
      <c r="M44" s="45"/>
    </row>
    <row r="45" spans="2:13" x14ac:dyDescent="0.35">
      <c r="B45" s="50" t="s">
        <v>76</v>
      </c>
      <c r="C45" s="51">
        <v>21</v>
      </c>
      <c r="D45" s="48">
        <f t="shared" si="0"/>
        <v>0.56239957150508835</v>
      </c>
      <c r="E45" s="45"/>
      <c r="F45" s="45"/>
      <c r="G45" s="45"/>
      <c r="H45" s="45"/>
      <c r="I45" s="45"/>
      <c r="J45" s="45"/>
      <c r="K45" s="45"/>
      <c r="L45" s="45"/>
      <c r="M45" s="45"/>
    </row>
    <row r="46" spans="2:13" x14ac:dyDescent="0.35">
      <c r="B46" s="50" t="s">
        <v>77</v>
      </c>
      <c r="C46" s="51">
        <v>21</v>
      </c>
      <c r="D46" s="48">
        <f t="shared" si="0"/>
        <v>0.56239957150508835</v>
      </c>
      <c r="E46" s="45"/>
      <c r="F46" s="45"/>
      <c r="G46" s="45"/>
      <c r="H46" s="45"/>
      <c r="I46" s="45"/>
      <c r="J46" s="45"/>
      <c r="K46" s="45"/>
      <c r="L46" s="45"/>
      <c r="M46" s="45"/>
    </row>
    <row r="47" spans="2:13" x14ac:dyDescent="0.35">
      <c r="B47" s="50" t="s">
        <v>78</v>
      </c>
      <c r="C47" s="51">
        <v>20</v>
      </c>
      <c r="D47" s="48">
        <f t="shared" si="0"/>
        <v>0.53561863952865563</v>
      </c>
      <c r="E47" s="45"/>
      <c r="F47" s="45"/>
      <c r="G47" s="45"/>
      <c r="H47" s="45"/>
      <c r="I47" s="45"/>
      <c r="J47" s="45"/>
      <c r="K47" s="45"/>
      <c r="L47" s="45"/>
      <c r="M47" s="45"/>
    </row>
    <row r="48" spans="2:13" x14ac:dyDescent="0.35">
      <c r="B48" s="50" t="s">
        <v>79</v>
      </c>
      <c r="C48" s="51">
        <v>20</v>
      </c>
      <c r="D48" s="48">
        <f t="shared" si="0"/>
        <v>0.53561863952865563</v>
      </c>
      <c r="E48" s="45"/>
      <c r="F48" s="45"/>
      <c r="G48" s="45"/>
      <c r="H48" s="45"/>
      <c r="I48" s="45"/>
      <c r="J48" s="45"/>
      <c r="K48" s="45"/>
      <c r="L48" s="45"/>
      <c r="M48" s="45"/>
    </row>
    <row r="49" spans="2:13" x14ac:dyDescent="0.35">
      <c r="B49" s="50" t="s">
        <v>80</v>
      </c>
      <c r="C49" s="51">
        <v>20</v>
      </c>
      <c r="D49" s="48">
        <f t="shared" si="0"/>
        <v>0.53561863952865563</v>
      </c>
      <c r="E49" s="45"/>
      <c r="F49" s="45"/>
      <c r="G49" s="45"/>
      <c r="H49" s="45"/>
      <c r="I49" s="45"/>
      <c r="J49" s="45"/>
      <c r="K49" s="45"/>
      <c r="L49" s="45"/>
      <c r="M49" s="45"/>
    </row>
    <row r="50" spans="2:13" x14ac:dyDescent="0.35">
      <c r="B50" s="50" t="s">
        <v>81</v>
      </c>
      <c r="C50" s="51">
        <v>20</v>
      </c>
      <c r="D50" s="48">
        <f t="shared" si="0"/>
        <v>0.53561863952865563</v>
      </c>
      <c r="E50" s="45"/>
      <c r="F50" s="45"/>
      <c r="G50" s="45"/>
      <c r="H50" s="45"/>
      <c r="I50" s="45"/>
      <c r="J50" s="45"/>
      <c r="K50" s="45"/>
      <c r="L50" s="45"/>
      <c r="M50" s="45"/>
    </row>
    <row r="51" spans="2:13" x14ac:dyDescent="0.35">
      <c r="B51" s="50" t="s">
        <v>82</v>
      </c>
      <c r="C51" s="51">
        <v>19</v>
      </c>
      <c r="D51" s="48">
        <f t="shared" si="0"/>
        <v>0.5088377075522228</v>
      </c>
      <c r="E51" s="45"/>
      <c r="F51" s="45"/>
      <c r="G51" s="45"/>
      <c r="H51" s="45"/>
      <c r="I51" s="45"/>
      <c r="J51" s="45"/>
      <c r="K51" s="45"/>
      <c r="L51" s="45"/>
      <c r="M51" s="45"/>
    </row>
    <row r="52" spans="2:13" x14ac:dyDescent="0.35">
      <c r="B52" s="50" t="s">
        <v>83</v>
      </c>
      <c r="C52" s="51">
        <v>19</v>
      </c>
      <c r="D52" s="48">
        <f t="shared" si="0"/>
        <v>0.5088377075522228</v>
      </c>
      <c r="E52" s="45"/>
      <c r="F52" s="45"/>
      <c r="G52" s="45"/>
      <c r="H52" s="45"/>
      <c r="I52" s="45"/>
      <c r="J52" s="45"/>
      <c r="K52" s="45"/>
      <c r="L52" s="45"/>
      <c r="M52" s="45"/>
    </row>
    <row r="53" spans="2:13" x14ac:dyDescent="0.35">
      <c r="B53" s="50" t="s">
        <v>84</v>
      </c>
      <c r="C53" s="51">
        <v>19</v>
      </c>
      <c r="D53" s="48">
        <f t="shared" si="0"/>
        <v>0.5088377075522228</v>
      </c>
      <c r="E53" s="45"/>
      <c r="F53" s="45"/>
      <c r="G53" s="45"/>
      <c r="H53" s="45"/>
      <c r="I53" s="45"/>
      <c r="J53" s="45"/>
      <c r="K53" s="45"/>
      <c r="L53" s="45"/>
      <c r="M53" s="45"/>
    </row>
    <row r="54" spans="2:13" x14ac:dyDescent="0.35">
      <c r="B54" s="50" t="s">
        <v>85</v>
      </c>
      <c r="C54" s="51">
        <v>18</v>
      </c>
      <c r="D54" s="48">
        <f t="shared" si="0"/>
        <v>0.48205677557579002</v>
      </c>
      <c r="E54" s="45"/>
      <c r="F54" s="45"/>
      <c r="G54" s="45"/>
      <c r="H54" s="45"/>
      <c r="I54" s="45"/>
      <c r="J54" s="45"/>
      <c r="K54" s="45"/>
      <c r="L54" s="45"/>
      <c r="M54" s="45"/>
    </row>
    <row r="55" spans="2:13" x14ac:dyDescent="0.35">
      <c r="B55" s="50" t="s">
        <v>86</v>
      </c>
      <c r="C55" s="51">
        <v>18</v>
      </c>
      <c r="D55" s="48">
        <f t="shared" si="0"/>
        <v>0.48205677557579002</v>
      </c>
      <c r="E55" s="45"/>
      <c r="F55" s="45"/>
      <c r="G55" s="45"/>
      <c r="H55" s="45"/>
      <c r="I55" s="45"/>
      <c r="J55" s="45"/>
      <c r="K55" s="45"/>
      <c r="L55" s="45"/>
      <c r="M55" s="45"/>
    </row>
    <row r="56" spans="2:13" x14ac:dyDescent="0.35">
      <c r="B56" s="50" t="s">
        <v>87</v>
      </c>
      <c r="C56" s="51">
        <v>18</v>
      </c>
      <c r="D56" s="48">
        <f t="shared" si="0"/>
        <v>0.48205677557579002</v>
      </c>
      <c r="E56" s="45"/>
      <c r="F56" s="45"/>
      <c r="G56" s="45"/>
      <c r="H56" s="45"/>
      <c r="I56" s="45"/>
      <c r="J56" s="45"/>
      <c r="K56" s="45"/>
      <c r="L56" s="45"/>
      <c r="M56" s="45"/>
    </row>
    <row r="57" spans="2:13" x14ac:dyDescent="0.35">
      <c r="B57" s="50" t="s">
        <v>88</v>
      </c>
      <c r="C57" s="51">
        <v>16</v>
      </c>
      <c r="D57" s="48">
        <f t="shared" si="0"/>
        <v>0.42849491162292447</v>
      </c>
      <c r="E57" s="45"/>
      <c r="F57" s="45"/>
      <c r="G57" s="45"/>
      <c r="H57" s="45"/>
      <c r="I57" s="45"/>
      <c r="J57" s="45"/>
      <c r="K57" s="45"/>
      <c r="L57" s="45"/>
      <c r="M57" s="45"/>
    </row>
    <row r="58" spans="2:13" x14ac:dyDescent="0.35">
      <c r="B58" s="50" t="s">
        <v>89</v>
      </c>
      <c r="C58" s="51">
        <v>16</v>
      </c>
      <c r="D58" s="48">
        <f t="shared" si="0"/>
        <v>0.42849491162292447</v>
      </c>
      <c r="E58" s="45"/>
      <c r="F58" s="45"/>
      <c r="G58" s="45"/>
      <c r="H58" s="45"/>
      <c r="I58" s="45"/>
      <c r="J58" s="45"/>
      <c r="K58" s="45"/>
      <c r="L58" s="45"/>
      <c r="M58" s="45"/>
    </row>
    <row r="59" spans="2:13" x14ac:dyDescent="0.35">
      <c r="B59" s="50" t="s">
        <v>90</v>
      </c>
      <c r="C59" s="51">
        <v>15</v>
      </c>
      <c r="D59" s="48">
        <f t="shared" si="0"/>
        <v>0.40171397964649169</v>
      </c>
      <c r="E59" s="45"/>
      <c r="F59" s="45"/>
      <c r="G59" s="45"/>
      <c r="H59" s="45"/>
      <c r="I59" s="45"/>
      <c r="J59" s="45"/>
      <c r="K59" s="45"/>
      <c r="L59" s="45"/>
      <c r="M59" s="45"/>
    </row>
    <row r="60" spans="2:13" x14ac:dyDescent="0.35">
      <c r="B60" s="50" t="s">
        <v>91</v>
      </c>
      <c r="C60" s="51">
        <v>14</v>
      </c>
      <c r="D60" s="48">
        <f t="shared" si="0"/>
        <v>0.37493304767005892</v>
      </c>
      <c r="E60" s="45"/>
      <c r="F60" s="45"/>
      <c r="G60" s="45"/>
      <c r="H60" s="45"/>
      <c r="I60" s="45"/>
      <c r="J60" s="45"/>
      <c r="K60" s="45"/>
      <c r="L60" s="45"/>
      <c r="M60" s="45"/>
    </row>
    <row r="61" spans="2:13" x14ac:dyDescent="0.35">
      <c r="B61" s="50" t="s">
        <v>92</v>
      </c>
      <c r="C61" s="51">
        <v>14</v>
      </c>
      <c r="D61" s="48">
        <f t="shared" si="0"/>
        <v>0.37493304767005892</v>
      </c>
      <c r="E61" s="45"/>
      <c r="F61" s="45"/>
      <c r="G61" s="45"/>
      <c r="H61" s="45"/>
      <c r="I61" s="45"/>
      <c r="J61" s="45"/>
      <c r="K61" s="45"/>
      <c r="L61" s="45"/>
      <c r="M61" s="45"/>
    </row>
    <row r="62" spans="2:13" x14ac:dyDescent="0.35">
      <c r="B62" s="50" t="s">
        <v>93</v>
      </c>
      <c r="C62" s="51">
        <v>14</v>
      </c>
      <c r="D62" s="48">
        <f t="shared" si="0"/>
        <v>0.37493304767005892</v>
      </c>
      <c r="E62" s="45"/>
      <c r="F62" s="45"/>
      <c r="G62" s="45"/>
      <c r="H62" s="45"/>
      <c r="I62" s="45"/>
      <c r="J62" s="45"/>
      <c r="K62" s="45"/>
      <c r="L62" s="45"/>
      <c r="M62" s="45"/>
    </row>
    <row r="63" spans="2:13" x14ac:dyDescent="0.35">
      <c r="B63" s="50" t="s">
        <v>94</v>
      </c>
      <c r="C63" s="51">
        <v>14</v>
      </c>
      <c r="D63" s="48">
        <f t="shared" si="0"/>
        <v>0.37493304767005892</v>
      </c>
      <c r="E63" s="45"/>
      <c r="F63" s="45"/>
      <c r="G63" s="45"/>
      <c r="H63" s="45"/>
      <c r="I63" s="45"/>
      <c r="J63" s="45"/>
      <c r="K63" s="45"/>
      <c r="L63" s="45"/>
      <c r="M63" s="45"/>
    </row>
    <row r="64" spans="2:13" x14ac:dyDescent="0.35">
      <c r="B64" s="50" t="s">
        <v>95</v>
      </c>
      <c r="C64" s="51">
        <v>13</v>
      </c>
      <c r="D64" s="48">
        <f t="shared" si="0"/>
        <v>0.34815211569362614</v>
      </c>
      <c r="E64" s="45"/>
      <c r="F64" s="45"/>
      <c r="G64" s="45"/>
      <c r="H64" s="45"/>
      <c r="I64" s="45"/>
      <c r="J64" s="45"/>
      <c r="K64" s="45"/>
      <c r="L64" s="45"/>
      <c r="M64" s="45"/>
    </row>
    <row r="65" spans="2:13" x14ac:dyDescent="0.35">
      <c r="B65" s="50" t="s">
        <v>96</v>
      </c>
      <c r="C65" s="51">
        <v>13</v>
      </c>
      <c r="D65" s="48">
        <f t="shared" si="0"/>
        <v>0.34815211569362614</v>
      </c>
      <c r="E65" s="45"/>
      <c r="F65" s="45"/>
      <c r="G65" s="45"/>
      <c r="H65" s="45"/>
      <c r="I65" s="45"/>
      <c r="J65" s="45"/>
      <c r="K65" s="45"/>
      <c r="L65" s="45"/>
      <c r="M65" s="45"/>
    </row>
    <row r="66" spans="2:13" x14ac:dyDescent="0.35">
      <c r="B66" s="50" t="s">
        <v>97</v>
      </c>
      <c r="C66" s="51">
        <v>12</v>
      </c>
      <c r="D66" s="48">
        <f t="shared" si="0"/>
        <v>0.32137118371719336</v>
      </c>
      <c r="E66" s="45"/>
      <c r="F66" s="45"/>
      <c r="G66" s="45"/>
      <c r="H66" s="45"/>
      <c r="I66" s="45"/>
      <c r="J66" s="45"/>
      <c r="K66" s="45"/>
      <c r="L66" s="45"/>
      <c r="M66" s="45"/>
    </row>
    <row r="67" spans="2:13" x14ac:dyDescent="0.35">
      <c r="B67" s="50" t="s">
        <v>98</v>
      </c>
      <c r="C67" s="51">
        <v>12</v>
      </c>
      <c r="D67" s="48">
        <f t="shared" si="0"/>
        <v>0.32137118371719336</v>
      </c>
      <c r="E67" s="45"/>
      <c r="F67" s="45"/>
      <c r="G67" s="45"/>
      <c r="H67" s="45"/>
      <c r="I67" s="45"/>
      <c r="J67" s="45"/>
      <c r="K67" s="45"/>
      <c r="L67" s="45"/>
      <c r="M67" s="45"/>
    </row>
    <row r="68" spans="2:13" x14ac:dyDescent="0.35">
      <c r="B68" s="50" t="s">
        <v>99</v>
      </c>
      <c r="C68" s="51">
        <v>12</v>
      </c>
      <c r="D68" s="48">
        <f t="shared" si="0"/>
        <v>0.32137118371719336</v>
      </c>
      <c r="E68" s="45"/>
      <c r="F68" s="45"/>
      <c r="G68" s="45"/>
      <c r="H68" s="45"/>
      <c r="I68" s="45"/>
      <c r="J68" s="45"/>
      <c r="K68" s="45"/>
      <c r="L68" s="45"/>
      <c r="M68" s="45"/>
    </row>
    <row r="69" spans="2:13" x14ac:dyDescent="0.35">
      <c r="B69" s="50" t="s">
        <v>100</v>
      </c>
      <c r="C69" s="51">
        <v>12</v>
      </c>
      <c r="D69" s="48">
        <f t="shared" si="0"/>
        <v>0.32137118371719336</v>
      </c>
      <c r="E69" s="45"/>
      <c r="F69" s="45"/>
      <c r="G69" s="45"/>
      <c r="H69" s="45"/>
      <c r="I69" s="45"/>
      <c r="J69" s="45"/>
      <c r="K69" s="45"/>
      <c r="L69" s="45"/>
      <c r="M69" s="45"/>
    </row>
    <row r="70" spans="2:13" x14ac:dyDescent="0.35">
      <c r="B70" s="50" t="s">
        <v>101</v>
      </c>
      <c r="C70" s="51">
        <v>12</v>
      </c>
      <c r="D70" s="48">
        <f t="shared" si="0"/>
        <v>0.32137118371719336</v>
      </c>
      <c r="E70" s="45"/>
      <c r="F70" s="45"/>
      <c r="G70" s="45"/>
      <c r="H70" s="45"/>
      <c r="I70" s="45"/>
      <c r="J70" s="45"/>
      <c r="K70" s="45"/>
      <c r="L70" s="45"/>
      <c r="M70" s="45"/>
    </row>
    <row r="71" spans="2:13" x14ac:dyDescent="0.35">
      <c r="B71" s="50" t="s">
        <v>102</v>
      </c>
      <c r="C71" s="51">
        <v>11</v>
      </c>
      <c r="D71" s="48">
        <f t="shared" si="0"/>
        <v>0.29459025174076059</v>
      </c>
      <c r="E71" s="45"/>
      <c r="F71" s="45"/>
      <c r="G71" s="45"/>
      <c r="H71" s="45"/>
      <c r="I71" s="45"/>
      <c r="J71" s="45"/>
      <c r="K71" s="45"/>
      <c r="L71" s="45"/>
      <c r="M71" s="45"/>
    </row>
    <row r="72" spans="2:13" x14ac:dyDescent="0.35">
      <c r="B72" s="50" t="s">
        <v>103</v>
      </c>
      <c r="C72" s="51">
        <v>11</v>
      </c>
      <c r="D72" s="48">
        <f t="shared" ref="D72:D78" si="1">C72/C$79*100</f>
        <v>0.29459025174076059</v>
      </c>
      <c r="E72" s="45"/>
      <c r="F72" s="45"/>
      <c r="G72" s="45"/>
      <c r="H72" s="45"/>
      <c r="I72" s="45"/>
      <c r="J72" s="45"/>
      <c r="K72" s="45"/>
      <c r="L72" s="45"/>
      <c r="M72" s="45"/>
    </row>
    <row r="73" spans="2:13" x14ac:dyDescent="0.35">
      <c r="B73" s="50" t="s">
        <v>104</v>
      </c>
      <c r="C73" s="51">
        <v>11</v>
      </c>
      <c r="D73" s="48">
        <f t="shared" si="1"/>
        <v>0.29459025174076059</v>
      </c>
      <c r="E73" s="45"/>
      <c r="F73" s="45"/>
      <c r="G73" s="45"/>
      <c r="H73" s="45"/>
      <c r="I73" s="45"/>
      <c r="J73" s="45"/>
      <c r="K73" s="45"/>
      <c r="L73" s="45"/>
      <c r="M73" s="45"/>
    </row>
    <row r="74" spans="2:13" x14ac:dyDescent="0.35">
      <c r="B74" s="50" t="s">
        <v>64</v>
      </c>
      <c r="C74" s="51">
        <v>10</v>
      </c>
      <c r="D74" s="48">
        <f t="shared" si="1"/>
        <v>0.26780931976432781</v>
      </c>
      <c r="E74" s="45"/>
      <c r="F74" s="45"/>
      <c r="G74" s="45"/>
      <c r="H74" s="45"/>
      <c r="I74" s="45"/>
      <c r="J74" s="45"/>
      <c r="K74" s="45"/>
      <c r="L74" s="45"/>
      <c r="M74" s="45"/>
    </row>
    <row r="75" spans="2:13" x14ac:dyDescent="0.35">
      <c r="B75" s="50" t="s">
        <v>105</v>
      </c>
      <c r="C75" s="51">
        <v>10</v>
      </c>
      <c r="D75" s="48">
        <f t="shared" si="1"/>
        <v>0.26780931976432781</v>
      </c>
      <c r="E75" s="45"/>
      <c r="F75" s="45"/>
      <c r="G75" s="45"/>
      <c r="H75" s="45"/>
      <c r="I75" s="45"/>
      <c r="J75" s="45"/>
      <c r="K75" s="45"/>
      <c r="L75" s="45"/>
      <c r="M75" s="45"/>
    </row>
    <row r="76" spans="2:13" x14ac:dyDescent="0.35">
      <c r="B76" s="50" t="s">
        <v>106</v>
      </c>
      <c r="C76" s="51">
        <v>10</v>
      </c>
      <c r="D76" s="48">
        <f t="shared" si="1"/>
        <v>0.26780931976432781</v>
      </c>
      <c r="E76" s="45"/>
      <c r="F76" s="45"/>
      <c r="G76" s="45"/>
      <c r="H76" s="45"/>
      <c r="I76" s="45"/>
      <c r="J76" s="45"/>
      <c r="K76" s="45"/>
      <c r="L76" s="45"/>
      <c r="M76" s="45"/>
    </row>
    <row r="77" spans="2:13" x14ac:dyDescent="0.35">
      <c r="B77" s="50" t="s">
        <v>107</v>
      </c>
      <c r="C77" s="51">
        <v>10</v>
      </c>
      <c r="D77" s="48">
        <f t="shared" si="1"/>
        <v>0.26780931976432781</v>
      </c>
      <c r="E77" s="45"/>
      <c r="F77" s="45"/>
      <c r="G77" s="45"/>
      <c r="H77" s="45"/>
      <c r="I77" s="45"/>
      <c r="J77" s="45"/>
      <c r="K77" s="45"/>
      <c r="L77" s="45"/>
      <c r="M77" s="45"/>
    </row>
    <row r="78" spans="2:13" x14ac:dyDescent="0.35">
      <c r="B78" s="33" t="s">
        <v>108</v>
      </c>
      <c r="C78" s="51">
        <v>10</v>
      </c>
      <c r="D78" s="48">
        <f t="shared" si="1"/>
        <v>0.26780931976432781</v>
      </c>
      <c r="E78" s="45"/>
      <c r="F78" s="45"/>
      <c r="G78" s="45"/>
      <c r="H78" s="45"/>
      <c r="I78" s="45"/>
      <c r="J78" s="45"/>
      <c r="K78" s="45"/>
      <c r="L78" s="45"/>
      <c r="M78" s="45"/>
    </row>
    <row r="79" spans="2:13" x14ac:dyDescent="0.35">
      <c r="B79" s="40" t="s">
        <v>109</v>
      </c>
      <c r="C79" s="41">
        <f>SUM(C7:C78)</f>
        <v>3734</v>
      </c>
      <c r="D79" s="41">
        <f>SUM(D7:D78)</f>
        <v>99.999999999999872</v>
      </c>
      <c r="E79" s="45"/>
      <c r="F79" s="45"/>
      <c r="G79" s="45"/>
      <c r="H79" s="45"/>
      <c r="I79" s="45"/>
      <c r="J79" s="45"/>
      <c r="K79" s="45"/>
      <c r="L79" s="45"/>
      <c r="M79" s="45"/>
    </row>
    <row r="80" spans="2:13" x14ac:dyDescent="0.3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</row>
    <row r="83" ht="15.75" customHeight="1" x14ac:dyDescent="0.35"/>
    <row r="86" ht="16.5" customHeight="1" x14ac:dyDescent="0.35"/>
    <row r="87" ht="29.25" customHeight="1" x14ac:dyDescent="0.35"/>
  </sheetData>
  <sheetProtection sheet="1" objects="1" scenarios="1"/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644A5-0E71-41DB-A6A7-C068CF668409}">
  <sheetPr>
    <tabColor theme="7" tint="0.39997558519241921"/>
    <pageSetUpPr fitToPage="1"/>
  </sheetPr>
  <dimension ref="A1:M46"/>
  <sheetViews>
    <sheetView showGridLines="0" showRowColHeaders="0" zoomScale="80" zoomScaleNormal="80" workbookViewId="0">
      <pane xSplit="12" ySplit="6" topLeftCell="M7" activePane="bottomRight" state="frozen"/>
      <selection activeCell="O27" sqref="O27"/>
      <selection pane="topRight" activeCell="O27" sqref="O27"/>
      <selection pane="bottomLeft" activeCell="O27" sqref="O27"/>
      <selection pane="bottomRight" activeCell="A8" sqref="A8"/>
    </sheetView>
  </sheetViews>
  <sheetFormatPr defaultColWidth="9.08984375" defaultRowHeight="14.5" x14ac:dyDescent="0.35"/>
  <cols>
    <col min="1" max="1" width="4.6328125" style="1" customWidth="1"/>
    <col min="2" max="2" width="17.36328125" style="1" customWidth="1"/>
    <col min="3" max="4" width="10.36328125" style="1" customWidth="1"/>
    <col min="5" max="16384" width="9.08984375" style="1"/>
  </cols>
  <sheetData>
    <row r="1" spans="1:13" ht="18.5" x14ac:dyDescent="0.45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/>
    </row>
    <row r="2" spans="1:13" x14ac:dyDescent="0.35">
      <c r="B2" s="75" t="s">
        <v>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6" customHeight="1" x14ac:dyDescent="0.35">
      <c r="A3" s="2"/>
      <c r="B3" s="44"/>
      <c r="C3" s="44"/>
      <c r="D3" s="44"/>
      <c r="E3" s="44"/>
      <c r="F3" s="44"/>
      <c r="G3" s="44"/>
      <c r="H3" s="44"/>
      <c r="I3" s="44"/>
      <c r="J3" s="44"/>
      <c r="K3" s="45"/>
      <c r="L3" s="45"/>
      <c r="M3" s="45"/>
    </row>
    <row r="4" spans="1:13" ht="15.75" customHeight="1" x14ac:dyDescent="0.45">
      <c r="A4" s="2"/>
      <c r="B4" s="76" t="s">
        <v>110</v>
      </c>
      <c r="C4" s="76"/>
      <c r="D4" s="76"/>
      <c r="E4" s="44"/>
      <c r="F4" s="44"/>
      <c r="G4" s="44"/>
      <c r="H4" s="44"/>
      <c r="I4" s="44"/>
      <c r="J4" s="44"/>
      <c r="K4" s="45"/>
      <c r="L4" s="45"/>
      <c r="M4" s="45"/>
    </row>
    <row r="5" spans="1:13" ht="17.5" customHeight="1" x14ac:dyDescent="0.35">
      <c r="B5" s="77" t="s">
        <v>111</v>
      </c>
      <c r="C5" s="77"/>
      <c r="D5" s="77"/>
      <c r="E5" s="45"/>
      <c r="F5" s="45"/>
      <c r="G5" s="45"/>
      <c r="H5" s="45"/>
      <c r="I5" s="45"/>
      <c r="J5" s="45"/>
      <c r="K5" s="45"/>
      <c r="L5" s="45"/>
      <c r="M5" s="45"/>
    </row>
    <row r="6" spans="1:13" x14ac:dyDescent="0.35">
      <c r="B6" s="31" t="s">
        <v>112</v>
      </c>
      <c r="C6" s="46" t="s">
        <v>4</v>
      </c>
      <c r="D6" s="46" t="s">
        <v>5</v>
      </c>
      <c r="E6" s="45"/>
      <c r="F6" s="45"/>
      <c r="G6" s="45"/>
      <c r="H6" s="45"/>
      <c r="I6" s="45"/>
      <c r="J6" s="45"/>
      <c r="K6" s="45"/>
      <c r="L6" s="45"/>
      <c r="M6" s="45"/>
    </row>
    <row r="7" spans="1:13" x14ac:dyDescent="0.35">
      <c r="B7" s="52" t="s">
        <v>113</v>
      </c>
      <c r="C7" s="53">
        <v>814.14560387325571</v>
      </c>
      <c r="D7" s="54">
        <f>C7/C$32*100</f>
        <v>21.746501871223842</v>
      </c>
      <c r="E7" s="45"/>
      <c r="F7" s="45"/>
      <c r="G7" s="45"/>
      <c r="H7" s="45"/>
      <c r="I7" s="45"/>
      <c r="J7" s="45"/>
      <c r="K7" s="45"/>
      <c r="L7" s="45"/>
      <c r="M7" s="45"/>
    </row>
    <row r="8" spans="1:13" x14ac:dyDescent="0.35">
      <c r="B8" s="55" t="s">
        <v>114</v>
      </c>
      <c r="C8" s="56">
        <v>705.37689443145405</v>
      </c>
      <c r="D8" s="54">
        <f t="shared" ref="D8:D31" si="0">C8/C$32*100</f>
        <v>18.8411997579977</v>
      </c>
      <c r="E8" s="45"/>
      <c r="F8" s="45"/>
      <c r="G8" s="45"/>
      <c r="H8" s="45"/>
      <c r="I8" s="45"/>
      <c r="J8" s="45"/>
      <c r="K8" s="45"/>
      <c r="L8" s="45"/>
      <c r="M8" s="45"/>
    </row>
    <row r="9" spans="1:13" x14ac:dyDescent="0.35">
      <c r="B9" s="55" t="s">
        <v>115</v>
      </c>
      <c r="C9" s="56">
        <v>509.8336318492033</v>
      </c>
      <c r="D9" s="54">
        <f t="shared" si="0"/>
        <v>13.618077621834782</v>
      </c>
      <c r="E9" s="45"/>
      <c r="F9" s="45"/>
      <c r="G9" s="45"/>
      <c r="H9" s="45"/>
      <c r="I9" s="45"/>
      <c r="J9" s="45"/>
      <c r="K9" s="45"/>
      <c r="L9" s="45"/>
      <c r="M9" s="45"/>
    </row>
    <row r="10" spans="1:13" x14ac:dyDescent="0.35">
      <c r="B10" s="55" t="s">
        <v>116</v>
      </c>
      <c r="C10" s="56">
        <v>329.37642387067592</v>
      </c>
      <c r="D10" s="54">
        <f t="shared" si="0"/>
        <v>8.7979164709163715</v>
      </c>
      <c r="E10" s="45"/>
      <c r="F10" s="45"/>
      <c r="G10" s="45"/>
      <c r="H10" s="45"/>
      <c r="I10" s="45"/>
      <c r="J10" s="45"/>
      <c r="K10" s="45"/>
      <c r="L10" s="45"/>
      <c r="M10" s="45"/>
    </row>
    <row r="11" spans="1:13" x14ac:dyDescent="0.35">
      <c r="B11" s="55" t="s">
        <v>117</v>
      </c>
      <c r="C11" s="56">
        <v>268.60210207964064</v>
      </c>
      <c r="D11" s="54">
        <f t="shared" si="0"/>
        <v>7.1745841133337374</v>
      </c>
      <c r="E11" s="45"/>
      <c r="F11" s="45"/>
      <c r="G11" s="45"/>
      <c r="H11" s="45"/>
      <c r="I11" s="45"/>
      <c r="J11" s="45"/>
      <c r="K11" s="45"/>
      <c r="L11" s="45"/>
      <c r="M11" s="45"/>
    </row>
    <row r="12" spans="1:13" x14ac:dyDescent="0.35">
      <c r="B12" s="55" t="s">
        <v>118</v>
      </c>
      <c r="C12" s="56">
        <v>234.94143146006053</v>
      </c>
      <c r="D12" s="54">
        <f t="shared" si="0"/>
        <v>6.2754797846572856</v>
      </c>
      <c r="E12" s="45"/>
      <c r="F12" s="45"/>
      <c r="G12" s="45"/>
      <c r="H12" s="45"/>
      <c r="I12" s="45"/>
      <c r="J12" s="45"/>
      <c r="K12" s="45"/>
      <c r="L12" s="45"/>
      <c r="M12" s="45"/>
    </row>
    <row r="13" spans="1:13" x14ac:dyDescent="0.35">
      <c r="B13" s="55" t="s">
        <v>119</v>
      </c>
      <c r="C13" s="56">
        <v>169.3444642221431</v>
      </c>
      <c r="D13" s="54">
        <f t="shared" si="0"/>
        <v>4.5233305818617922</v>
      </c>
      <c r="E13" s="45"/>
      <c r="F13" s="45"/>
      <c r="G13" s="45"/>
      <c r="H13" s="45"/>
      <c r="I13" s="45"/>
      <c r="J13" s="45"/>
      <c r="K13" s="45"/>
      <c r="L13" s="45"/>
      <c r="M13" s="45"/>
    </row>
    <row r="14" spans="1:13" x14ac:dyDescent="0.35">
      <c r="B14" s="55" t="s">
        <v>120</v>
      </c>
      <c r="C14" s="56">
        <v>133.97847506930844</v>
      </c>
      <c r="D14" s="54">
        <f t="shared" si="0"/>
        <v>3.5786757859249092</v>
      </c>
      <c r="E14" s="45"/>
      <c r="F14" s="45"/>
      <c r="G14" s="45"/>
      <c r="H14" s="45"/>
      <c r="I14" s="45"/>
      <c r="J14" s="45"/>
      <c r="K14" s="45"/>
      <c r="L14" s="45"/>
      <c r="M14" s="45"/>
    </row>
    <row r="15" spans="1:13" x14ac:dyDescent="0.35">
      <c r="B15" s="55" t="s">
        <v>121</v>
      </c>
      <c r="C15" s="56">
        <v>97.779077068475118</v>
      </c>
      <c r="D15" s="54">
        <f t="shared" si="0"/>
        <v>2.6117599509474969</v>
      </c>
      <c r="E15" s="45"/>
      <c r="F15" s="45"/>
      <c r="G15" s="45"/>
      <c r="H15" s="45"/>
      <c r="I15" s="45"/>
      <c r="J15" s="45"/>
      <c r="K15" s="45"/>
      <c r="L15" s="45"/>
      <c r="M15" s="45"/>
    </row>
    <row r="16" spans="1:13" x14ac:dyDescent="0.35">
      <c r="B16" s="55" t="s">
        <v>122</v>
      </c>
      <c r="C16" s="56">
        <v>80.526642984014217</v>
      </c>
      <c r="D16" s="54">
        <f t="shared" si="0"/>
        <v>2.1509331795247992</v>
      </c>
      <c r="E16" s="45"/>
      <c r="F16" s="45"/>
      <c r="G16" s="45"/>
      <c r="H16" s="45"/>
      <c r="I16" s="45"/>
      <c r="J16" s="45"/>
      <c r="K16" s="45"/>
      <c r="L16" s="45"/>
      <c r="M16" s="45"/>
    </row>
    <row r="17" spans="2:13" x14ac:dyDescent="0.35">
      <c r="B17" s="55" t="s">
        <v>123</v>
      </c>
      <c r="C17" s="56">
        <v>72</v>
      </c>
      <c r="D17" s="54">
        <f t="shared" si="0"/>
        <v>1.9231794991941868</v>
      </c>
      <c r="E17" s="45"/>
      <c r="F17" s="45"/>
      <c r="G17" s="45"/>
      <c r="H17" s="45"/>
      <c r="I17" s="45"/>
      <c r="J17" s="45"/>
      <c r="K17" s="45"/>
      <c r="L17" s="45"/>
      <c r="M17" s="45"/>
    </row>
    <row r="18" spans="2:13" x14ac:dyDescent="0.35">
      <c r="B18" s="55" t="s">
        <v>124</v>
      </c>
      <c r="C18" s="56">
        <v>57.143701399688958</v>
      </c>
      <c r="D18" s="54">
        <f t="shared" si="0"/>
        <v>1.5263554866660549</v>
      </c>
      <c r="E18" s="45"/>
      <c r="F18" s="45"/>
      <c r="G18" s="45"/>
      <c r="H18" s="45"/>
      <c r="I18" s="45"/>
      <c r="J18" s="45"/>
      <c r="K18" s="45"/>
      <c r="L18" s="45"/>
      <c r="M18" s="45"/>
    </row>
    <row r="19" spans="2:13" x14ac:dyDescent="0.35">
      <c r="B19" s="55" t="s">
        <v>125</v>
      </c>
      <c r="C19" s="56">
        <v>45.531219230638641</v>
      </c>
      <c r="D19" s="54">
        <f t="shared" si="0"/>
        <v>1.2161764916344491</v>
      </c>
      <c r="E19" s="45"/>
      <c r="F19" s="45"/>
      <c r="G19" s="45"/>
      <c r="H19" s="45"/>
      <c r="I19" s="45"/>
      <c r="J19" s="45"/>
      <c r="K19" s="45"/>
      <c r="L19" s="45"/>
      <c r="M19" s="45"/>
    </row>
    <row r="20" spans="2:13" x14ac:dyDescent="0.35">
      <c r="B20" s="55" t="s">
        <v>126</v>
      </c>
      <c r="C20" s="56">
        <v>37</v>
      </c>
      <c r="D20" s="54">
        <f t="shared" si="0"/>
        <v>0.98830057597479037</v>
      </c>
      <c r="E20" s="45"/>
      <c r="F20" s="45"/>
      <c r="G20" s="45"/>
      <c r="H20" s="45"/>
      <c r="I20" s="45"/>
      <c r="J20" s="45"/>
      <c r="K20" s="45"/>
      <c r="L20" s="45"/>
      <c r="M20" s="45"/>
    </row>
    <row r="21" spans="2:13" x14ac:dyDescent="0.35">
      <c r="B21" s="55" t="s">
        <v>127</v>
      </c>
      <c r="C21" s="56">
        <v>29.493466125348895</v>
      </c>
      <c r="D21" s="54">
        <f t="shared" si="0"/>
        <v>0.7877948529506833</v>
      </c>
      <c r="E21" s="45"/>
      <c r="F21" s="45"/>
      <c r="G21" s="45"/>
      <c r="H21" s="45"/>
      <c r="I21" s="45"/>
      <c r="J21" s="45"/>
      <c r="K21" s="45"/>
      <c r="L21" s="45"/>
      <c r="M21" s="45"/>
    </row>
    <row r="22" spans="2:13" x14ac:dyDescent="0.35">
      <c r="B22" s="55" t="s">
        <v>128</v>
      </c>
      <c r="C22" s="56">
        <v>26.624193298261339</v>
      </c>
      <c r="D22" s="54">
        <f t="shared" si="0"/>
        <v>0.71115420463610368</v>
      </c>
      <c r="E22" s="45"/>
      <c r="F22" s="45"/>
      <c r="G22" s="45"/>
      <c r="H22" s="45"/>
      <c r="I22" s="45"/>
      <c r="J22" s="45"/>
      <c r="K22" s="45"/>
      <c r="L22" s="45"/>
      <c r="M22" s="45"/>
    </row>
    <row r="23" spans="2:13" x14ac:dyDescent="0.35">
      <c r="B23" s="55" t="s">
        <v>129</v>
      </c>
      <c r="C23" s="56">
        <v>22.495633392806837</v>
      </c>
      <c r="D23" s="54">
        <f t="shared" si="0"/>
        <v>0.60087695781158712</v>
      </c>
      <c r="E23" s="45"/>
      <c r="F23" s="45"/>
      <c r="G23" s="45"/>
      <c r="H23" s="45"/>
      <c r="I23" s="45"/>
      <c r="J23" s="45"/>
      <c r="K23" s="45"/>
      <c r="L23" s="45"/>
      <c r="M23" s="45"/>
    </row>
    <row r="24" spans="2:13" x14ac:dyDescent="0.35">
      <c r="B24" s="55" t="s">
        <v>130</v>
      </c>
      <c r="C24" s="56">
        <v>20.856298600311042</v>
      </c>
      <c r="D24" s="54">
        <f t="shared" si="0"/>
        <v>0.55708897079431396</v>
      </c>
      <c r="E24" s="45"/>
      <c r="F24" s="45"/>
      <c r="G24" s="45"/>
      <c r="H24" s="45"/>
      <c r="I24" s="45"/>
      <c r="J24" s="45"/>
      <c r="K24" s="45"/>
      <c r="L24" s="45"/>
      <c r="M24" s="45"/>
    </row>
    <row r="25" spans="2:13" x14ac:dyDescent="0.35">
      <c r="B25" s="55" t="s">
        <v>131</v>
      </c>
      <c r="C25" s="56">
        <v>20</v>
      </c>
      <c r="D25" s="54">
        <f t="shared" si="0"/>
        <v>0.53421652755394078</v>
      </c>
      <c r="E25" s="45"/>
      <c r="F25" s="45"/>
      <c r="G25" s="45"/>
      <c r="H25" s="45"/>
      <c r="I25" s="45"/>
      <c r="J25" s="45"/>
      <c r="K25" s="45"/>
      <c r="L25" s="45"/>
      <c r="M25" s="45"/>
    </row>
    <row r="26" spans="2:13" x14ac:dyDescent="0.35">
      <c r="B26" s="55" t="s">
        <v>93</v>
      </c>
      <c r="C26" s="56">
        <v>14</v>
      </c>
      <c r="D26" s="54">
        <f t="shared" si="0"/>
        <v>0.37395156928775852</v>
      </c>
      <c r="E26" s="45"/>
      <c r="F26" s="45"/>
      <c r="G26" s="45"/>
      <c r="H26" s="45"/>
      <c r="I26" s="45"/>
      <c r="J26" s="45"/>
      <c r="K26" s="45"/>
      <c r="L26" s="45"/>
      <c r="M26" s="45"/>
    </row>
    <row r="27" spans="2:13" x14ac:dyDescent="0.35">
      <c r="B27" s="55" t="s">
        <v>132</v>
      </c>
      <c r="C27" s="56">
        <v>13</v>
      </c>
      <c r="D27" s="54">
        <f t="shared" si="0"/>
        <v>0.34724074291006152</v>
      </c>
      <c r="E27" s="45"/>
      <c r="F27" s="45"/>
      <c r="G27" s="45"/>
      <c r="H27" s="45"/>
      <c r="I27" s="45"/>
      <c r="J27" s="45"/>
      <c r="K27" s="45"/>
      <c r="L27" s="45"/>
      <c r="M27" s="45"/>
    </row>
    <row r="28" spans="2:13" x14ac:dyDescent="0.35">
      <c r="B28" s="55" t="s">
        <v>133</v>
      </c>
      <c r="C28" s="56">
        <v>12</v>
      </c>
      <c r="D28" s="54">
        <f t="shared" si="0"/>
        <v>0.32052991653236446</v>
      </c>
      <c r="E28" s="45"/>
      <c r="F28" s="45"/>
      <c r="G28" s="45"/>
      <c r="H28" s="45"/>
      <c r="I28" s="45"/>
      <c r="J28" s="45"/>
      <c r="K28" s="45"/>
      <c r="L28" s="45"/>
      <c r="M28" s="45"/>
    </row>
    <row r="29" spans="2:13" x14ac:dyDescent="0.35">
      <c r="B29" s="55" t="s">
        <v>134</v>
      </c>
      <c r="C29" s="56">
        <v>11.623105568545943</v>
      </c>
      <c r="D29" s="54">
        <f t="shared" si="0"/>
        <v>0.31046275481107433</v>
      </c>
      <c r="E29" s="45"/>
      <c r="F29" s="45"/>
      <c r="G29" s="45"/>
      <c r="H29" s="45"/>
      <c r="I29" s="45"/>
      <c r="J29" s="45"/>
      <c r="K29" s="45"/>
      <c r="L29" s="45"/>
      <c r="M29" s="45"/>
    </row>
    <row r="30" spans="2:13" x14ac:dyDescent="0.35">
      <c r="B30" s="55" t="s">
        <v>135</v>
      </c>
      <c r="C30" s="56">
        <v>10</v>
      </c>
      <c r="D30" s="54">
        <f t="shared" si="0"/>
        <v>0.26710826377697039</v>
      </c>
      <c r="E30" s="45"/>
      <c r="F30" s="45"/>
      <c r="G30" s="45"/>
      <c r="H30" s="45"/>
      <c r="I30" s="45"/>
      <c r="J30" s="45"/>
      <c r="K30" s="45"/>
      <c r="L30" s="45"/>
      <c r="M30" s="45"/>
    </row>
    <row r="31" spans="2:13" x14ac:dyDescent="0.35">
      <c r="B31" s="55" t="s">
        <v>136</v>
      </c>
      <c r="C31" s="56">
        <v>8.127942736517257</v>
      </c>
      <c r="D31" s="54">
        <f t="shared" si="0"/>
        <v>0.21710406724297621</v>
      </c>
      <c r="E31" s="45"/>
      <c r="F31" s="45"/>
      <c r="G31" s="45"/>
      <c r="H31" s="45"/>
      <c r="I31" s="45"/>
      <c r="J31" s="45"/>
      <c r="K31" s="45"/>
      <c r="L31" s="45"/>
      <c r="M31" s="45"/>
    </row>
    <row r="32" spans="2:13" ht="14.5" customHeight="1" x14ac:dyDescent="0.35">
      <c r="B32" s="57" t="s">
        <v>14</v>
      </c>
      <c r="C32" s="41">
        <f>SUM(C7:C31)</f>
        <v>3743.8003072603487</v>
      </c>
      <c r="D32" s="41">
        <f>SUM(D7:D31)</f>
        <v>100.00000000000003</v>
      </c>
      <c r="E32" s="45"/>
      <c r="F32" s="45"/>
      <c r="G32" s="45"/>
      <c r="H32" s="45"/>
      <c r="I32" s="45"/>
      <c r="J32" s="45"/>
      <c r="K32" s="45"/>
      <c r="L32" s="45"/>
      <c r="M32" s="45"/>
    </row>
    <row r="33" spans="2:13" ht="14.5" customHeight="1" x14ac:dyDescent="0.35">
      <c r="B33" s="58"/>
      <c r="C33" s="58"/>
      <c r="D33" s="58"/>
      <c r="E33" s="45"/>
      <c r="F33" s="45"/>
      <c r="G33" s="45"/>
      <c r="H33" s="45"/>
      <c r="I33" s="45"/>
      <c r="J33" s="45"/>
      <c r="K33" s="45"/>
      <c r="L33" s="45"/>
      <c r="M33" s="45"/>
    </row>
    <row r="34" spans="2:13" x14ac:dyDescent="0.35">
      <c r="B34" s="58"/>
      <c r="C34" s="58"/>
      <c r="D34" s="58"/>
      <c r="E34" s="45"/>
      <c r="F34" s="45"/>
      <c r="G34" s="45"/>
      <c r="H34" s="45"/>
      <c r="I34" s="45"/>
      <c r="J34" s="45"/>
      <c r="K34" s="45"/>
      <c r="L34" s="45"/>
      <c r="M34" s="45"/>
    </row>
    <row r="35" spans="2:13" ht="15" customHeight="1" x14ac:dyDescent="0.35">
      <c r="B35" s="58"/>
      <c r="C35" s="58"/>
      <c r="D35" s="58"/>
      <c r="E35" s="45"/>
      <c r="F35" s="59"/>
      <c r="G35" s="45"/>
      <c r="H35" s="45"/>
      <c r="I35" s="45"/>
      <c r="J35" s="45"/>
      <c r="K35" s="45"/>
      <c r="L35" s="45"/>
      <c r="M35" s="45"/>
    </row>
    <row r="36" spans="2:13" x14ac:dyDescent="0.35">
      <c r="B36" s="58"/>
      <c r="C36" s="58"/>
      <c r="D36" s="58"/>
      <c r="E36" s="45"/>
      <c r="F36" s="45"/>
      <c r="G36" s="45"/>
      <c r="H36" s="45"/>
      <c r="I36" s="45"/>
      <c r="J36" s="45"/>
      <c r="K36" s="45"/>
      <c r="L36" s="45"/>
      <c r="M36" s="45"/>
    </row>
    <row r="37" spans="2:13" ht="24" customHeight="1" x14ac:dyDescent="0.35">
      <c r="B37" s="58"/>
      <c r="C37" s="58"/>
      <c r="D37" s="58"/>
      <c r="E37" s="45"/>
      <c r="F37" s="45"/>
      <c r="G37" s="45"/>
      <c r="H37" s="45"/>
      <c r="I37" s="45"/>
      <c r="J37" s="45"/>
      <c r="K37" s="45"/>
      <c r="L37" s="45"/>
      <c r="M37" s="45"/>
    </row>
    <row r="38" spans="2:13" x14ac:dyDescent="0.35">
      <c r="B38"/>
      <c r="C38"/>
      <c r="D38"/>
    </row>
    <row r="39" spans="2:13" x14ac:dyDescent="0.35">
      <c r="B39"/>
      <c r="C39"/>
      <c r="D39"/>
    </row>
    <row r="40" spans="2:13" x14ac:dyDescent="0.35">
      <c r="B40"/>
      <c r="C40"/>
      <c r="D40"/>
    </row>
    <row r="41" spans="2:13" x14ac:dyDescent="0.35">
      <c r="B41"/>
      <c r="C41"/>
      <c r="D41"/>
    </row>
    <row r="42" spans="2:13" x14ac:dyDescent="0.35">
      <c r="B42"/>
      <c r="C42"/>
      <c r="D42"/>
    </row>
    <row r="43" spans="2:13" x14ac:dyDescent="0.35">
      <c r="B43"/>
      <c r="C43"/>
      <c r="D43"/>
    </row>
    <row r="46" spans="2:13" x14ac:dyDescent="0.35">
      <c r="B46" s="78" t="s">
        <v>137</v>
      </c>
      <c r="C46" s="78"/>
      <c r="D46" s="78"/>
    </row>
  </sheetData>
  <sheetProtection sheet="1" objects="1" scenarios="1"/>
  <mergeCells count="5">
    <mergeCell ref="B1:L1"/>
    <mergeCell ref="B2:M2"/>
    <mergeCell ref="B4:D4"/>
    <mergeCell ref="B5:D5"/>
    <mergeCell ref="B46:D46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FCD6B-4B3B-4F0C-98AA-0E2D6D0B5BF8}">
  <sheetPr>
    <tabColor theme="7" tint="0.39997558519241921"/>
    <pageSetUpPr fitToPage="1"/>
  </sheetPr>
  <dimension ref="A1:U38"/>
  <sheetViews>
    <sheetView showGridLines="0" showRowColHeaders="0" zoomScale="80" zoomScaleNormal="80" workbookViewId="0">
      <pane xSplit="14" ySplit="4" topLeftCell="O5" activePane="bottomRight" state="frozen"/>
      <selection activeCell="O27" sqref="O27"/>
      <selection pane="topRight" activeCell="O27" sqref="O27"/>
      <selection pane="bottomLeft" activeCell="O27" sqref="O27"/>
      <selection pane="bottomRight" activeCell="N1" sqref="N1"/>
    </sheetView>
  </sheetViews>
  <sheetFormatPr defaultColWidth="9.08984375" defaultRowHeight="14.5" x14ac:dyDescent="0.35"/>
  <cols>
    <col min="1" max="1" width="4.26953125" style="9" customWidth="1"/>
    <col min="2" max="2" width="18.81640625" style="1" customWidth="1"/>
    <col min="3" max="5" width="10.08984375" style="1" customWidth="1"/>
    <col min="6" max="14" width="9.08984375" style="1"/>
    <col min="15" max="15" width="4.36328125" style="9" customWidth="1"/>
    <col min="16" max="16" width="11.90625" style="9" customWidth="1"/>
    <col min="17" max="17" width="7.7265625" style="9" customWidth="1"/>
    <col min="18" max="16384" width="9.08984375" style="1"/>
  </cols>
  <sheetData>
    <row r="1" spans="1:21" ht="18.5" x14ac:dyDescent="0.45">
      <c r="B1" s="72" t="s">
        <v>138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1" x14ac:dyDescent="0.35">
      <c r="B2" s="75" t="s">
        <v>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21" x14ac:dyDescent="0.35">
      <c r="B3" s="45"/>
      <c r="C3" s="60"/>
      <c r="D3" s="45"/>
      <c r="E3" s="45"/>
      <c r="F3" s="45"/>
      <c r="G3" s="45"/>
      <c r="H3" s="45"/>
      <c r="I3" s="45"/>
      <c r="J3" s="45"/>
      <c r="K3" s="45"/>
      <c r="L3" s="45"/>
      <c r="M3" s="45"/>
      <c r="P3" s="9" t="s">
        <v>139</v>
      </c>
    </row>
    <row r="4" spans="1:21" x14ac:dyDescent="0.35">
      <c r="B4" s="61" t="s">
        <v>140</v>
      </c>
      <c r="C4" s="61"/>
      <c r="D4" s="45"/>
      <c r="E4" s="45"/>
      <c r="F4" s="45"/>
      <c r="G4" s="45"/>
      <c r="H4" s="45"/>
      <c r="I4" s="45"/>
      <c r="J4" s="45"/>
      <c r="K4" s="45"/>
      <c r="L4" s="45"/>
      <c r="M4" s="45"/>
      <c r="O4" s="11">
        <v>1</v>
      </c>
      <c r="P4" s="12" t="s">
        <v>113</v>
      </c>
      <c r="Q4" s="13">
        <v>814.14560387325571</v>
      </c>
      <c r="R4"/>
      <c r="S4"/>
      <c r="T4"/>
      <c r="U4"/>
    </row>
    <row r="5" spans="1:21" x14ac:dyDescent="0.35">
      <c r="B5" s="31" t="s">
        <v>112</v>
      </c>
      <c r="C5" s="46" t="s">
        <v>141</v>
      </c>
      <c r="D5" s="46" t="s">
        <v>142</v>
      </c>
      <c r="E5" s="31" t="s">
        <v>143</v>
      </c>
      <c r="F5" s="45"/>
      <c r="G5" s="45"/>
      <c r="H5" s="45"/>
      <c r="I5" s="45"/>
      <c r="J5" s="45"/>
      <c r="K5" s="45"/>
      <c r="L5" s="45"/>
      <c r="M5" s="45"/>
      <c r="O5" s="14">
        <v>2</v>
      </c>
      <c r="P5" s="15" t="s">
        <v>114</v>
      </c>
      <c r="Q5" s="16">
        <v>705.37689443145405</v>
      </c>
      <c r="R5"/>
      <c r="S5"/>
      <c r="T5"/>
      <c r="U5"/>
    </row>
    <row r="6" spans="1:21" x14ac:dyDescent="0.35">
      <c r="A6" s="17">
        <v>1</v>
      </c>
      <c r="B6" s="47" t="s">
        <v>114</v>
      </c>
      <c r="C6" s="62">
        <v>2817</v>
      </c>
      <c r="D6" s="63">
        <f>IF(ISNA(VLOOKUP(MATCH(B6,$P$4:$P$28,0),$O$4:$Q$28,3)),0,VLOOKUP(MATCH(B6,$P$4:$P$28,0),$O$4:$Q$28,3))</f>
        <v>705.37689443145405</v>
      </c>
      <c r="E6" s="64">
        <f t="shared" ref="E6:E37" si="0">D6-C6</f>
        <v>-2111.6231055685457</v>
      </c>
      <c r="F6" s="45"/>
      <c r="G6" s="45"/>
      <c r="H6" s="45"/>
      <c r="I6" s="45"/>
      <c r="J6" s="45"/>
      <c r="K6" s="45"/>
      <c r="L6" s="45"/>
      <c r="M6" s="45"/>
      <c r="O6" s="14">
        <v>3</v>
      </c>
      <c r="P6" s="15" t="s">
        <v>115</v>
      </c>
      <c r="Q6" s="16">
        <v>509.8336318492033</v>
      </c>
      <c r="R6"/>
      <c r="S6"/>
      <c r="T6"/>
      <c r="U6"/>
    </row>
    <row r="7" spans="1:21" x14ac:dyDescent="0.35">
      <c r="A7" s="17">
        <v>2</v>
      </c>
      <c r="B7" s="65" t="s">
        <v>113</v>
      </c>
      <c r="C7" s="62">
        <v>1425</v>
      </c>
      <c r="D7" s="63">
        <f t="shared" ref="D7:D36" si="1">IF(ISNA(VLOOKUP(MATCH(B7,$P$4:$P$28,0),$O$4:$Q$28,3)),0,VLOOKUP(MATCH(B7,$P$4:$P$28,0),$O$4:$Q$28,3))</f>
        <v>814.14560387325571</v>
      </c>
      <c r="E7" s="64">
        <f t="shared" si="0"/>
        <v>-610.85439612674429</v>
      </c>
      <c r="F7" s="45"/>
      <c r="G7" s="45"/>
      <c r="H7" s="45"/>
      <c r="I7" s="45"/>
      <c r="J7" s="45"/>
      <c r="K7" s="45"/>
      <c r="L7" s="45"/>
      <c r="M7" s="45"/>
      <c r="O7" s="11">
        <v>4</v>
      </c>
      <c r="P7" s="15" t="s">
        <v>116</v>
      </c>
      <c r="Q7" s="16">
        <v>329.37642387067592</v>
      </c>
      <c r="R7"/>
      <c r="S7"/>
      <c r="T7"/>
      <c r="U7"/>
    </row>
    <row r="8" spans="1:21" x14ac:dyDescent="0.35">
      <c r="A8" s="17">
        <v>3</v>
      </c>
      <c r="B8" s="65" t="s">
        <v>116</v>
      </c>
      <c r="C8" s="62">
        <v>803</v>
      </c>
      <c r="D8" s="63">
        <f t="shared" si="1"/>
        <v>329.37642387067592</v>
      </c>
      <c r="E8" s="64">
        <f t="shared" si="0"/>
        <v>-473.62357612932408</v>
      </c>
      <c r="F8" s="45"/>
      <c r="G8" s="45"/>
      <c r="H8" s="45"/>
      <c r="I8" s="45"/>
      <c r="J8" s="45"/>
      <c r="K8" s="45"/>
      <c r="L8" s="45"/>
      <c r="M8" s="45"/>
      <c r="O8" s="14">
        <v>5</v>
      </c>
      <c r="P8" s="15" t="s">
        <v>117</v>
      </c>
      <c r="Q8" s="16">
        <v>268.60210207964064</v>
      </c>
      <c r="R8"/>
      <c r="S8"/>
      <c r="T8"/>
      <c r="U8"/>
    </row>
    <row r="9" spans="1:21" x14ac:dyDescent="0.35">
      <c r="A9" s="17">
        <v>4</v>
      </c>
      <c r="B9" s="65" t="s">
        <v>117</v>
      </c>
      <c r="C9" s="62">
        <v>531</v>
      </c>
      <c r="D9" s="63">
        <f t="shared" si="1"/>
        <v>268.60210207964064</v>
      </c>
      <c r="E9" s="64">
        <f t="shared" si="0"/>
        <v>-262.39789792035936</v>
      </c>
      <c r="F9" s="45"/>
      <c r="G9" s="45"/>
      <c r="H9" s="45"/>
      <c r="I9" s="45"/>
      <c r="J9" s="45"/>
      <c r="K9" s="45"/>
      <c r="L9" s="45"/>
      <c r="M9" s="45"/>
      <c r="O9" s="14">
        <v>6</v>
      </c>
      <c r="P9" s="15" t="s">
        <v>118</v>
      </c>
      <c r="Q9" s="16">
        <v>234.94143146006053</v>
      </c>
      <c r="R9"/>
      <c r="S9"/>
      <c r="T9"/>
      <c r="U9"/>
    </row>
    <row r="10" spans="1:21" x14ac:dyDescent="0.35">
      <c r="A10" s="17">
        <v>5</v>
      </c>
      <c r="B10" s="65" t="s">
        <v>121</v>
      </c>
      <c r="C10" s="62">
        <v>326</v>
      </c>
      <c r="D10" s="63">
        <f t="shared" si="1"/>
        <v>97.779077068475118</v>
      </c>
      <c r="E10" s="64">
        <f t="shared" si="0"/>
        <v>-228.22092293152488</v>
      </c>
      <c r="F10" s="45"/>
      <c r="G10" s="45"/>
      <c r="H10" s="45"/>
      <c r="I10" s="45"/>
      <c r="J10" s="45"/>
      <c r="K10" s="45"/>
      <c r="L10" s="45"/>
      <c r="M10" s="45"/>
      <c r="O10" s="11">
        <v>7</v>
      </c>
      <c r="P10" s="15" t="s">
        <v>119</v>
      </c>
      <c r="Q10" s="16">
        <v>169.3444642221431</v>
      </c>
      <c r="R10"/>
      <c r="S10"/>
      <c r="T10"/>
      <c r="U10"/>
    </row>
    <row r="11" spans="1:21" x14ac:dyDescent="0.35">
      <c r="A11" s="17">
        <v>6</v>
      </c>
      <c r="B11" s="65" t="s">
        <v>122</v>
      </c>
      <c r="C11" s="62">
        <v>301</v>
      </c>
      <c r="D11" s="63">
        <f t="shared" si="1"/>
        <v>80.526642984014217</v>
      </c>
      <c r="E11" s="64">
        <f t="shared" si="0"/>
        <v>-220.47335701598578</v>
      </c>
      <c r="F11" s="45"/>
      <c r="G11" s="45"/>
      <c r="H11" s="45"/>
      <c r="I11" s="45"/>
      <c r="J11" s="45"/>
      <c r="K11" s="45"/>
      <c r="L11" s="45"/>
      <c r="M11" s="45"/>
      <c r="O11" s="14">
        <v>8</v>
      </c>
      <c r="P11" s="15" t="s">
        <v>120</v>
      </c>
      <c r="Q11" s="16">
        <v>133.97847506930844</v>
      </c>
      <c r="R11"/>
      <c r="S11"/>
      <c r="T11"/>
      <c r="U11"/>
    </row>
    <row r="12" spans="1:21" x14ac:dyDescent="0.35">
      <c r="A12" s="17">
        <v>7</v>
      </c>
      <c r="B12" s="65" t="s">
        <v>118</v>
      </c>
      <c r="C12" s="62">
        <v>438</v>
      </c>
      <c r="D12" s="63">
        <f t="shared" si="1"/>
        <v>234.94143146006053</v>
      </c>
      <c r="E12" s="64">
        <f t="shared" si="0"/>
        <v>-203.05856853993947</v>
      </c>
      <c r="F12" s="45"/>
      <c r="G12" s="45"/>
      <c r="H12" s="45"/>
      <c r="I12" s="45"/>
      <c r="J12" s="45"/>
      <c r="K12" s="45"/>
      <c r="L12" s="45"/>
      <c r="M12" s="45"/>
      <c r="O12" s="14">
        <v>9</v>
      </c>
      <c r="P12" s="15" t="s">
        <v>121</v>
      </c>
      <c r="Q12" s="16">
        <v>97.779077068475118</v>
      </c>
      <c r="R12"/>
      <c r="S12"/>
      <c r="T12"/>
      <c r="U12"/>
    </row>
    <row r="13" spans="1:21" x14ac:dyDescent="0.35">
      <c r="A13" s="17">
        <v>8</v>
      </c>
      <c r="B13" s="65" t="s">
        <v>131</v>
      </c>
      <c r="C13" s="62">
        <v>205</v>
      </c>
      <c r="D13" s="63">
        <f t="shared" si="1"/>
        <v>20</v>
      </c>
      <c r="E13" s="64">
        <f t="shared" si="0"/>
        <v>-185</v>
      </c>
      <c r="F13" s="45"/>
      <c r="G13" s="45"/>
      <c r="H13" s="45"/>
      <c r="I13" s="45"/>
      <c r="J13" s="45"/>
      <c r="K13" s="45"/>
      <c r="L13" s="45"/>
      <c r="M13" s="45"/>
      <c r="O13" s="11">
        <v>10</v>
      </c>
      <c r="P13" s="15" t="s">
        <v>122</v>
      </c>
      <c r="Q13" s="16">
        <v>80.526642984014217</v>
      </c>
      <c r="R13"/>
      <c r="S13"/>
      <c r="T13"/>
      <c r="U13"/>
    </row>
    <row r="14" spans="1:21" x14ac:dyDescent="0.35">
      <c r="A14" s="17">
        <v>9</v>
      </c>
      <c r="B14" s="65" t="s">
        <v>119</v>
      </c>
      <c r="C14" s="62">
        <v>355</v>
      </c>
      <c r="D14" s="63">
        <f t="shared" si="1"/>
        <v>169.3444642221431</v>
      </c>
      <c r="E14" s="64">
        <f t="shared" si="0"/>
        <v>-185.6555357778569</v>
      </c>
      <c r="F14" s="45"/>
      <c r="G14" s="45"/>
      <c r="H14" s="45"/>
      <c r="I14" s="45"/>
      <c r="J14" s="45"/>
      <c r="K14" s="45"/>
      <c r="L14" s="45"/>
      <c r="M14" s="45"/>
      <c r="O14" s="14">
        <v>11</v>
      </c>
      <c r="P14" s="15" t="s">
        <v>123</v>
      </c>
      <c r="Q14" s="16">
        <v>72</v>
      </c>
      <c r="R14"/>
      <c r="S14"/>
      <c r="T14"/>
      <c r="U14"/>
    </row>
    <row r="15" spans="1:21" x14ac:dyDescent="0.35">
      <c r="A15" s="17">
        <v>10</v>
      </c>
      <c r="B15" s="65" t="s">
        <v>115</v>
      </c>
      <c r="C15" s="62">
        <v>744</v>
      </c>
      <c r="D15" s="63">
        <f t="shared" si="1"/>
        <v>509.8336318492033</v>
      </c>
      <c r="E15" s="64">
        <f t="shared" si="0"/>
        <v>-234.1663681507967</v>
      </c>
      <c r="F15" s="45"/>
      <c r="G15" s="45"/>
      <c r="H15" s="45"/>
      <c r="I15" s="45"/>
      <c r="J15" s="45"/>
      <c r="K15" s="45"/>
      <c r="L15" s="45"/>
      <c r="M15" s="45"/>
      <c r="O15" s="14">
        <v>12</v>
      </c>
      <c r="P15" s="15" t="s">
        <v>124</v>
      </c>
      <c r="Q15" s="16">
        <v>57.143701399688958</v>
      </c>
      <c r="R15"/>
      <c r="S15"/>
      <c r="T15"/>
      <c r="U15"/>
    </row>
    <row r="16" spans="1:21" x14ac:dyDescent="0.35">
      <c r="A16" s="17">
        <v>11</v>
      </c>
      <c r="B16" s="65" t="s">
        <v>123</v>
      </c>
      <c r="C16" s="62">
        <v>164</v>
      </c>
      <c r="D16" s="63">
        <f t="shared" si="1"/>
        <v>72</v>
      </c>
      <c r="E16" s="64">
        <f t="shared" si="0"/>
        <v>-92</v>
      </c>
      <c r="F16" s="45"/>
      <c r="G16" s="45"/>
      <c r="H16" s="45"/>
      <c r="I16" s="45"/>
      <c r="J16" s="45"/>
      <c r="K16" s="45"/>
      <c r="L16" s="45"/>
      <c r="M16" s="45"/>
      <c r="O16" s="11">
        <v>13</v>
      </c>
      <c r="P16" s="15" t="s">
        <v>125</v>
      </c>
      <c r="Q16" s="16">
        <v>45.531219230638641</v>
      </c>
      <c r="R16"/>
      <c r="S16"/>
      <c r="T16"/>
      <c r="U16"/>
    </row>
    <row r="17" spans="1:21" x14ac:dyDescent="0.35">
      <c r="A17" s="17">
        <v>12</v>
      </c>
      <c r="B17" s="65" t="s">
        <v>144</v>
      </c>
      <c r="C17" s="62">
        <v>74</v>
      </c>
      <c r="D17" s="63">
        <f t="shared" si="1"/>
        <v>0</v>
      </c>
      <c r="E17" s="64">
        <f t="shared" si="0"/>
        <v>-74</v>
      </c>
      <c r="F17" s="45"/>
      <c r="G17" s="45"/>
      <c r="H17" s="45"/>
      <c r="I17" s="45"/>
      <c r="J17" s="45"/>
      <c r="K17" s="45"/>
      <c r="L17" s="45"/>
      <c r="M17" s="45"/>
      <c r="O17" s="14">
        <v>14</v>
      </c>
      <c r="P17" s="15" t="s">
        <v>126</v>
      </c>
      <c r="Q17" s="16">
        <v>37</v>
      </c>
      <c r="R17"/>
      <c r="S17"/>
      <c r="T17"/>
      <c r="U17"/>
    </row>
    <row r="18" spans="1:21" x14ac:dyDescent="0.35">
      <c r="A18" s="17">
        <v>13</v>
      </c>
      <c r="B18" s="65" t="s">
        <v>93</v>
      </c>
      <c r="C18" s="62">
        <v>89</v>
      </c>
      <c r="D18" s="63">
        <f t="shared" si="1"/>
        <v>14</v>
      </c>
      <c r="E18" s="64">
        <f t="shared" si="0"/>
        <v>-75</v>
      </c>
      <c r="F18" s="45"/>
      <c r="G18" s="45"/>
      <c r="H18" s="45"/>
      <c r="I18" s="45"/>
      <c r="J18" s="45"/>
      <c r="K18" s="45"/>
      <c r="L18" s="45"/>
      <c r="M18" s="45"/>
      <c r="O18" s="14">
        <v>15</v>
      </c>
      <c r="P18" s="15" t="s">
        <v>127</v>
      </c>
      <c r="Q18" s="16">
        <v>29.493466125348895</v>
      </c>
      <c r="R18"/>
      <c r="S18"/>
      <c r="T18"/>
      <c r="U18"/>
    </row>
    <row r="19" spans="1:21" x14ac:dyDescent="0.35">
      <c r="A19" s="17">
        <v>14</v>
      </c>
      <c r="B19" s="65" t="s">
        <v>128</v>
      </c>
      <c r="C19" s="62">
        <v>86</v>
      </c>
      <c r="D19" s="63">
        <f t="shared" si="1"/>
        <v>26.624193298261339</v>
      </c>
      <c r="E19" s="64">
        <f t="shared" si="0"/>
        <v>-59.375806701738661</v>
      </c>
      <c r="F19" s="45"/>
      <c r="G19" s="45"/>
      <c r="H19" s="45"/>
      <c r="I19" s="45"/>
      <c r="J19" s="45"/>
      <c r="K19" s="45"/>
      <c r="L19" s="45"/>
      <c r="M19" s="45"/>
      <c r="O19" s="11">
        <v>16</v>
      </c>
      <c r="P19" s="15" t="s">
        <v>128</v>
      </c>
      <c r="Q19" s="16">
        <v>26.624193298261339</v>
      </c>
      <c r="R19"/>
      <c r="S19"/>
      <c r="T19"/>
      <c r="U19"/>
    </row>
    <row r="20" spans="1:21" x14ac:dyDescent="0.35">
      <c r="A20" s="17">
        <v>15</v>
      </c>
      <c r="B20" s="65" t="s">
        <v>130</v>
      </c>
      <c r="C20" s="62">
        <v>65</v>
      </c>
      <c r="D20" s="63">
        <f t="shared" si="1"/>
        <v>20.856298600311042</v>
      </c>
      <c r="E20" s="64">
        <f t="shared" si="0"/>
        <v>-44.143701399688958</v>
      </c>
      <c r="F20" s="45"/>
      <c r="G20" s="45"/>
      <c r="H20" s="45"/>
      <c r="I20" s="45"/>
      <c r="J20" s="45"/>
      <c r="K20" s="45"/>
      <c r="L20" s="45"/>
      <c r="M20" s="45"/>
      <c r="O20" s="14">
        <v>17</v>
      </c>
      <c r="P20" s="15" t="s">
        <v>129</v>
      </c>
      <c r="Q20" s="16">
        <v>22.495633392806837</v>
      </c>
      <c r="R20"/>
      <c r="S20"/>
      <c r="T20"/>
      <c r="U20"/>
    </row>
    <row r="21" spans="1:21" x14ac:dyDescent="0.35">
      <c r="A21" s="17">
        <v>16</v>
      </c>
      <c r="B21" s="65" t="s">
        <v>145</v>
      </c>
      <c r="C21" s="62">
        <v>18</v>
      </c>
      <c r="D21" s="63">
        <f t="shared" si="1"/>
        <v>0</v>
      </c>
      <c r="E21" s="64">
        <f t="shared" si="0"/>
        <v>-18</v>
      </c>
      <c r="F21" s="45"/>
      <c r="G21" s="45"/>
      <c r="H21" s="45"/>
      <c r="I21" s="45"/>
      <c r="J21" s="45"/>
      <c r="K21" s="45"/>
      <c r="L21" s="45"/>
      <c r="M21" s="45"/>
      <c r="O21" s="14">
        <v>18</v>
      </c>
      <c r="P21" s="15" t="s">
        <v>130</v>
      </c>
      <c r="Q21" s="16">
        <v>20.856298600311042</v>
      </c>
      <c r="R21"/>
      <c r="S21"/>
      <c r="T21"/>
      <c r="U21"/>
    </row>
    <row r="22" spans="1:21" x14ac:dyDescent="0.35">
      <c r="A22" s="17">
        <v>17</v>
      </c>
      <c r="B22" s="65" t="s">
        <v>146</v>
      </c>
      <c r="C22" s="62">
        <v>18</v>
      </c>
      <c r="D22" s="63">
        <f t="shared" si="1"/>
        <v>0</v>
      </c>
      <c r="E22" s="64">
        <f t="shared" si="0"/>
        <v>-18</v>
      </c>
      <c r="F22" s="45"/>
      <c r="G22" s="45"/>
      <c r="H22" s="45"/>
      <c r="I22" s="45"/>
      <c r="J22" s="45"/>
      <c r="K22" s="45"/>
      <c r="L22" s="45"/>
      <c r="M22" s="45"/>
      <c r="O22" s="11">
        <v>19</v>
      </c>
      <c r="P22" s="15" t="s">
        <v>131</v>
      </c>
      <c r="Q22" s="16">
        <v>20</v>
      </c>
      <c r="R22"/>
      <c r="S22"/>
      <c r="T22"/>
      <c r="U22"/>
    </row>
    <row r="23" spans="1:21" x14ac:dyDescent="0.35">
      <c r="A23" s="17">
        <v>18</v>
      </c>
      <c r="B23" s="65" t="s">
        <v>134</v>
      </c>
      <c r="C23" s="62">
        <v>36</v>
      </c>
      <c r="D23" s="63">
        <f t="shared" si="1"/>
        <v>11.623105568545943</v>
      </c>
      <c r="E23" s="64">
        <f t="shared" si="0"/>
        <v>-24.376894431454055</v>
      </c>
      <c r="F23" s="45"/>
      <c r="G23" s="45"/>
      <c r="H23" s="45"/>
      <c r="I23" s="45"/>
      <c r="J23" s="45"/>
      <c r="K23" s="45"/>
      <c r="L23" s="45"/>
      <c r="M23" s="45"/>
      <c r="O23" s="14">
        <v>20</v>
      </c>
      <c r="P23" s="15" t="s">
        <v>93</v>
      </c>
      <c r="Q23" s="16">
        <v>14</v>
      </c>
      <c r="R23"/>
      <c r="S23"/>
      <c r="T23"/>
      <c r="U23"/>
    </row>
    <row r="24" spans="1:21" x14ac:dyDescent="0.35">
      <c r="A24" s="17">
        <v>19</v>
      </c>
      <c r="B24" s="65" t="s">
        <v>147</v>
      </c>
      <c r="C24" s="62">
        <v>16</v>
      </c>
      <c r="D24" s="63">
        <f t="shared" si="1"/>
        <v>0</v>
      </c>
      <c r="E24" s="64">
        <f t="shared" si="0"/>
        <v>-16</v>
      </c>
      <c r="F24" s="45"/>
      <c r="G24" s="45"/>
      <c r="H24" s="45"/>
      <c r="I24" s="45"/>
      <c r="J24" s="45"/>
      <c r="K24" s="45"/>
      <c r="L24" s="45"/>
      <c r="M24" s="45"/>
      <c r="O24" s="14">
        <v>21</v>
      </c>
      <c r="P24" s="15" t="s">
        <v>132</v>
      </c>
      <c r="Q24" s="16">
        <v>13</v>
      </c>
      <c r="R24"/>
      <c r="S24"/>
      <c r="T24"/>
      <c r="U24"/>
    </row>
    <row r="25" spans="1:21" x14ac:dyDescent="0.35">
      <c r="A25" s="17">
        <v>20</v>
      </c>
      <c r="B25" s="65" t="s">
        <v>148</v>
      </c>
      <c r="C25" s="62">
        <v>14</v>
      </c>
      <c r="D25" s="63">
        <f t="shared" si="1"/>
        <v>0</v>
      </c>
      <c r="E25" s="64">
        <f t="shared" si="0"/>
        <v>-14</v>
      </c>
      <c r="F25" s="45"/>
      <c r="G25" s="45"/>
      <c r="H25" s="45"/>
      <c r="I25" s="45"/>
      <c r="J25" s="45"/>
      <c r="K25" s="45"/>
      <c r="L25" s="45"/>
      <c r="M25" s="45"/>
      <c r="O25" s="11">
        <v>22</v>
      </c>
      <c r="P25" s="15" t="s">
        <v>133</v>
      </c>
      <c r="Q25" s="16">
        <v>12</v>
      </c>
      <c r="R25"/>
      <c r="S25"/>
      <c r="T25"/>
      <c r="U25"/>
    </row>
    <row r="26" spans="1:21" x14ac:dyDescent="0.35">
      <c r="A26" s="17">
        <v>21</v>
      </c>
      <c r="B26" s="65" t="s">
        <v>125</v>
      </c>
      <c r="C26" s="62">
        <v>72</v>
      </c>
      <c r="D26" s="63">
        <f t="shared" si="1"/>
        <v>45.531219230638641</v>
      </c>
      <c r="E26" s="64">
        <f t="shared" si="0"/>
        <v>-26.468780769361359</v>
      </c>
      <c r="F26" s="45"/>
      <c r="G26" s="45"/>
      <c r="H26" s="45"/>
      <c r="I26" s="45"/>
      <c r="J26" s="45"/>
      <c r="K26" s="45"/>
      <c r="L26" s="45"/>
      <c r="M26" s="45"/>
      <c r="O26" s="14">
        <v>23</v>
      </c>
      <c r="P26" s="15" t="s">
        <v>134</v>
      </c>
      <c r="Q26" s="16">
        <v>11.623105568545943</v>
      </c>
      <c r="R26"/>
      <c r="S26"/>
      <c r="T26"/>
      <c r="U26"/>
    </row>
    <row r="27" spans="1:21" x14ac:dyDescent="0.35">
      <c r="A27" s="17">
        <v>22</v>
      </c>
      <c r="B27" s="65" t="s">
        <v>149</v>
      </c>
      <c r="C27" s="62">
        <v>13</v>
      </c>
      <c r="D27" s="63">
        <f t="shared" si="1"/>
        <v>0</v>
      </c>
      <c r="E27" s="64">
        <f t="shared" si="0"/>
        <v>-13</v>
      </c>
      <c r="F27" s="45"/>
      <c r="G27" s="45"/>
      <c r="H27" s="45"/>
      <c r="I27" s="45"/>
      <c r="J27" s="45"/>
      <c r="K27" s="45"/>
      <c r="L27" s="45"/>
      <c r="M27" s="45"/>
      <c r="O27" s="14">
        <v>24</v>
      </c>
      <c r="P27" s="15" t="s">
        <v>135</v>
      </c>
      <c r="Q27" s="16">
        <v>10</v>
      </c>
      <c r="R27"/>
      <c r="S27"/>
      <c r="T27"/>
      <c r="U27"/>
    </row>
    <row r="28" spans="1:21" x14ac:dyDescent="0.35">
      <c r="A28" s="17">
        <v>23</v>
      </c>
      <c r="B28" s="65" t="s">
        <v>150</v>
      </c>
      <c r="C28" s="62">
        <v>12</v>
      </c>
      <c r="D28" s="63">
        <f t="shared" si="1"/>
        <v>0</v>
      </c>
      <c r="E28" s="64">
        <f t="shared" si="0"/>
        <v>-12</v>
      </c>
      <c r="F28" s="45"/>
      <c r="G28" s="45"/>
      <c r="H28" s="45"/>
      <c r="I28" s="45"/>
      <c r="J28" s="45"/>
      <c r="K28" s="45"/>
      <c r="L28" s="45"/>
      <c r="M28" s="45"/>
      <c r="O28" s="11">
        <v>25</v>
      </c>
      <c r="P28" s="15" t="s">
        <v>136</v>
      </c>
      <c r="Q28" s="16">
        <v>8.127942736517257</v>
      </c>
      <c r="R28"/>
      <c r="S28"/>
      <c r="T28"/>
      <c r="U28"/>
    </row>
    <row r="29" spans="1:21" x14ac:dyDescent="0.35">
      <c r="A29" s="17">
        <v>24</v>
      </c>
      <c r="B29" s="65" t="s">
        <v>124</v>
      </c>
      <c r="C29" s="62">
        <v>76</v>
      </c>
      <c r="D29" s="63">
        <f t="shared" si="1"/>
        <v>57.143701399688958</v>
      </c>
      <c r="E29" s="64">
        <f t="shared" si="0"/>
        <v>-18.856298600311042</v>
      </c>
      <c r="F29" s="45"/>
      <c r="G29" s="45"/>
      <c r="H29" s="45"/>
      <c r="I29" s="45"/>
      <c r="J29" s="45"/>
      <c r="K29" s="45"/>
      <c r="L29" s="45"/>
      <c r="M29" s="45"/>
      <c r="O29" s="18"/>
      <c r="P29" s="18"/>
      <c r="Q29" s="19">
        <f>SUM(Q4:Q28)</f>
        <v>3743.8003072603487</v>
      </c>
      <c r="R29"/>
      <c r="S29"/>
      <c r="T29"/>
      <c r="U29"/>
    </row>
    <row r="30" spans="1:21" x14ac:dyDescent="0.35">
      <c r="A30" s="17">
        <v>25</v>
      </c>
      <c r="B30" s="65" t="s">
        <v>126</v>
      </c>
      <c r="C30" s="62">
        <v>45</v>
      </c>
      <c r="D30" s="63">
        <f t="shared" si="1"/>
        <v>37</v>
      </c>
      <c r="E30" s="64">
        <f t="shared" si="0"/>
        <v>-8</v>
      </c>
      <c r="F30" s="45"/>
      <c r="G30" s="45"/>
      <c r="H30" s="45"/>
      <c r="I30" s="45"/>
      <c r="J30" s="45"/>
      <c r="K30" s="45"/>
      <c r="L30" s="45"/>
      <c r="M30" s="45"/>
      <c r="O30" s="18"/>
      <c r="P30" s="18"/>
      <c r="Q30" s="18"/>
      <c r="R30"/>
      <c r="S30"/>
      <c r="T30"/>
      <c r="U30"/>
    </row>
    <row r="31" spans="1:21" x14ac:dyDescent="0.35">
      <c r="A31" s="17">
        <v>26</v>
      </c>
      <c r="B31" s="65" t="s">
        <v>136</v>
      </c>
      <c r="C31" s="62">
        <v>0</v>
      </c>
      <c r="D31" s="63">
        <f t="shared" si="1"/>
        <v>8.127942736517257</v>
      </c>
      <c r="E31" s="64">
        <f t="shared" si="0"/>
        <v>8.127942736517257</v>
      </c>
      <c r="F31" s="45"/>
      <c r="G31" s="45"/>
      <c r="H31" s="45"/>
      <c r="I31" s="45"/>
      <c r="J31" s="45"/>
      <c r="K31" s="45"/>
      <c r="L31" s="45"/>
      <c r="M31" s="45"/>
      <c r="O31" s="18"/>
      <c r="P31" s="18"/>
      <c r="Q31" s="18"/>
      <c r="R31"/>
      <c r="S31"/>
      <c r="T31"/>
      <c r="U31"/>
    </row>
    <row r="32" spans="1:21" x14ac:dyDescent="0.35">
      <c r="A32" s="17">
        <v>27</v>
      </c>
      <c r="B32" s="65" t="s">
        <v>127</v>
      </c>
      <c r="C32" s="62">
        <v>24</v>
      </c>
      <c r="D32" s="63">
        <f t="shared" si="1"/>
        <v>29.493466125348895</v>
      </c>
      <c r="E32" s="64">
        <f t="shared" si="0"/>
        <v>5.4934661253488954</v>
      </c>
      <c r="F32" s="45"/>
      <c r="G32" s="45"/>
      <c r="H32" s="45"/>
      <c r="I32" s="45"/>
      <c r="J32" s="45"/>
      <c r="K32" s="45"/>
      <c r="L32" s="45"/>
      <c r="M32" s="45"/>
      <c r="O32" s="18"/>
      <c r="P32" s="18"/>
      <c r="Q32" s="18"/>
      <c r="R32"/>
      <c r="S32"/>
      <c r="T32"/>
      <c r="U32"/>
    </row>
    <row r="33" spans="1:21" x14ac:dyDescent="0.35">
      <c r="A33" s="17">
        <v>28</v>
      </c>
      <c r="B33" s="65" t="s">
        <v>135</v>
      </c>
      <c r="C33" s="62">
        <v>0</v>
      </c>
      <c r="D33" s="63">
        <f t="shared" si="1"/>
        <v>10</v>
      </c>
      <c r="E33" s="64">
        <f t="shared" si="0"/>
        <v>10</v>
      </c>
      <c r="F33" s="45"/>
      <c r="G33" s="45"/>
      <c r="H33" s="45"/>
      <c r="I33" s="45"/>
      <c r="J33" s="45"/>
      <c r="K33" s="45"/>
      <c r="L33" s="45"/>
      <c r="M33" s="45"/>
      <c r="O33" s="18"/>
      <c r="P33" s="18"/>
      <c r="Q33" s="18"/>
      <c r="R33"/>
      <c r="S33"/>
      <c r="T33"/>
      <c r="U33"/>
    </row>
    <row r="34" spans="1:21" x14ac:dyDescent="0.35">
      <c r="A34" s="17">
        <v>29</v>
      </c>
      <c r="B34" s="65" t="s">
        <v>132</v>
      </c>
      <c r="C34" s="62">
        <v>0</v>
      </c>
      <c r="D34" s="63">
        <f t="shared" si="1"/>
        <v>13</v>
      </c>
      <c r="E34" s="64">
        <f t="shared" si="0"/>
        <v>13</v>
      </c>
      <c r="F34" s="45"/>
      <c r="G34" s="45"/>
      <c r="H34" s="45"/>
      <c r="I34" s="45"/>
      <c r="J34" s="45"/>
      <c r="K34" s="45"/>
      <c r="L34" s="45"/>
      <c r="M34" s="45"/>
      <c r="O34" s="18"/>
      <c r="P34" s="18"/>
      <c r="Q34" s="18"/>
      <c r="R34"/>
      <c r="S34"/>
      <c r="T34"/>
      <c r="U34"/>
    </row>
    <row r="35" spans="1:21" x14ac:dyDescent="0.35">
      <c r="A35" s="17">
        <v>30</v>
      </c>
      <c r="B35" s="65" t="s">
        <v>129</v>
      </c>
      <c r="C35" s="62">
        <v>0</v>
      </c>
      <c r="D35" s="63">
        <f t="shared" si="1"/>
        <v>22.495633392806837</v>
      </c>
      <c r="E35" s="64">
        <f t="shared" si="0"/>
        <v>22.495633392806837</v>
      </c>
      <c r="F35" s="45"/>
      <c r="G35" s="45"/>
      <c r="H35" s="45"/>
      <c r="I35" s="45"/>
      <c r="J35" s="45"/>
      <c r="K35" s="45"/>
      <c r="L35" s="45"/>
      <c r="M35" s="45"/>
      <c r="O35" s="18"/>
      <c r="P35" s="18"/>
      <c r="Q35" s="18"/>
      <c r="R35" s="10"/>
    </row>
    <row r="36" spans="1:21" x14ac:dyDescent="0.35">
      <c r="A36" s="17">
        <v>31</v>
      </c>
      <c r="B36" s="65" t="s">
        <v>120</v>
      </c>
      <c r="C36" s="62">
        <v>10</v>
      </c>
      <c r="D36" s="63">
        <f t="shared" si="1"/>
        <v>133.97847506930844</v>
      </c>
      <c r="E36" s="64">
        <f t="shared" si="0"/>
        <v>123.97847506930844</v>
      </c>
      <c r="F36" s="45"/>
      <c r="G36" s="45"/>
      <c r="H36" s="45"/>
      <c r="I36" s="45"/>
      <c r="J36" s="45"/>
      <c r="K36" s="45"/>
      <c r="L36" s="45"/>
      <c r="M36" s="45"/>
      <c r="O36" s="18"/>
      <c r="P36" s="18"/>
      <c r="Q36" s="18"/>
      <c r="R36" s="10"/>
    </row>
    <row r="37" spans="1:21" x14ac:dyDescent="0.35">
      <c r="A37" s="17">
        <v>32</v>
      </c>
      <c r="B37" s="40" t="s">
        <v>151</v>
      </c>
      <c r="C37" s="66">
        <f>SUM(C6:C36)</f>
        <v>8777</v>
      </c>
      <c r="D37" s="66">
        <f>SUM(D6:D36)</f>
        <v>3731.8003072603487</v>
      </c>
      <c r="E37" s="66">
        <f t="shared" si="0"/>
        <v>-5045.1996927396513</v>
      </c>
      <c r="F37" s="45"/>
      <c r="G37" s="45"/>
      <c r="H37" s="45"/>
      <c r="I37" s="45"/>
      <c r="J37" s="45"/>
      <c r="K37" s="45"/>
      <c r="L37" s="45"/>
      <c r="M37" s="45"/>
      <c r="Q37" s="20"/>
      <c r="R37" s="10"/>
    </row>
    <row r="38" spans="1:21" x14ac:dyDescent="0.35">
      <c r="B38"/>
      <c r="C38"/>
      <c r="D38"/>
      <c r="E38"/>
    </row>
  </sheetData>
  <sheetProtection sheet="1" objects="1" scenarios="1"/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D78A5-E461-4910-82BA-0B01FFC48F29}">
  <sheetPr>
    <tabColor theme="7" tint="0.39997558519241921"/>
    <pageSetUpPr fitToPage="1"/>
  </sheetPr>
  <dimension ref="B1:U132"/>
  <sheetViews>
    <sheetView showGridLines="0" showRowColHeaders="0" zoomScale="80" zoomScaleNormal="80" workbookViewId="0">
      <pane xSplit="12" ySplit="5" topLeftCell="M6" activePane="bottomRight" state="frozen"/>
      <selection activeCell="O27" sqref="O27"/>
      <selection pane="topRight" activeCell="O27" sqref="O27"/>
      <selection pane="bottomLeft" activeCell="O27" sqref="O27"/>
      <selection pane="bottomRight" activeCell="M37" sqref="M37"/>
    </sheetView>
  </sheetViews>
  <sheetFormatPr defaultRowHeight="14.5" x14ac:dyDescent="0.35"/>
  <cols>
    <col min="1" max="1" width="3" customWidth="1"/>
    <col min="2" max="2" width="16.36328125" bestFit="1" customWidth="1"/>
    <col min="3" max="4" width="10" style="26" customWidth="1"/>
    <col min="5" max="5" width="3.36328125" customWidth="1"/>
    <col min="6" max="6" width="17.81640625" customWidth="1"/>
    <col min="7" max="8" width="10" style="28" customWidth="1"/>
    <col min="9" max="9" width="3.36328125" customWidth="1"/>
    <col min="10" max="10" width="50.26953125" customWidth="1"/>
    <col min="11" max="11" width="10" style="26" customWidth="1"/>
    <col min="12" max="12" width="10" customWidth="1"/>
    <col min="13" max="13" width="44.81640625" customWidth="1"/>
    <col min="14" max="14" width="28.6328125" customWidth="1"/>
    <col min="15" max="15" width="10" style="30" customWidth="1"/>
    <col min="16" max="16" width="10" style="29" customWidth="1"/>
    <col min="17" max="17" width="3" style="29" customWidth="1"/>
    <col min="18" max="18" width="15.36328125" style="29" customWidth="1"/>
    <col min="19" max="19" width="8.7265625" style="29"/>
  </cols>
  <sheetData>
    <row r="1" spans="2:21" ht="26" x14ac:dyDescent="0.6"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21"/>
      <c r="N1" s="80" t="s">
        <v>152</v>
      </c>
      <c r="O1" s="22"/>
      <c r="P1" s="81" t="s">
        <v>153</v>
      </c>
      <c r="Q1" s="81"/>
      <c r="R1" s="81"/>
      <c r="S1" s="22"/>
    </row>
    <row r="2" spans="2:21" x14ac:dyDescent="0.35">
      <c r="B2" s="75" t="s">
        <v>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23"/>
      <c r="N2" s="80"/>
      <c r="O2" s="22" t="s">
        <v>154</v>
      </c>
      <c r="P2" s="81"/>
      <c r="Q2" s="81"/>
      <c r="R2" s="81"/>
      <c r="S2" s="22"/>
    </row>
    <row r="3" spans="2:21" ht="5.25" hidden="1" customHeight="1" x14ac:dyDescent="0.35">
      <c r="B3" s="45"/>
      <c r="C3" s="67"/>
      <c r="D3" s="67"/>
      <c r="E3" s="45"/>
      <c r="F3" s="45"/>
      <c r="G3" s="68"/>
      <c r="H3" s="68"/>
      <c r="I3" s="45"/>
      <c r="J3" s="45"/>
      <c r="K3" s="67"/>
      <c r="L3" s="45"/>
      <c r="M3" s="23"/>
      <c r="N3" s="80"/>
      <c r="O3" s="24"/>
      <c r="P3" s="22"/>
      <c r="Q3" s="22"/>
      <c r="R3" s="22"/>
      <c r="S3" s="22"/>
    </row>
    <row r="4" spans="2:21" ht="5.25" hidden="1" customHeight="1" x14ac:dyDescent="0.35">
      <c r="B4" s="45"/>
      <c r="C4" s="67"/>
      <c r="D4" s="67"/>
      <c r="E4" s="45"/>
      <c r="F4" s="45"/>
      <c r="G4" s="68"/>
      <c r="H4" s="68"/>
      <c r="I4" s="45"/>
      <c r="J4" s="45"/>
      <c r="K4" s="67"/>
      <c r="L4" s="45"/>
      <c r="M4" s="23"/>
      <c r="N4" s="80"/>
      <c r="O4" s="24"/>
      <c r="P4" s="22"/>
      <c r="Q4" s="22"/>
      <c r="R4" s="22"/>
      <c r="S4" s="22"/>
    </row>
    <row r="5" spans="2:21" ht="12" customHeight="1" x14ac:dyDescent="0.35">
      <c r="B5" s="31" t="s">
        <v>15</v>
      </c>
      <c r="C5" s="46" t="s">
        <v>4</v>
      </c>
      <c r="D5" s="46" t="s">
        <v>5</v>
      </c>
      <c r="E5" s="33"/>
      <c r="F5" s="31" t="s">
        <v>19</v>
      </c>
      <c r="G5" s="46" t="s">
        <v>4</v>
      </c>
      <c r="H5" s="46" t="s">
        <v>5</v>
      </c>
      <c r="I5" s="33"/>
      <c r="J5" s="31" t="s">
        <v>37</v>
      </c>
      <c r="K5" s="46" t="s">
        <v>4</v>
      </c>
      <c r="L5" s="46" t="s">
        <v>5</v>
      </c>
      <c r="M5" s="23"/>
      <c r="N5" s="80"/>
      <c r="O5" s="22"/>
      <c r="P5" s="22"/>
      <c r="Q5" s="22"/>
      <c r="R5" s="22"/>
      <c r="S5" s="22"/>
    </row>
    <row r="6" spans="2:21" ht="12" customHeight="1" x14ac:dyDescent="0.35">
      <c r="B6" s="33" t="s">
        <v>16</v>
      </c>
      <c r="C6" s="34">
        <v>792</v>
      </c>
      <c r="D6" s="42">
        <f>C6/C$8*100</f>
        <v>19.186046511627907</v>
      </c>
      <c r="E6" s="33"/>
      <c r="F6" s="47" t="s">
        <v>20</v>
      </c>
      <c r="G6" s="34">
        <v>1280</v>
      </c>
      <c r="H6" s="48">
        <f>G6/G$22*100</f>
        <v>31.007751937984494</v>
      </c>
      <c r="I6" s="33"/>
      <c r="J6" s="50" t="s">
        <v>38</v>
      </c>
      <c r="K6" s="51">
        <v>480</v>
      </c>
      <c r="L6" s="48">
        <v>12.854847348687734</v>
      </c>
      <c r="M6" s="23"/>
      <c r="N6" s="1"/>
      <c r="O6" s="22"/>
      <c r="P6" s="22"/>
      <c r="Q6" s="22"/>
      <c r="R6" s="22"/>
      <c r="S6" s="22"/>
    </row>
    <row r="7" spans="2:21" ht="12" customHeight="1" x14ac:dyDescent="0.35">
      <c r="B7" s="39" t="s">
        <v>17</v>
      </c>
      <c r="C7" s="37">
        <v>3336</v>
      </c>
      <c r="D7" s="42">
        <f>C7/C$8*100</f>
        <v>80.813953488372093</v>
      </c>
      <c r="E7" s="33"/>
      <c r="F7" s="47" t="s">
        <v>21</v>
      </c>
      <c r="G7" s="34">
        <v>1179</v>
      </c>
      <c r="H7" s="48">
        <f t="shared" ref="H7:H21" si="0">G7/G$22*100</f>
        <v>28.561046511627907</v>
      </c>
      <c r="I7" s="33"/>
      <c r="J7" s="50" t="s">
        <v>39</v>
      </c>
      <c r="K7" s="51">
        <v>359</v>
      </c>
      <c r="L7" s="48">
        <v>9.6143545795393681</v>
      </c>
      <c r="M7" s="25"/>
      <c r="N7" s="1"/>
      <c r="O7" s="22"/>
      <c r="P7" s="22"/>
      <c r="Q7" s="22"/>
      <c r="R7" s="22"/>
      <c r="S7" s="22"/>
      <c r="T7" s="26"/>
    </row>
    <row r="8" spans="2:21" ht="12" customHeight="1" x14ac:dyDescent="0.35">
      <c r="B8" s="40" t="s">
        <v>14</v>
      </c>
      <c r="C8" s="41">
        <f>SUM(C6:C7)</f>
        <v>4128</v>
      </c>
      <c r="D8" s="43">
        <v>100</v>
      </c>
      <c r="E8" s="33"/>
      <c r="F8" s="47" t="s">
        <v>22</v>
      </c>
      <c r="G8" s="34">
        <v>489</v>
      </c>
      <c r="H8" s="48">
        <f t="shared" si="0"/>
        <v>11.845930232558139</v>
      </c>
      <c r="I8" s="33"/>
      <c r="J8" s="50" t="s">
        <v>40</v>
      </c>
      <c r="K8" s="51">
        <v>345</v>
      </c>
      <c r="L8" s="48">
        <v>9.2394215318693096</v>
      </c>
      <c r="M8" s="23"/>
      <c r="N8" s="1"/>
      <c r="O8" s="22"/>
      <c r="P8" s="22"/>
      <c r="Q8" s="22"/>
      <c r="R8" s="22"/>
      <c r="S8" s="22"/>
      <c r="T8" s="26"/>
    </row>
    <row r="9" spans="2:21" ht="12" customHeight="1" x14ac:dyDescent="0.35">
      <c r="B9" s="33"/>
      <c r="C9" s="69"/>
      <c r="D9" s="69"/>
      <c r="E9" s="33"/>
      <c r="F9" s="47" t="s">
        <v>23</v>
      </c>
      <c r="G9" s="34">
        <v>401</v>
      </c>
      <c r="H9" s="48">
        <f t="shared" si="0"/>
        <v>9.7141472868217065</v>
      </c>
      <c r="I9" s="33"/>
      <c r="J9" s="50" t="s">
        <v>41</v>
      </c>
      <c r="K9" s="51">
        <v>149</v>
      </c>
      <c r="L9" s="48">
        <v>3.9903588644884844</v>
      </c>
      <c r="M9" s="23"/>
      <c r="N9" s="1"/>
      <c r="O9" s="22"/>
      <c r="P9" s="22"/>
      <c r="Q9" s="22"/>
      <c r="R9" s="22"/>
      <c r="S9" s="22"/>
      <c r="T9" s="26"/>
    </row>
    <row r="10" spans="2:21" ht="12" customHeight="1" x14ac:dyDescent="0.35">
      <c r="B10" s="31" t="s">
        <v>3</v>
      </c>
      <c r="C10" s="46" t="s">
        <v>4</v>
      </c>
      <c r="D10" s="46" t="s">
        <v>5</v>
      </c>
      <c r="E10" s="33"/>
      <c r="F10" s="47" t="s">
        <v>24</v>
      </c>
      <c r="G10" s="34">
        <v>180</v>
      </c>
      <c r="H10" s="48">
        <f t="shared" si="0"/>
        <v>4.3604651162790695</v>
      </c>
      <c r="I10" s="33"/>
      <c r="J10" s="50" t="s">
        <v>42</v>
      </c>
      <c r="K10" s="51">
        <v>132</v>
      </c>
      <c r="L10" s="48">
        <v>3.5350830208891271</v>
      </c>
      <c r="M10" s="23"/>
      <c r="N10" s="1"/>
      <c r="O10" s="22"/>
      <c r="P10" s="22"/>
      <c r="Q10" s="22"/>
      <c r="R10" s="22"/>
      <c r="S10" s="22"/>
    </row>
    <row r="11" spans="2:21" ht="12" customHeight="1" x14ac:dyDescent="0.35">
      <c r="B11" s="33" t="s">
        <v>6</v>
      </c>
      <c r="C11" s="34">
        <v>25</v>
      </c>
      <c r="D11" s="48">
        <f>C11/C$19*100</f>
        <v>0.60562015503875977</v>
      </c>
      <c r="E11" s="33"/>
      <c r="F11" s="47" t="s">
        <v>25</v>
      </c>
      <c r="G11" s="34">
        <v>136</v>
      </c>
      <c r="H11" s="48">
        <f t="shared" si="0"/>
        <v>3.2945736434108532</v>
      </c>
      <c r="I11" s="33"/>
      <c r="J11" s="50" t="s">
        <v>43</v>
      </c>
      <c r="K11" s="51">
        <v>128</v>
      </c>
      <c r="L11" s="48">
        <v>3.4279592929833957</v>
      </c>
      <c r="M11" s="23"/>
      <c r="N11" s="1"/>
      <c r="O11" s="22"/>
      <c r="P11" s="22"/>
      <c r="Q11" s="22"/>
      <c r="R11" s="22"/>
      <c r="S11" s="22"/>
      <c r="U11" s="26"/>
    </row>
    <row r="12" spans="2:21" ht="12" customHeight="1" x14ac:dyDescent="0.35">
      <c r="B12" s="36" t="s">
        <v>7</v>
      </c>
      <c r="C12" s="37">
        <v>236</v>
      </c>
      <c r="D12" s="48">
        <f t="shared" ref="D12:D18" si="1">C12/C$19*100</f>
        <v>5.717054263565891</v>
      </c>
      <c r="E12" s="33"/>
      <c r="F12" s="47" t="s">
        <v>26</v>
      </c>
      <c r="G12" s="34">
        <v>124</v>
      </c>
      <c r="H12" s="48">
        <f t="shared" si="0"/>
        <v>3.0038759689922481</v>
      </c>
      <c r="I12" s="33"/>
      <c r="J12" s="50" t="s">
        <v>44</v>
      </c>
      <c r="K12" s="51">
        <v>127</v>
      </c>
      <c r="L12" s="48">
        <v>3.4011783610069632</v>
      </c>
      <c r="M12" s="23"/>
      <c r="N12" s="1"/>
      <c r="O12" s="22"/>
      <c r="P12" s="22"/>
      <c r="Q12" s="22"/>
      <c r="R12" s="22"/>
      <c r="S12" s="22"/>
    </row>
    <row r="13" spans="2:21" ht="12" customHeight="1" x14ac:dyDescent="0.35">
      <c r="B13" s="36" t="s">
        <v>8</v>
      </c>
      <c r="C13" s="37">
        <v>146</v>
      </c>
      <c r="D13" s="48">
        <f t="shared" si="1"/>
        <v>3.5368217054263567</v>
      </c>
      <c r="E13" s="33"/>
      <c r="F13" s="47" t="s">
        <v>27</v>
      </c>
      <c r="G13" s="34">
        <v>103</v>
      </c>
      <c r="H13" s="48">
        <f t="shared" si="0"/>
        <v>2.4951550387596897</v>
      </c>
      <c r="I13" s="33"/>
      <c r="J13" s="50" t="s">
        <v>45</v>
      </c>
      <c r="K13" s="51">
        <v>111</v>
      </c>
      <c r="L13" s="48">
        <v>2.9726834493840384</v>
      </c>
      <c r="M13" s="27"/>
      <c r="N13" s="1"/>
      <c r="O13" s="22"/>
      <c r="P13" s="22"/>
      <c r="Q13" s="22"/>
      <c r="R13" s="22"/>
      <c r="S13" s="22"/>
    </row>
    <row r="14" spans="2:21" ht="12" customHeight="1" x14ac:dyDescent="0.35">
      <c r="B14" s="38" t="s">
        <v>9</v>
      </c>
      <c r="C14" s="37">
        <v>69</v>
      </c>
      <c r="D14" s="48">
        <f t="shared" si="1"/>
        <v>1.6715116279069766</v>
      </c>
      <c r="E14" s="33"/>
      <c r="F14" s="47" t="s">
        <v>28</v>
      </c>
      <c r="G14" s="34">
        <v>70</v>
      </c>
      <c r="H14" s="48">
        <f t="shared" si="0"/>
        <v>1.695736434108527</v>
      </c>
      <c r="I14" s="33"/>
      <c r="J14" s="50" t="s">
        <v>46</v>
      </c>
      <c r="K14" s="51">
        <v>97</v>
      </c>
      <c r="L14" s="48">
        <v>2.5977504017139794</v>
      </c>
      <c r="M14" s="27"/>
      <c r="N14" s="1"/>
      <c r="O14" s="22"/>
      <c r="P14" s="22"/>
      <c r="Q14" s="22"/>
      <c r="R14" s="22"/>
      <c r="S14" s="22"/>
      <c r="U14" s="26"/>
    </row>
    <row r="15" spans="2:21" ht="12" customHeight="1" x14ac:dyDescent="0.35">
      <c r="B15" s="38" t="s">
        <v>10</v>
      </c>
      <c r="C15" s="37">
        <v>233</v>
      </c>
      <c r="D15" s="48">
        <f t="shared" si="1"/>
        <v>5.6443798449612403</v>
      </c>
      <c r="E15" s="33"/>
      <c r="F15" s="47" t="s">
        <v>29</v>
      </c>
      <c r="G15" s="34">
        <v>51</v>
      </c>
      <c r="H15" s="48">
        <f t="shared" si="0"/>
        <v>1.2354651162790697</v>
      </c>
      <c r="I15" s="33"/>
      <c r="J15" s="50" t="s">
        <v>47</v>
      </c>
      <c r="K15" s="51">
        <v>94</v>
      </c>
      <c r="L15" s="48">
        <v>2.5174076057846815</v>
      </c>
      <c r="M15" s="27"/>
      <c r="N15" s="1"/>
      <c r="O15" s="22"/>
      <c r="P15" s="22"/>
      <c r="Q15" s="22"/>
      <c r="R15" s="22"/>
      <c r="S15" s="22"/>
      <c r="U15" s="26"/>
    </row>
    <row r="16" spans="2:21" ht="12" customHeight="1" x14ac:dyDescent="0.35">
      <c r="B16" s="38" t="s">
        <v>11</v>
      </c>
      <c r="C16" s="37">
        <v>1218</v>
      </c>
      <c r="D16" s="48">
        <f t="shared" si="1"/>
        <v>29.505813953488374</v>
      </c>
      <c r="E16" s="33"/>
      <c r="F16" s="47" t="s">
        <v>30</v>
      </c>
      <c r="G16" s="34">
        <v>29</v>
      </c>
      <c r="H16" s="48">
        <f t="shared" si="0"/>
        <v>0.70251937984496127</v>
      </c>
      <c r="I16" s="33"/>
      <c r="J16" s="50" t="s">
        <v>48</v>
      </c>
      <c r="K16" s="51">
        <v>88</v>
      </c>
      <c r="L16" s="48">
        <v>2.3567220139260847</v>
      </c>
      <c r="M16" s="27"/>
      <c r="N16" s="1"/>
      <c r="O16" s="22"/>
      <c r="P16" s="22"/>
      <c r="Q16" s="22"/>
      <c r="R16" s="22"/>
      <c r="S16" s="22"/>
      <c r="U16" s="26"/>
    </row>
    <row r="17" spans="2:21" ht="12" customHeight="1" x14ac:dyDescent="0.35">
      <c r="B17" s="38" t="s">
        <v>12</v>
      </c>
      <c r="C17" s="37">
        <v>1507</v>
      </c>
      <c r="D17" s="48">
        <f t="shared" si="1"/>
        <v>36.506782945736433</v>
      </c>
      <c r="E17" s="33"/>
      <c r="F17" s="49" t="s">
        <v>31</v>
      </c>
      <c r="G17" s="34">
        <v>24</v>
      </c>
      <c r="H17" s="48">
        <f t="shared" si="0"/>
        <v>0.58139534883720934</v>
      </c>
      <c r="I17" s="33"/>
      <c r="J17" s="50" t="s">
        <v>49</v>
      </c>
      <c r="K17" s="51">
        <v>84</v>
      </c>
      <c r="L17" s="48">
        <v>2.2495982860203534</v>
      </c>
      <c r="M17" s="3"/>
      <c r="N17" s="1"/>
      <c r="O17" s="22"/>
      <c r="P17" s="22"/>
      <c r="Q17" s="22"/>
      <c r="R17" s="22"/>
      <c r="S17" s="22"/>
    </row>
    <row r="18" spans="2:21" ht="12" customHeight="1" x14ac:dyDescent="0.35">
      <c r="B18" s="39" t="s">
        <v>13</v>
      </c>
      <c r="C18" s="37">
        <v>694</v>
      </c>
      <c r="D18" s="48">
        <f t="shared" si="1"/>
        <v>16.812015503875969</v>
      </c>
      <c r="E18" s="33"/>
      <c r="F18" s="47" t="s">
        <v>32</v>
      </c>
      <c r="G18" s="34">
        <v>22</v>
      </c>
      <c r="H18" s="48">
        <f t="shared" si="0"/>
        <v>0.53294573643410847</v>
      </c>
      <c r="I18" s="33"/>
      <c r="J18" s="50" t="s">
        <v>50</v>
      </c>
      <c r="K18" s="51">
        <v>82</v>
      </c>
      <c r="L18" s="48">
        <v>2.1960364220674879</v>
      </c>
      <c r="M18" s="3"/>
      <c r="N18" s="1"/>
      <c r="O18" s="22"/>
      <c r="P18" s="22"/>
      <c r="Q18" s="22"/>
      <c r="R18" s="22"/>
      <c r="S18" s="22"/>
      <c r="U18" s="26"/>
    </row>
    <row r="19" spans="2:21" ht="12" customHeight="1" x14ac:dyDescent="0.35">
      <c r="B19" s="40" t="s">
        <v>14</v>
      </c>
      <c r="C19" s="41">
        <f>SUM(C11:C18)</f>
        <v>4128</v>
      </c>
      <c r="D19" s="41">
        <f>SUM(D11:D18)</f>
        <v>100</v>
      </c>
      <c r="E19" s="33"/>
      <c r="F19" s="47" t="s">
        <v>33</v>
      </c>
      <c r="G19" s="34">
        <v>18</v>
      </c>
      <c r="H19" s="48">
        <f t="shared" si="0"/>
        <v>0.43604651162790697</v>
      </c>
      <c r="I19" s="33"/>
      <c r="J19" s="50" t="s">
        <v>51</v>
      </c>
      <c r="K19" s="51">
        <v>80</v>
      </c>
      <c r="L19" s="48">
        <v>2.1424745581146225</v>
      </c>
      <c r="M19" s="3"/>
      <c r="N19" s="1"/>
      <c r="O19" s="22"/>
      <c r="P19" s="22"/>
      <c r="Q19" s="22"/>
      <c r="R19" s="22"/>
      <c r="S19" s="22"/>
      <c r="U19" s="26"/>
    </row>
    <row r="20" spans="2:21" ht="12" customHeight="1" x14ac:dyDescent="0.35">
      <c r="B20" s="33"/>
      <c r="C20" s="69"/>
      <c r="D20" s="69"/>
      <c r="E20" s="33"/>
      <c r="F20" s="47" t="s">
        <v>34</v>
      </c>
      <c r="G20" s="34">
        <v>11</v>
      </c>
      <c r="H20" s="48">
        <f t="shared" si="0"/>
        <v>0.26647286821705424</v>
      </c>
      <c r="I20" s="33"/>
      <c r="J20" s="50" t="s">
        <v>52</v>
      </c>
      <c r="K20" s="51">
        <v>71</v>
      </c>
      <c r="L20" s="48">
        <v>1.9014461703267274</v>
      </c>
      <c r="M20" s="3"/>
      <c r="N20" s="1"/>
      <c r="O20" s="22"/>
      <c r="P20" s="22"/>
      <c r="Q20" s="22"/>
      <c r="R20" s="22"/>
      <c r="S20" s="22"/>
      <c r="U20" s="26"/>
    </row>
    <row r="21" spans="2:21" ht="12" customHeight="1" x14ac:dyDescent="0.35">
      <c r="B21" s="31" t="s">
        <v>112</v>
      </c>
      <c r="C21" s="46" t="s">
        <v>4</v>
      </c>
      <c r="D21" s="46" t="s">
        <v>5</v>
      </c>
      <c r="E21" s="33"/>
      <c r="F21" s="47" t="s">
        <v>35</v>
      </c>
      <c r="G21" s="34">
        <v>11</v>
      </c>
      <c r="H21" s="48">
        <f t="shared" si="0"/>
        <v>0.26647286821705424</v>
      </c>
      <c r="I21" s="33"/>
      <c r="J21" s="50" t="s">
        <v>53</v>
      </c>
      <c r="K21" s="51">
        <v>66</v>
      </c>
      <c r="L21" s="48">
        <v>1.7675415104445635</v>
      </c>
      <c r="M21" s="3"/>
      <c r="N21" s="1"/>
      <c r="O21" s="22"/>
      <c r="P21" s="22"/>
      <c r="Q21" s="22"/>
      <c r="R21" s="22"/>
      <c r="S21" s="22"/>
      <c r="U21" s="26"/>
    </row>
    <row r="22" spans="2:21" ht="12" customHeight="1" x14ac:dyDescent="0.35">
      <c r="B22" s="52" t="s">
        <v>113</v>
      </c>
      <c r="C22" s="53">
        <v>814.14560387325571</v>
      </c>
      <c r="D22" s="54">
        <f>C22/C$47*100</f>
        <v>21.746501871223842</v>
      </c>
      <c r="E22" s="33"/>
      <c r="F22" s="40" t="s">
        <v>14</v>
      </c>
      <c r="G22" s="41">
        <f>SUM(G6:G21)</f>
        <v>4128</v>
      </c>
      <c r="H22" s="41">
        <f>SUM(H6:H21)</f>
        <v>100</v>
      </c>
      <c r="I22" s="33"/>
      <c r="J22" s="50" t="s">
        <v>54</v>
      </c>
      <c r="K22" s="51">
        <v>58</v>
      </c>
      <c r="L22" s="48">
        <v>1.5532940546331011</v>
      </c>
      <c r="M22" s="3"/>
      <c r="N22" s="1"/>
      <c r="O22" s="22"/>
      <c r="P22" s="22"/>
      <c r="Q22" s="22"/>
      <c r="R22" s="22"/>
      <c r="S22" s="22"/>
    </row>
    <row r="23" spans="2:21" ht="12" customHeight="1" x14ac:dyDescent="0.35">
      <c r="B23" s="55" t="s">
        <v>114</v>
      </c>
      <c r="C23" s="56">
        <v>705.37689443145405</v>
      </c>
      <c r="D23" s="54">
        <f t="shared" ref="D23:D46" si="2">C23/C$47*100</f>
        <v>18.8411997579977</v>
      </c>
      <c r="E23" s="33"/>
      <c r="F23" s="45"/>
      <c r="G23" s="45"/>
      <c r="H23" s="45"/>
      <c r="I23" s="33"/>
      <c r="J23" s="50" t="s">
        <v>55</v>
      </c>
      <c r="K23" s="51">
        <v>54</v>
      </c>
      <c r="L23" s="48">
        <v>1.44617032672737</v>
      </c>
      <c r="M23" s="3"/>
      <c r="N23" s="1"/>
      <c r="O23" s="22"/>
      <c r="P23" s="22"/>
      <c r="Q23" s="22"/>
      <c r="R23" s="22"/>
      <c r="S23" s="24"/>
    </row>
    <row r="24" spans="2:21" ht="12" customHeight="1" x14ac:dyDescent="0.35">
      <c r="B24" s="55" t="s">
        <v>115</v>
      </c>
      <c r="C24" s="56">
        <v>509.8336318492033</v>
      </c>
      <c r="D24" s="54">
        <f t="shared" si="2"/>
        <v>13.618077621834782</v>
      </c>
      <c r="E24" s="33"/>
      <c r="F24" s="45"/>
      <c r="G24" s="45"/>
      <c r="H24" s="45"/>
      <c r="I24" s="33"/>
      <c r="J24" s="50" t="s">
        <v>56</v>
      </c>
      <c r="K24" s="51">
        <v>52</v>
      </c>
      <c r="L24" s="48">
        <v>1.3926084627745046</v>
      </c>
      <c r="M24" s="3"/>
      <c r="N24" s="1"/>
      <c r="O24" s="22"/>
      <c r="P24" s="22"/>
      <c r="Q24" s="22"/>
      <c r="R24" s="22"/>
      <c r="S24" s="22"/>
    </row>
    <row r="25" spans="2:21" ht="12" customHeight="1" x14ac:dyDescent="0.35">
      <c r="B25" s="55" t="s">
        <v>116</v>
      </c>
      <c r="C25" s="56">
        <v>329.37642387067592</v>
      </c>
      <c r="D25" s="54">
        <f t="shared" si="2"/>
        <v>8.7979164709163715</v>
      </c>
      <c r="E25" s="33"/>
      <c r="F25" s="45"/>
      <c r="G25" s="45"/>
      <c r="H25" s="45"/>
      <c r="I25" s="33"/>
      <c r="J25" s="50" t="s">
        <v>57</v>
      </c>
      <c r="K25" s="51">
        <v>45</v>
      </c>
      <c r="L25" s="48">
        <v>1.2051419389394751</v>
      </c>
      <c r="M25" s="3"/>
      <c r="N25" s="1"/>
      <c r="O25" s="22"/>
      <c r="P25" s="22"/>
      <c r="Q25" s="22"/>
      <c r="R25" s="22"/>
      <c r="S25" s="22"/>
      <c r="U25" s="26"/>
    </row>
    <row r="26" spans="2:21" ht="12" customHeight="1" x14ac:dyDescent="0.35">
      <c r="B26" s="55" t="s">
        <v>117</v>
      </c>
      <c r="C26" s="56">
        <v>268.60210207964064</v>
      </c>
      <c r="D26" s="54">
        <f t="shared" si="2"/>
        <v>7.1745841133337374</v>
      </c>
      <c r="E26" s="33"/>
      <c r="F26" s="45"/>
      <c r="G26" s="45"/>
      <c r="H26" s="45"/>
      <c r="I26" s="33"/>
      <c r="J26" s="50" t="s">
        <v>58</v>
      </c>
      <c r="K26" s="51">
        <v>41</v>
      </c>
      <c r="L26" s="48">
        <v>1.098018211033744</v>
      </c>
      <c r="M26" s="3"/>
      <c r="N26" s="1"/>
      <c r="O26" s="22"/>
      <c r="P26" s="22"/>
      <c r="Q26" s="22"/>
      <c r="R26" s="22"/>
      <c r="S26" s="22"/>
    </row>
    <row r="27" spans="2:21" ht="12" customHeight="1" x14ac:dyDescent="0.35">
      <c r="B27" s="55" t="s">
        <v>118</v>
      </c>
      <c r="C27" s="56">
        <v>234.94143146006053</v>
      </c>
      <c r="D27" s="54">
        <f t="shared" si="2"/>
        <v>6.2754797846572856</v>
      </c>
      <c r="E27" s="33"/>
      <c r="F27" s="45"/>
      <c r="G27" s="45"/>
      <c r="H27" s="45"/>
      <c r="I27" s="33"/>
      <c r="J27" s="50" t="s">
        <v>59</v>
      </c>
      <c r="K27" s="51">
        <v>40</v>
      </c>
      <c r="L27" s="48">
        <v>1.0712372790573113</v>
      </c>
      <c r="M27" s="3"/>
      <c r="N27" s="1"/>
      <c r="O27" s="22"/>
      <c r="P27" s="22"/>
      <c r="Q27" s="22"/>
      <c r="R27" s="22"/>
      <c r="S27" s="22"/>
      <c r="U27" s="26"/>
    </row>
    <row r="28" spans="2:21" ht="12" customHeight="1" x14ac:dyDescent="0.35">
      <c r="B28" s="55" t="s">
        <v>119</v>
      </c>
      <c r="C28" s="56">
        <v>169.3444642221431</v>
      </c>
      <c r="D28" s="54">
        <f t="shared" si="2"/>
        <v>4.5233305818617922</v>
      </c>
      <c r="E28" s="33"/>
      <c r="F28" s="45"/>
      <c r="G28" s="45"/>
      <c r="H28" s="45"/>
      <c r="I28" s="33"/>
      <c r="J28" s="50" t="s">
        <v>60</v>
      </c>
      <c r="K28" s="51">
        <v>37</v>
      </c>
      <c r="L28" s="48">
        <v>0.99089448312801287</v>
      </c>
      <c r="M28" s="3"/>
      <c r="N28" s="1"/>
      <c r="O28" s="22"/>
      <c r="P28" s="22"/>
      <c r="Q28" s="22"/>
      <c r="R28" s="22"/>
      <c r="S28" s="22"/>
    </row>
    <row r="29" spans="2:21" ht="12" customHeight="1" x14ac:dyDescent="0.35">
      <c r="B29" s="55" t="s">
        <v>120</v>
      </c>
      <c r="C29" s="56">
        <v>133.97847506930844</v>
      </c>
      <c r="D29" s="54">
        <f t="shared" si="2"/>
        <v>3.5786757859249092</v>
      </c>
      <c r="E29" s="45"/>
      <c r="F29" s="45"/>
      <c r="G29" s="45"/>
      <c r="H29" s="45"/>
      <c r="I29" s="45"/>
      <c r="J29" s="50" t="s">
        <v>61</v>
      </c>
      <c r="K29" s="51">
        <v>34</v>
      </c>
      <c r="L29" s="48">
        <v>0.91055168719871449</v>
      </c>
      <c r="M29" s="1"/>
      <c r="N29" s="1"/>
      <c r="O29" s="22"/>
      <c r="P29" s="22"/>
      <c r="Q29" s="22"/>
      <c r="R29" s="22"/>
      <c r="S29" s="22"/>
    </row>
    <row r="30" spans="2:21" ht="12" customHeight="1" x14ac:dyDescent="0.35">
      <c r="B30" s="55" t="s">
        <v>121</v>
      </c>
      <c r="C30" s="56">
        <v>97.779077068475118</v>
      </c>
      <c r="D30" s="54">
        <f t="shared" si="2"/>
        <v>2.6117599509474969</v>
      </c>
      <c r="E30" s="45"/>
      <c r="F30" s="45"/>
      <c r="G30" s="67"/>
      <c r="H30" s="45"/>
      <c r="I30" s="45"/>
      <c r="J30" s="50" t="s">
        <v>62</v>
      </c>
      <c r="K30" s="51">
        <v>34</v>
      </c>
      <c r="L30" s="48">
        <v>0.91055168719871449</v>
      </c>
      <c r="M30" s="1"/>
      <c r="N30" s="1"/>
      <c r="O30" s="22"/>
      <c r="P30" s="22"/>
      <c r="Q30" s="22"/>
      <c r="R30" s="22"/>
      <c r="S30" s="22"/>
    </row>
    <row r="31" spans="2:21" ht="12" customHeight="1" x14ac:dyDescent="0.35">
      <c r="B31" s="55" t="s">
        <v>122</v>
      </c>
      <c r="C31" s="56">
        <v>80.526642984014217</v>
      </c>
      <c r="D31" s="54">
        <f t="shared" si="2"/>
        <v>2.1509331795247992</v>
      </c>
      <c r="E31" s="45"/>
      <c r="F31" s="45"/>
      <c r="G31" s="45"/>
      <c r="H31" s="45"/>
      <c r="I31" s="45"/>
      <c r="J31" s="50" t="s">
        <v>63</v>
      </c>
      <c r="K31" s="51">
        <v>33</v>
      </c>
      <c r="L31" s="48">
        <v>0.88377075522228177</v>
      </c>
      <c r="M31" s="1"/>
      <c r="N31" s="1"/>
      <c r="O31" s="22"/>
      <c r="P31" s="22"/>
      <c r="Q31" s="22"/>
      <c r="R31" s="22"/>
      <c r="S31" s="22"/>
    </row>
    <row r="32" spans="2:21" ht="12" customHeight="1" x14ac:dyDescent="0.35">
      <c r="B32" s="55" t="s">
        <v>123</v>
      </c>
      <c r="C32" s="56">
        <v>72</v>
      </c>
      <c r="D32" s="54">
        <f t="shared" si="2"/>
        <v>1.9231794991941868</v>
      </c>
      <c r="E32" s="45"/>
      <c r="F32" s="45"/>
      <c r="G32" s="45"/>
      <c r="H32" s="45"/>
      <c r="I32" s="45"/>
      <c r="J32" s="50" t="s">
        <v>64</v>
      </c>
      <c r="K32" s="51">
        <v>32</v>
      </c>
      <c r="L32" s="48">
        <v>0.85698982324584894</v>
      </c>
      <c r="M32" s="1"/>
      <c r="N32" s="1"/>
      <c r="O32" s="22"/>
      <c r="P32" s="22"/>
      <c r="Q32" s="22"/>
      <c r="R32" s="22"/>
      <c r="S32" s="22"/>
    </row>
    <row r="33" spans="2:19" ht="12" customHeight="1" x14ac:dyDescent="0.35">
      <c r="B33" s="55" t="s">
        <v>124</v>
      </c>
      <c r="C33" s="56">
        <v>57.143701399688958</v>
      </c>
      <c r="D33" s="54">
        <f t="shared" si="2"/>
        <v>1.5263554866660549</v>
      </c>
      <c r="E33" s="45"/>
      <c r="F33" s="45"/>
      <c r="G33" s="45"/>
      <c r="H33" s="45"/>
      <c r="I33" s="45"/>
      <c r="J33" s="50" t="s">
        <v>65</v>
      </c>
      <c r="K33" s="51">
        <v>30</v>
      </c>
      <c r="L33" s="48">
        <v>0.80342795929298338</v>
      </c>
      <c r="M33" s="1"/>
      <c r="N33" s="1"/>
      <c r="O33" s="22"/>
      <c r="P33" s="22"/>
      <c r="Q33" s="22"/>
      <c r="R33" s="22"/>
      <c r="S33" s="22"/>
    </row>
    <row r="34" spans="2:19" ht="12" customHeight="1" x14ac:dyDescent="0.35">
      <c r="B34" s="55" t="s">
        <v>125</v>
      </c>
      <c r="C34" s="56">
        <v>45.531219230638641</v>
      </c>
      <c r="D34" s="54">
        <f t="shared" si="2"/>
        <v>1.2161764916344491</v>
      </c>
      <c r="E34" s="45"/>
      <c r="F34" s="45"/>
      <c r="G34" s="45"/>
      <c r="H34" s="45"/>
      <c r="I34" s="45"/>
      <c r="J34" s="50" t="s">
        <v>66</v>
      </c>
      <c r="K34" s="51">
        <v>27</v>
      </c>
      <c r="L34" s="48">
        <v>0.723085163363685</v>
      </c>
      <c r="M34" s="1"/>
      <c r="N34" s="1"/>
      <c r="O34" s="22"/>
      <c r="P34" s="22"/>
      <c r="Q34" s="22"/>
      <c r="R34" s="22"/>
      <c r="S34" s="22"/>
    </row>
    <row r="35" spans="2:19" ht="12" customHeight="1" x14ac:dyDescent="0.35">
      <c r="B35" s="55" t="s">
        <v>126</v>
      </c>
      <c r="C35" s="56">
        <v>37</v>
      </c>
      <c r="D35" s="54">
        <f t="shared" si="2"/>
        <v>0.98830057597479037</v>
      </c>
      <c r="E35" s="45"/>
      <c r="F35" s="45"/>
      <c r="G35" s="45"/>
      <c r="H35" s="45"/>
      <c r="I35" s="45"/>
      <c r="J35" s="50" t="s">
        <v>67</v>
      </c>
      <c r="K35" s="51">
        <v>26</v>
      </c>
      <c r="L35" s="48">
        <v>0.69630423138725228</v>
      </c>
      <c r="M35" s="1"/>
      <c r="N35" s="1"/>
      <c r="O35" s="22"/>
      <c r="P35" s="22"/>
      <c r="Q35" s="22"/>
      <c r="R35" s="22"/>
      <c r="S35" s="22"/>
    </row>
    <row r="36" spans="2:19" ht="12" customHeight="1" x14ac:dyDescent="0.35">
      <c r="B36" s="55" t="s">
        <v>127</v>
      </c>
      <c r="C36" s="56">
        <v>29.493466125348895</v>
      </c>
      <c r="D36" s="54">
        <f t="shared" si="2"/>
        <v>0.7877948529506833</v>
      </c>
      <c r="E36" s="45"/>
      <c r="F36" s="45"/>
      <c r="G36" s="45"/>
      <c r="H36" s="45"/>
      <c r="I36" s="45"/>
      <c r="J36" s="50" t="s">
        <v>68</v>
      </c>
      <c r="K36" s="51">
        <v>26</v>
      </c>
      <c r="L36" s="48">
        <v>0.69630423138725228</v>
      </c>
      <c r="M36" s="1"/>
      <c r="N36" s="1"/>
      <c r="O36" s="22"/>
      <c r="P36" s="22"/>
      <c r="Q36" s="22"/>
      <c r="R36" s="22"/>
      <c r="S36" s="22"/>
    </row>
    <row r="37" spans="2:19" ht="12" customHeight="1" x14ac:dyDescent="0.35">
      <c r="B37" s="55" t="s">
        <v>128</v>
      </c>
      <c r="C37" s="56">
        <v>26.624193298261339</v>
      </c>
      <c r="D37" s="54">
        <f t="shared" si="2"/>
        <v>0.71115420463610368</v>
      </c>
      <c r="E37" s="45"/>
      <c r="F37" s="45"/>
      <c r="G37" s="68"/>
      <c r="H37" s="68"/>
      <c r="I37" s="45"/>
      <c r="J37" s="50" t="s">
        <v>69</v>
      </c>
      <c r="K37" s="51">
        <v>26</v>
      </c>
      <c r="L37" s="48">
        <v>0.69630423138725228</v>
      </c>
      <c r="M37" s="1"/>
      <c r="N37" s="1"/>
      <c r="O37" s="22"/>
      <c r="P37" s="22"/>
      <c r="Q37" s="22"/>
      <c r="R37" s="22"/>
      <c r="S37" s="22"/>
    </row>
    <row r="38" spans="2:19" ht="12" customHeight="1" x14ac:dyDescent="0.35">
      <c r="B38" s="55" t="s">
        <v>129</v>
      </c>
      <c r="C38" s="56">
        <v>22.495633392806837</v>
      </c>
      <c r="D38" s="54">
        <f t="shared" si="2"/>
        <v>0.60087695781158712</v>
      </c>
      <c r="E38" s="45"/>
      <c r="F38" s="67"/>
      <c r="G38" s="68"/>
      <c r="H38" s="68"/>
      <c r="I38" s="45"/>
      <c r="J38" s="50" t="s">
        <v>70</v>
      </c>
      <c r="K38" s="51">
        <v>25</v>
      </c>
      <c r="L38" s="48">
        <v>0.66952329941081945</v>
      </c>
      <c r="M38" s="1"/>
      <c r="N38" s="1"/>
      <c r="O38" s="22"/>
      <c r="P38" s="22"/>
      <c r="Q38" s="22"/>
      <c r="R38" s="22"/>
      <c r="S38" s="22"/>
    </row>
    <row r="39" spans="2:19" ht="12" customHeight="1" x14ac:dyDescent="0.35">
      <c r="B39" s="55" t="s">
        <v>130</v>
      </c>
      <c r="C39" s="56">
        <v>20.856298600311042</v>
      </c>
      <c r="D39" s="54">
        <f t="shared" si="2"/>
        <v>0.55708897079431396</v>
      </c>
      <c r="E39" s="45"/>
      <c r="F39" s="45"/>
      <c r="G39" s="68"/>
      <c r="H39" s="68"/>
      <c r="I39" s="45"/>
      <c r="J39" s="50" t="s">
        <v>71</v>
      </c>
      <c r="K39" s="51">
        <v>25</v>
      </c>
      <c r="L39" s="48">
        <v>0.66952329941081945</v>
      </c>
      <c r="M39" s="1"/>
      <c r="N39" s="1"/>
      <c r="O39" s="22"/>
      <c r="P39" s="22"/>
      <c r="Q39" s="22"/>
      <c r="R39" s="22"/>
      <c r="S39" s="22"/>
    </row>
    <row r="40" spans="2:19" ht="12" customHeight="1" x14ac:dyDescent="0.35">
      <c r="B40" s="55" t="s">
        <v>131</v>
      </c>
      <c r="C40" s="56">
        <v>20</v>
      </c>
      <c r="D40" s="54">
        <f t="shared" si="2"/>
        <v>0.53421652755394078</v>
      </c>
      <c r="E40" s="45"/>
      <c r="F40" s="67"/>
      <c r="G40" s="68"/>
      <c r="H40" s="68"/>
      <c r="I40" s="45"/>
      <c r="J40" s="50" t="s">
        <v>72</v>
      </c>
      <c r="K40" s="51">
        <v>24</v>
      </c>
      <c r="L40" s="48">
        <v>0.64274236743438673</v>
      </c>
      <c r="M40" s="1"/>
      <c r="N40" s="1"/>
      <c r="O40" s="22"/>
      <c r="P40" s="22"/>
      <c r="Q40" s="22"/>
      <c r="R40" s="22"/>
      <c r="S40" s="22"/>
    </row>
    <row r="41" spans="2:19" ht="12" customHeight="1" x14ac:dyDescent="0.35">
      <c r="B41" s="55" t="s">
        <v>93</v>
      </c>
      <c r="C41" s="56">
        <v>14</v>
      </c>
      <c r="D41" s="54">
        <f t="shared" si="2"/>
        <v>0.37395156928775852</v>
      </c>
      <c r="E41" s="45"/>
      <c r="F41" s="45"/>
      <c r="G41" s="68"/>
      <c r="H41" s="68"/>
      <c r="I41" s="45"/>
      <c r="J41" s="50" t="s">
        <v>73</v>
      </c>
      <c r="K41" s="51">
        <v>23</v>
      </c>
      <c r="L41" s="48">
        <v>0.6159614354579539</v>
      </c>
      <c r="M41" s="1"/>
      <c r="N41" s="1"/>
      <c r="O41" s="22"/>
      <c r="P41" s="22"/>
      <c r="Q41" s="22"/>
      <c r="R41" s="22"/>
      <c r="S41" s="22"/>
    </row>
    <row r="42" spans="2:19" ht="12" customHeight="1" x14ac:dyDescent="0.35">
      <c r="B42" s="55" t="s">
        <v>132</v>
      </c>
      <c r="C42" s="56">
        <v>13</v>
      </c>
      <c r="D42" s="54">
        <f t="shared" si="2"/>
        <v>0.34724074291006152</v>
      </c>
      <c r="E42" s="45"/>
      <c r="F42" s="45"/>
      <c r="G42" s="68"/>
      <c r="H42" s="68"/>
      <c r="I42" s="45"/>
      <c r="J42" s="50" t="s">
        <v>74</v>
      </c>
      <c r="K42" s="51">
        <v>22</v>
      </c>
      <c r="L42" s="48">
        <v>0.58918050348152118</v>
      </c>
      <c r="M42" s="1"/>
      <c r="N42" s="1"/>
      <c r="O42" s="22"/>
      <c r="P42" s="22"/>
      <c r="Q42" s="22"/>
      <c r="R42" s="24"/>
      <c r="S42" s="22"/>
    </row>
    <row r="43" spans="2:19" ht="12" customHeight="1" x14ac:dyDescent="0.35">
      <c r="B43" s="55" t="s">
        <v>133</v>
      </c>
      <c r="C43" s="56">
        <v>12</v>
      </c>
      <c r="D43" s="54">
        <f t="shared" si="2"/>
        <v>0.32052991653236446</v>
      </c>
      <c r="E43" s="45"/>
      <c r="F43" s="45"/>
      <c r="G43" s="68"/>
      <c r="H43" s="68"/>
      <c r="I43" s="45"/>
      <c r="J43" s="50" t="s">
        <v>75</v>
      </c>
      <c r="K43" s="51">
        <v>22</v>
      </c>
      <c r="L43" s="48">
        <v>0.58918050348152118</v>
      </c>
      <c r="M43" s="1"/>
      <c r="N43" s="1"/>
      <c r="O43" s="22"/>
      <c r="P43" s="22"/>
      <c r="Q43" s="22"/>
      <c r="R43" s="22"/>
      <c r="S43" s="22"/>
    </row>
    <row r="44" spans="2:19" ht="12" customHeight="1" x14ac:dyDescent="0.35">
      <c r="B44" s="55" t="s">
        <v>134</v>
      </c>
      <c r="C44" s="56">
        <v>11.623105568545943</v>
      </c>
      <c r="D44" s="54">
        <f t="shared" si="2"/>
        <v>0.31046275481107433</v>
      </c>
      <c r="E44" s="45"/>
      <c r="F44" s="45"/>
      <c r="G44" s="68"/>
      <c r="H44" s="68"/>
      <c r="I44" s="45"/>
      <c r="J44" s="50" t="s">
        <v>76</v>
      </c>
      <c r="K44" s="51">
        <v>21</v>
      </c>
      <c r="L44" s="48">
        <v>0.56239957150508835</v>
      </c>
      <c r="M44" s="1"/>
      <c r="N44" s="1"/>
      <c r="O44" s="22"/>
      <c r="P44" s="22"/>
      <c r="Q44" s="22"/>
      <c r="R44" s="22"/>
      <c r="S44" s="22"/>
    </row>
    <row r="45" spans="2:19" ht="12" customHeight="1" x14ac:dyDescent="0.35">
      <c r="B45" s="55" t="s">
        <v>135</v>
      </c>
      <c r="C45" s="56">
        <v>10</v>
      </c>
      <c r="D45" s="54">
        <f t="shared" si="2"/>
        <v>0.26710826377697039</v>
      </c>
      <c r="E45" s="45"/>
      <c r="F45" s="45"/>
      <c r="G45" s="68"/>
      <c r="H45" s="68"/>
      <c r="I45" s="45"/>
      <c r="J45" s="50" t="s">
        <v>77</v>
      </c>
      <c r="K45" s="51">
        <v>21</v>
      </c>
      <c r="L45" s="48">
        <v>0.56239957150508835</v>
      </c>
      <c r="M45" s="1"/>
      <c r="N45" s="1"/>
      <c r="O45" s="22"/>
      <c r="P45" s="22"/>
      <c r="Q45" s="22"/>
      <c r="R45" s="22"/>
      <c r="S45" s="22"/>
    </row>
    <row r="46" spans="2:19" ht="12" customHeight="1" x14ac:dyDescent="0.35">
      <c r="B46" s="55" t="s">
        <v>136</v>
      </c>
      <c r="C46" s="56">
        <v>8.127942736517257</v>
      </c>
      <c r="D46" s="54">
        <f t="shared" si="2"/>
        <v>0.21710406724297621</v>
      </c>
      <c r="E46" s="45"/>
      <c r="F46" s="67"/>
      <c r="G46" s="67"/>
      <c r="H46" s="68"/>
      <c r="I46" s="45"/>
      <c r="J46" s="50" t="s">
        <v>78</v>
      </c>
      <c r="K46" s="51">
        <v>20</v>
      </c>
      <c r="L46" s="48">
        <v>0.53561863952865563</v>
      </c>
      <c r="M46" s="1"/>
      <c r="N46" s="1"/>
      <c r="O46" s="22"/>
      <c r="P46" s="22"/>
      <c r="Q46" s="22"/>
      <c r="R46" s="22"/>
      <c r="S46" s="22"/>
    </row>
    <row r="47" spans="2:19" ht="12" customHeight="1" x14ac:dyDescent="0.35">
      <c r="B47" s="57" t="s">
        <v>14</v>
      </c>
      <c r="C47" s="41">
        <f>SUM(C22:C46)</f>
        <v>3743.8003072603487</v>
      </c>
      <c r="D47" s="41">
        <f>SUM(D22:D46)</f>
        <v>100.00000000000003</v>
      </c>
      <c r="E47" s="45"/>
      <c r="F47" s="45"/>
      <c r="G47" s="68"/>
      <c r="H47" s="68"/>
      <c r="I47" s="45"/>
      <c r="J47" s="50" t="s">
        <v>79</v>
      </c>
      <c r="K47" s="51">
        <v>20</v>
      </c>
      <c r="L47" s="48">
        <v>0.53561863952865563</v>
      </c>
      <c r="M47" s="1"/>
      <c r="N47" s="1"/>
      <c r="O47" s="22"/>
      <c r="P47" s="22"/>
      <c r="Q47" s="22"/>
      <c r="R47" s="22"/>
      <c r="S47" s="22"/>
    </row>
    <row r="48" spans="2:19" ht="12" customHeight="1" x14ac:dyDescent="0.35">
      <c r="B48" s="58"/>
      <c r="C48" s="70"/>
      <c r="D48" s="70"/>
      <c r="E48" s="45"/>
      <c r="F48" s="45"/>
      <c r="G48" s="68"/>
      <c r="H48" s="68"/>
      <c r="I48" s="45"/>
      <c r="J48" s="50" t="s">
        <v>80</v>
      </c>
      <c r="K48" s="51">
        <v>20</v>
      </c>
      <c r="L48" s="48">
        <v>0.53561863952865563</v>
      </c>
      <c r="M48" s="1"/>
      <c r="N48" s="1"/>
      <c r="O48" s="22"/>
      <c r="P48" s="22"/>
      <c r="Q48" s="22"/>
      <c r="R48" s="22"/>
      <c r="S48" s="22"/>
    </row>
    <row r="49" spans="2:19" ht="12" customHeight="1" x14ac:dyDescent="0.35">
      <c r="B49" s="58"/>
      <c r="C49" s="70"/>
      <c r="D49" s="70"/>
      <c r="E49" s="45"/>
      <c r="F49" s="45"/>
      <c r="G49" s="68"/>
      <c r="H49" s="68"/>
      <c r="I49" s="45"/>
      <c r="J49" s="50" t="s">
        <v>81</v>
      </c>
      <c r="K49" s="51">
        <v>20</v>
      </c>
      <c r="L49" s="48">
        <v>0.53561863952865563</v>
      </c>
      <c r="M49" s="1"/>
      <c r="N49" s="1"/>
      <c r="O49" s="22"/>
      <c r="P49" s="22"/>
      <c r="Q49" s="22"/>
      <c r="R49" s="22"/>
      <c r="S49" s="22"/>
    </row>
    <row r="50" spans="2:19" ht="12" customHeight="1" x14ac:dyDescent="0.35">
      <c r="B50" s="58"/>
      <c r="C50" s="70"/>
      <c r="D50" s="70"/>
      <c r="E50" s="45"/>
      <c r="F50" s="45"/>
      <c r="G50" s="68"/>
      <c r="H50" s="68"/>
      <c r="I50" s="45"/>
      <c r="J50" s="50" t="s">
        <v>82</v>
      </c>
      <c r="K50" s="51">
        <v>19</v>
      </c>
      <c r="L50" s="48">
        <v>0.5088377075522228</v>
      </c>
      <c r="M50" s="1"/>
      <c r="N50" s="1"/>
      <c r="O50" s="22"/>
      <c r="P50" s="22"/>
      <c r="Q50" s="22"/>
      <c r="R50" s="22"/>
      <c r="S50" s="22"/>
    </row>
    <row r="51" spans="2:19" ht="12" customHeight="1" x14ac:dyDescent="0.35">
      <c r="B51" s="58"/>
      <c r="C51" s="70"/>
      <c r="D51" s="70"/>
      <c r="E51" s="45"/>
      <c r="F51" s="45"/>
      <c r="G51" s="68"/>
      <c r="H51" s="68"/>
      <c r="I51" s="45"/>
      <c r="J51" s="50" t="s">
        <v>83</v>
      </c>
      <c r="K51" s="51">
        <v>19</v>
      </c>
      <c r="L51" s="48">
        <v>0.5088377075522228</v>
      </c>
      <c r="M51" s="1"/>
      <c r="N51" s="1"/>
      <c r="O51" s="22"/>
      <c r="P51" s="22"/>
      <c r="Q51" s="22"/>
      <c r="R51" s="22"/>
      <c r="S51" s="22"/>
    </row>
    <row r="52" spans="2:19" ht="12" customHeight="1" x14ac:dyDescent="0.35">
      <c r="B52" s="58"/>
      <c r="C52" s="70"/>
      <c r="D52" s="70"/>
      <c r="E52" s="45"/>
      <c r="F52" s="45"/>
      <c r="G52" s="68"/>
      <c r="H52" s="68"/>
      <c r="I52" s="45"/>
      <c r="J52" s="50" t="s">
        <v>84</v>
      </c>
      <c r="K52" s="51">
        <v>19</v>
      </c>
      <c r="L52" s="48">
        <v>0.5088377075522228</v>
      </c>
      <c r="M52" s="1"/>
      <c r="N52" s="1"/>
      <c r="O52" s="22"/>
      <c r="P52" s="22"/>
      <c r="Q52" s="22"/>
      <c r="R52" s="22"/>
      <c r="S52" s="22"/>
    </row>
    <row r="53" spans="2:19" ht="12" customHeight="1" x14ac:dyDescent="0.35">
      <c r="B53" s="58"/>
      <c r="C53" s="70"/>
      <c r="D53" s="67"/>
      <c r="E53" s="45"/>
      <c r="F53" s="45"/>
      <c r="G53" s="68"/>
      <c r="H53" s="68"/>
      <c r="I53" s="45"/>
      <c r="J53" s="50" t="s">
        <v>85</v>
      </c>
      <c r="K53" s="51">
        <v>18</v>
      </c>
      <c r="L53" s="48">
        <v>0.48205677557579002</v>
      </c>
      <c r="M53" s="1"/>
      <c r="N53" s="1"/>
      <c r="O53" s="22"/>
      <c r="P53" s="22"/>
      <c r="Q53" s="22"/>
      <c r="R53" s="22"/>
      <c r="S53" s="22"/>
    </row>
    <row r="54" spans="2:19" ht="12" customHeight="1" x14ac:dyDescent="0.35">
      <c r="B54" s="45"/>
      <c r="C54" s="67"/>
      <c r="D54" s="67"/>
      <c r="E54" s="45"/>
      <c r="F54" s="45"/>
      <c r="G54" s="68"/>
      <c r="H54" s="68"/>
      <c r="I54" s="45"/>
      <c r="J54" s="50" t="s">
        <v>86</v>
      </c>
      <c r="K54" s="51">
        <v>18</v>
      </c>
      <c r="L54" s="48">
        <v>0.48205677557579002</v>
      </c>
      <c r="M54" s="1"/>
      <c r="N54" s="1"/>
      <c r="O54" s="22"/>
      <c r="P54" s="22"/>
      <c r="Q54" s="22"/>
      <c r="R54" s="22"/>
      <c r="S54" s="22"/>
    </row>
    <row r="55" spans="2:19" ht="12" customHeight="1" x14ac:dyDescent="0.35">
      <c r="B55" s="45"/>
      <c r="C55" s="67"/>
      <c r="D55" s="67"/>
      <c r="E55" s="45"/>
      <c r="F55" s="45"/>
      <c r="G55" s="68"/>
      <c r="H55" s="68"/>
      <c r="I55" s="45"/>
      <c r="J55" s="50" t="s">
        <v>87</v>
      </c>
      <c r="K55" s="51">
        <v>18</v>
      </c>
      <c r="L55" s="48">
        <v>0.48205677557579002</v>
      </c>
      <c r="M55" s="1"/>
      <c r="N55" s="1"/>
      <c r="O55" s="22"/>
      <c r="P55" s="22"/>
      <c r="Q55" s="22"/>
      <c r="R55" s="22"/>
      <c r="S55" s="22"/>
    </row>
    <row r="56" spans="2:19" ht="12" customHeight="1" x14ac:dyDescent="0.35">
      <c r="B56" s="45"/>
      <c r="C56" s="67"/>
      <c r="D56" s="67"/>
      <c r="E56" s="45"/>
      <c r="F56" s="45"/>
      <c r="G56" s="68"/>
      <c r="H56" s="68"/>
      <c r="I56" s="45"/>
      <c r="J56" s="50" t="s">
        <v>88</v>
      </c>
      <c r="K56" s="51">
        <v>16</v>
      </c>
      <c r="L56" s="48">
        <v>0.42849491162292447</v>
      </c>
      <c r="M56" s="1"/>
      <c r="N56" s="1"/>
      <c r="O56" s="22"/>
      <c r="P56" s="22"/>
      <c r="Q56" s="22"/>
      <c r="R56" s="22"/>
      <c r="S56" s="22"/>
    </row>
    <row r="57" spans="2:19" ht="12" customHeight="1" x14ac:dyDescent="0.35">
      <c r="B57" s="82" t="s">
        <v>155</v>
      </c>
      <c r="C57" s="82"/>
      <c r="D57" s="82"/>
      <c r="E57" s="45"/>
      <c r="F57" s="45"/>
      <c r="G57" s="68"/>
      <c r="H57" s="68"/>
      <c r="I57" s="45"/>
      <c r="J57" s="50" t="s">
        <v>89</v>
      </c>
      <c r="K57" s="51">
        <v>16</v>
      </c>
      <c r="L57" s="48">
        <v>0.42849491162292447</v>
      </c>
      <c r="M57" s="1"/>
      <c r="N57" s="1"/>
      <c r="O57" s="22"/>
      <c r="P57" s="22"/>
      <c r="Q57" s="22"/>
      <c r="R57" s="22"/>
      <c r="S57" s="22"/>
    </row>
    <row r="58" spans="2:19" ht="12" customHeight="1" x14ac:dyDescent="0.35">
      <c r="B58" s="83"/>
      <c r="C58" s="83"/>
      <c r="D58" s="83"/>
      <c r="E58" s="45"/>
      <c r="F58" s="45"/>
      <c r="G58" s="68"/>
      <c r="H58" s="68"/>
      <c r="I58" s="45"/>
      <c r="J58" s="50" t="s">
        <v>90</v>
      </c>
      <c r="K58" s="51">
        <v>15</v>
      </c>
      <c r="L58" s="48">
        <v>0.40171397964649169</v>
      </c>
      <c r="M58" s="1"/>
      <c r="N58" s="1"/>
      <c r="O58" s="22"/>
      <c r="P58" s="22"/>
      <c r="Q58" s="22"/>
      <c r="R58" s="22"/>
      <c r="S58" s="22"/>
    </row>
    <row r="59" spans="2:19" ht="12" customHeight="1" x14ac:dyDescent="0.35">
      <c r="B59" s="45"/>
      <c r="C59" s="67"/>
      <c r="D59" s="67"/>
      <c r="E59" s="45"/>
      <c r="F59" s="45"/>
      <c r="G59" s="68"/>
      <c r="H59" s="68"/>
      <c r="I59" s="45"/>
      <c r="J59" s="50" t="s">
        <v>91</v>
      </c>
      <c r="K59" s="51">
        <v>14</v>
      </c>
      <c r="L59" s="48">
        <v>0.37493304767005892</v>
      </c>
      <c r="M59" s="1"/>
      <c r="N59" s="1"/>
      <c r="O59" s="22"/>
      <c r="P59" s="22"/>
      <c r="Q59" s="22"/>
      <c r="R59" s="22"/>
      <c r="S59" s="22"/>
    </row>
    <row r="60" spans="2:19" ht="12" customHeight="1" x14ac:dyDescent="0.35">
      <c r="B60" s="45"/>
      <c r="C60" s="67"/>
      <c r="D60" s="67"/>
      <c r="E60" s="45"/>
      <c r="F60" s="45"/>
      <c r="G60" s="68"/>
      <c r="H60" s="68"/>
      <c r="I60" s="45"/>
      <c r="J60" s="50" t="s">
        <v>92</v>
      </c>
      <c r="K60" s="51">
        <v>14</v>
      </c>
      <c r="L60" s="48">
        <v>0.37493304767005892</v>
      </c>
      <c r="M60" s="1"/>
      <c r="N60" s="1"/>
      <c r="O60" s="22"/>
      <c r="P60" s="22"/>
      <c r="Q60" s="22"/>
      <c r="R60" s="22"/>
      <c r="S60" s="22"/>
    </row>
    <row r="61" spans="2:19" ht="12" customHeight="1" x14ac:dyDescent="0.35">
      <c r="B61" s="45"/>
      <c r="C61" s="67"/>
      <c r="D61" s="67"/>
      <c r="E61" s="45"/>
      <c r="F61" s="45"/>
      <c r="G61" s="68"/>
      <c r="H61" s="68"/>
      <c r="I61" s="45"/>
      <c r="J61" s="50" t="s">
        <v>93</v>
      </c>
      <c r="K61" s="51">
        <v>14</v>
      </c>
      <c r="L61" s="48">
        <v>0.37493304767005892</v>
      </c>
      <c r="M61" s="1"/>
      <c r="N61" s="1"/>
      <c r="O61" s="22"/>
      <c r="P61" s="22"/>
      <c r="Q61" s="22"/>
      <c r="R61" s="22"/>
      <c r="S61" s="22"/>
    </row>
    <row r="62" spans="2:19" ht="12" customHeight="1" x14ac:dyDescent="0.35">
      <c r="B62" s="45"/>
      <c r="C62" s="67"/>
      <c r="D62" s="67"/>
      <c r="E62" s="45"/>
      <c r="F62" s="45"/>
      <c r="G62" s="68"/>
      <c r="H62" s="68"/>
      <c r="I62" s="45"/>
      <c r="J62" s="50" t="s">
        <v>94</v>
      </c>
      <c r="K62" s="51">
        <v>14</v>
      </c>
      <c r="L62" s="48">
        <v>0.37493304767005892</v>
      </c>
      <c r="M62" s="1"/>
      <c r="N62" s="1"/>
      <c r="O62" s="22"/>
      <c r="P62" s="22"/>
      <c r="Q62" s="22"/>
      <c r="R62" s="22"/>
      <c r="S62" s="22"/>
    </row>
    <row r="63" spans="2:19" ht="12" customHeight="1" x14ac:dyDescent="0.35">
      <c r="B63" s="45"/>
      <c r="C63" s="67"/>
      <c r="D63" s="67"/>
      <c r="E63" s="45"/>
      <c r="F63" s="45"/>
      <c r="G63" s="68"/>
      <c r="H63" s="68"/>
      <c r="I63" s="45"/>
      <c r="J63" s="50" t="s">
        <v>95</v>
      </c>
      <c r="K63" s="51">
        <v>13</v>
      </c>
      <c r="L63" s="48">
        <v>0.34815211569362614</v>
      </c>
      <c r="M63" s="1"/>
      <c r="N63" s="1"/>
      <c r="O63" s="22"/>
      <c r="P63" s="22"/>
      <c r="Q63" s="22"/>
      <c r="R63" s="22"/>
      <c r="S63" s="22"/>
    </row>
    <row r="64" spans="2:19" ht="12" customHeight="1" x14ac:dyDescent="0.35">
      <c r="B64" s="45"/>
      <c r="C64" s="67"/>
      <c r="D64" s="67"/>
      <c r="E64" s="45"/>
      <c r="F64" s="45"/>
      <c r="G64" s="68"/>
      <c r="H64" s="68"/>
      <c r="I64" s="45"/>
      <c r="J64" s="50" t="s">
        <v>96</v>
      </c>
      <c r="K64" s="51">
        <v>13</v>
      </c>
      <c r="L64" s="48">
        <v>0.34815211569362614</v>
      </c>
      <c r="M64" s="1"/>
      <c r="N64" s="1"/>
      <c r="O64" s="22"/>
      <c r="P64" s="22"/>
      <c r="Q64" s="22"/>
      <c r="R64" s="22"/>
      <c r="S64" s="22"/>
    </row>
    <row r="65" spans="2:19" ht="12" customHeight="1" x14ac:dyDescent="0.35">
      <c r="B65" s="45"/>
      <c r="C65" s="67"/>
      <c r="D65" s="67"/>
      <c r="E65" s="45"/>
      <c r="F65" s="45"/>
      <c r="G65" s="68"/>
      <c r="H65" s="68"/>
      <c r="I65" s="45"/>
      <c r="J65" s="50" t="s">
        <v>97</v>
      </c>
      <c r="K65" s="51">
        <v>12</v>
      </c>
      <c r="L65" s="48">
        <v>0.32137118371719336</v>
      </c>
      <c r="M65" s="1"/>
      <c r="N65" s="1"/>
      <c r="O65" s="22"/>
      <c r="P65" s="22"/>
      <c r="Q65" s="22"/>
      <c r="R65" s="22"/>
      <c r="S65" s="22"/>
    </row>
    <row r="66" spans="2:19" ht="12" customHeight="1" x14ac:dyDescent="0.35">
      <c r="B66" s="45"/>
      <c r="C66" s="67"/>
      <c r="D66" s="67"/>
      <c r="E66" s="45"/>
      <c r="F66" s="45"/>
      <c r="G66" s="68"/>
      <c r="H66" s="68"/>
      <c r="I66" s="45"/>
      <c r="J66" s="50" t="s">
        <v>98</v>
      </c>
      <c r="K66" s="51">
        <v>12</v>
      </c>
      <c r="L66" s="48">
        <v>0.32137118371719336</v>
      </c>
      <c r="M66" s="1"/>
      <c r="N66" s="1"/>
      <c r="O66" s="22"/>
      <c r="P66" s="22"/>
      <c r="Q66" s="22"/>
      <c r="R66" s="22"/>
      <c r="S66" s="22"/>
    </row>
    <row r="67" spans="2:19" ht="12" customHeight="1" x14ac:dyDescent="0.35">
      <c r="B67" s="45"/>
      <c r="C67" s="67"/>
      <c r="D67" s="67"/>
      <c r="E67" s="45"/>
      <c r="F67" s="45"/>
      <c r="G67" s="68"/>
      <c r="H67" s="68"/>
      <c r="I67" s="45"/>
      <c r="J67" s="50" t="s">
        <v>99</v>
      </c>
      <c r="K67" s="51">
        <v>12</v>
      </c>
      <c r="L67" s="48">
        <v>0.32137118371719336</v>
      </c>
      <c r="M67" s="1"/>
      <c r="N67" s="1"/>
      <c r="O67" s="22"/>
      <c r="P67" s="22"/>
      <c r="Q67" s="22"/>
      <c r="R67" s="22"/>
      <c r="S67" s="22"/>
    </row>
    <row r="68" spans="2:19" ht="12" customHeight="1" x14ac:dyDescent="0.35">
      <c r="B68" s="45"/>
      <c r="C68" s="67"/>
      <c r="D68" s="67"/>
      <c r="E68" s="45"/>
      <c r="F68" s="45"/>
      <c r="G68" s="68"/>
      <c r="H68" s="68"/>
      <c r="I68" s="45"/>
      <c r="J68" s="50" t="s">
        <v>100</v>
      </c>
      <c r="K68" s="51">
        <v>12</v>
      </c>
      <c r="L68" s="48">
        <v>0.32137118371719336</v>
      </c>
      <c r="M68" s="1"/>
      <c r="N68" s="1"/>
      <c r="O68" s="22"/>
      <c r="P68" s="22"/>
      <c r="Q68" s="22"/>
      <c r="R68" s="22"/>
      <c r="S68" s="22"/>
    </row>
    <row r="69" spans="2:19" ht="12" customHeight="1" x14ac:dyDescent="0.35">
      <c r="B69" s="45"/>
      <c r="C69" s="67"/>
      <c r="D69" s="67"/>
      <c r="E69" s="45"/>
      <c r="F69" s="45"/>
      <c r="G69" s="68"/>
      <c r="H69" s="68"/>
      <c r="I69" s="45"/>
      <c r="J69" s="50" t="s">
        <v>101</v>
      </c>
      <c r="K69" s="51">
        <v>12</v>
      </c>
      <c r="L69" s="48">
        <v>0.32137118371719336</v>
      </c>
      <c r="M69" s="1"/>
      <c r="N69" s="1"/>
      <c r="O69" s="22"/>
      <c r="P69" s="22"/>
      <c r="Q69" s="22"/>
      <c r="R69" s="22"/>
      <c r="S69" s="22"/>
    </row>
    <row r="70" spans="2:19" ht="12" customHeight="1" x14ac:dyDescent="0.35">
      <c r="B70" s="45"/>
      <c r="C70" s="67"/>
      <c r="D70" s="67"/>
      <c r="E70" s="45"/>
      <c r="F70" s="45"/>
      <c r="G70" s="68"/>
      <c r="H70" s="68"/>
      <c r="I70" s="45"/>
      <c r="J70" s="50" t="s">
        <v>102</v>
      </c>
      <c r="K70" s="51">
        <v>11</v>
      </c>
      <c r="L70" s="48">
        <v>0.29459025174076059</v>
      </c>
      <c r="M70" s="1"/>
      <c r="N70" s="1"/>
      <c r="O70" s="22"/>
      <c r="P70" s="22"/>
      <c r="Q70" s="22"/>
      <c r="R70" s="22"/>
      <c r="S70" s="22"/>
    </row>
    <row r="71" spans="2:19" ht="12" customHeight="1" x14ac:dyDescent="0.35">
      <c r="B71" s="45"/>
      <c r="C71" s="67"/>
      <c r="D71" s="67"/>
      <c r="E71" s="45"/>
      <c r="F71" s="45"/>
      <c r="G71" s="68"/>
      <c r="H71" s="68"/>
      <c r="I71" s="45"/>
      <c r="J71" s="50" t="s">
        <v>103</v>
      </c>
      <c r="K71" s="51">
        <v>11</v>
      </c>
      <c r="L71" s="48">
        <v>0.29459025174076059</v>
      </c>
      <c r="M71" s="1"/>
      <c r="N71" s="1"/>
      <c r="O71" s="22"/>
      <c r="P71" s="22"/>
      <c r="Q71" s="22"/>
      <c r="R71" s="22"/>
      <c r="S71" s="22"/>
    </row>
    <row r="72" spans="2:19" ht="12" customHeight="1" x14ac:dyDescent="0.35">
      <c r="B72" s="45"/>
      <c r="C72" s="67"/>
      <c r="D72" s="67"/>
      <c r="E72" s="45"/>
      <c r="F72" s="45"/>
      <c r="G72" s="68"/>
      <c r="H72" s="68"/>
      <c r="I72" s="45"/>
      <c r="J72" s="50" t="s">
        <v>104</v>
      </c>
      <c r="K72" s="51">
        <v>11</v>
      </c>
      <c r="L72" s="48">
        <v>0.29459025174076059</v>
      </c>
      <c r="M72" s="1"/>
      <c r="N72" s="1"/>
      <c r="O72" s="22"/>
      <c r="P72" s="22"/>
      <c r="Q72" s="22"/>
      <c r="R72" s="22"/>
      <c r="S72" s="22"/>
    </row>
    <row r="73" spans="2:19" ht="12" customHeight="1" x14ac:dyDescent="0.35">
      <c r="B73" s="45"/>
      <c r="C73" s="67"/>
      <c r="D73" s="67"/>
      <c r="E73" s="45"/>
      <c r="F73" s="45"/>
      <c r="G73" s="68"/>
      <c r="H73" s="68"/>
      <c r="I73" s="45"/>
      <c r="J73" s="50" t="s">
        <v>64</v>
      </c>
      <c r="K73" s="51">
        <v>10</v>
      </c>
      <c r="L73" s="48">
        <v>0.26780931976432781</v>
      </c>
      <c r="M73" s="1"/>
      <c r="N73" s="1"/>
      <c r="O73" s="22"/>
      <c r="P73" s="22"/>
      <c r="Q73" s="22"/>
      <c r="R73" s="22"/>
      <c r="S73" s="22"/>
    </row>
    <row r="74" spans="2:19" ht="12" customHeight="1" x14ac:dyDescent="0.35">
      <c r="B74" s="45"/>
      <c r="C74" s="67"/>
      <c r="D74" s="67"/>
      <c r="E74" s="45"/>
      <c r="F74" s="45"/>
      <c r="G74" s="68"/>
      <c r="H74" s="68"/>
      <c r="I74" s="45"/>
      <c r="J74" s="50" t="s">
        <v>105</v>
      </c>
      <c r="K74" s="51">
        <v>10</v>
      </c>
      <c r="L74" s="48">
        <v>0.26780931976432781</v>
      </c>
      <c r="M74" s="1"/>
      <c r="N74" s="1"/>
      <c r="O74" s="22"/>
      <c r="P74" s="22"/>
      <c r="Q74" s="22"/>
      <c r="R74" s="22"/>
      <c r="S74" s="22"/>
    </row>
    <row r="75" spans="2:19" ht="12" customHeight="1" x14ac:dyDescent="0.35">
      <c r="B75" s="45"/>
      <c r="C75" s="67"/>
      <c r="D75" s="67"/>
      <c r="E75" s="45"/>
      <c r="F75" s="45"/>
      <c r="G75" s="68"/>
      <c r="H75" s="68"/>
      <c r="I75" s="45"/>
      <c r="J75" s="50" t="s">
        <v>106</v>
      </c>
      <c r="K75" s="51">
        <v>10</v>
      </c>
      <c r="L75" s="48">
        <v>0.26780931976432781</v>
      </c>
      <c r="M75" s="1"/>
      <c r="N75" s="1"/>
      <c r="O75" s="22"/>
      <c r="P75" s="22"/>
      <c r="Q75" s="22"/>
      <c r="R75" s="22"/>
      <c r="S75" s="22"/>
    </row>
    <row r="76" spans="2:19" ht="12" customHeight="1" x14ac:dyDescent="0.35">
      <c r="B76" s="45"/>
      <c r="C76" s="67"/>
      <c r="D76" s="67"/>
      <c r="E76" s="45"/>
      <c r="F76" s="45"/>
      <c r="G76" s="68"/>
      <c r="H76" s="68"/>
      <c r="I76" s="45"/>
      <c r="J76" s="50" t="s">
        <v>107</v>
      </c>
      <c r="K76" s="51">
        <v>10</v>
      </c>
      <c r="L76" s="48">
        <v>0.26780931976432781</v>
      </c>
      <c r="M76" s="1"/>
      <c r="N76" s="1"/>
      <c r="O76" s="22"/>
      <c r="P76" s="22"/>
      <c r="Q76" s="22"/>
      <c r="R76" s="22"/>
      <c r="S76" s="22"/>
    </row>
    <row r="77" spans="2:19" ht="12" customHeight="1" x14ac:dyDescent="0.35">
      <c r="B77" s="45"/>
      <c r="C77" s="67"/>
      <c r="D77" s="67"/>
      <c r="E77" s="45"/>
      <c r="F77" s="45"/>
      <c r="G77" s="68"/>
      <c r="H77" s="68"/>
      <c r="I77" s="45"/>
      <c r="J77" s="50" t="s">
        <v>108</v>
      </c>
      <c r="K77" s="51">
        <v>10</v>
      </c>
      <c r="L77" s="48">
        <v>0.26780931976432781</v>
      </c>
      <c r="M77" s="1"/>
      <c r="N77" s="1"/>
      <c r="O77" s="22"/>
      <c r="P77" s="22"/>
      <c r="Q77" s="22"/>
      <c r="R77" s="22"/>
      <c r="S77" s="22"/>
    </row>
    <row r="78" spans="2:19" ht="12" customHeight="1" x14ac:dyDescent="0.35">
      <c r="B78" s="45"/>
      <c r="C78" s="67"/>
      <c r="D78" s="67"/>
      <c r="E78" s="45"/>
      <c r="F78" s="45"/>
      <c r="G78" s="68"/>
      <c r="H78" s="68"/>
      <c r="I78" s="45"/>
      <c r="J78" s="40" t="s">
        <v>109</v>
      </c>
      <c r="K78" s="41">
        <v>3734</v>
      </c>
      <c r="L78" s="41">
        <v>99.999999999999872</v>
      </c>
      <c r="M78" s="1"/>
      <c r="N78" s="1"/>
      <c r="O78" s="22"/>
      <c r="P78" s="22"/>
      <c r="Q78" s="22"/>
      <c r="R78" s="22"/>
      <c r="S78" s="22"/>
    </row>
    <row r="79" spans="2:19" ht="12" customHeight="1" x14ac:dyDescent="0.35">
      <c r="B79" s="45"/>
      <c r="C79" s="67"/>
      <c r="D79" s="67"/>
      <c r="E79" s="45"/>
      <c r="F79" s="45"/>
      <c r="G79" s="68"/>
      <c r="H79" s="68"/>
      <c r="I79" s="45"/>
      <c r="J79" s="58"/>
      <c r="K79" s="58"/>
      <c r="L79" s="58"/>
      <c r="M79" s="1"/>
      <c r="N79" s="1"/>
      <c r="O79" s="22"/>
      <c r="P79" s="22"/>
      <c r="Q79" s="22"/>
      <c r="R79" s="22"/>
      <c r="S79" s="22"/>
    </row>
    <row r="80" spans="2:19" ht="12" customHeight="1" x14ac:dyDescent="0.35">
      <c r="B80" s="45"/>
      <c r="C80" s="67"/>
      <c r="D80" s="67"/>
      <c r="E80" s="45"/>
      <c r="F80" s="45"/>
      <c r="G80" s="68"/>
      <c r="H80" s="68"/>
      <c r="I80" s="45"/>
      <c r="J80" s="58"/>
      <c r="K80" s="58"/>
      <c r="L80" s="58"/>
      <c r="M80" s="1"/>
      <c r="N80" s="1"/>
      <c r="O80" s="22"/>
      <c r="P80" s="22"/>
      <c r="Q80" s="22"/>
      <c r="R80" s="22"/>
      <c r="S80" s="22"/>
    </row>
    <row r="81" spans="2:19" ht="12" customHeight="1" x14ac:dyDescent="0.35">
      <c r="B81" s="45"/>
      <c r="C81" s="67"/>
      <c r="D81" s="67"/>
      <c r="E81" s="45"/>
      <c r="F81" s="45"/>
      <c r="G81" s="68"/>
      <c r="H81" s="68"/>
      <c r="I81" s="45"/>
      <c r="J81" s="58"/>
      <c r="K81" s="58"/>
      <c r="L81" s="58"/>
      <c r="M81" s="1"/>
      <c r="N81" s="1"/>
      <c r="O81" s="22"/>
      <c r="P81" s="22"/>
      <c r="Q81" s="22"/>
      <c r="R81" s="22"/>
      <c r="S81" s="22"/>
    </row>
    <row r="82" spans="2:19" ht="12" customHeight="1" x14ac:dyDescent="0.35">
      <c r="B82" s="45"/>
      <c r="C82" s="67"/>
      <c r="D82" s="67"/>
      <c r="E82" s="45"/>
      <c r="F82" s="45"/>
      <c r="G82" s="68"/>
      <c r="H82" s="68"/>
      <c r="I82" s="45"/>
      <c r="J82" s="58"/>
      <c r="K82" s="70"/>
      <c r="L82" s="58"/>
      <c r="M82" s="1"/>
      <c r="N82" s="1"/>
      <c r="O82" s="22"/>
      <c r="P82" s="22"/>
      <c r="Q82" s="22"/>
      <c r="R82" s="22"/>
      <c r="S82" s="22"/>
    </row>
    <row r="83" spans="2:19" ht="12" customHeight="1" x14ac:dyDescent="0.35">
      <c r="B83" s="58"/>
      <c r="C83" s="70"/>
      <c r="D83" s="70"/>
      <c r="E83" s="45"/>
      <c r="F83" s="45"/>
      <c r="G83" s="68"/>
      <c r="H83" s="68"/>
      <c r="I83" s="45"/>
      <c r="J83" s="58"/>
      <c r="K83" s="70"/>
      <c r="L83" s="58"/>
      <c r="M83" s="1"/>
      <c r="N83" s="1"/>
      <c r="O83" s="22"/>
      <c r="P83" s="22"/>
      <c r="Q83" s="22"/>
      <c r="R83" s="22"/>
      <c r="S83" s="22"/>
    </row>
    <row r="84" spans="2:19" ht="12" customHeight="1" x14ac:dyDescent="0.35">
      <c r="B84" s="58"/>
      <c r="C84" s="70"/>
      <c r="D84" s="70"/>
      <c r="E84" s="45"/>
      <c r="F84" s="45"/>
      <c r="G84" s="68"/>
      <c r="H84" s="68"/>
      <c r="I84" s="45"/>
      <c r="J84" s="58"/>
      <c r="K84" s="58"/>
      <c r="L84" s="58"/>
      <c r="M84" s="1"/>
      <c r="N84" s="1"/>
      <c r="O84" s="22"/>
      <c r="P84" s="22"/>
      <c r="Q84" s="22"/>
      <c r="R84" s="22"/>
      <c r="S84" s="22"/>
    </row>
    <row r="85" spans="2:19" ht="12" customHeight="1" x14ac:dyDescent="0.35">
      <c r="B85" s="58"/>
      <c r="C85" s="70"/>
      <c r="D85" s="70"/>
      <c r="E85" s="45"/>
      <c r="F85" s="45"/>
      <c r="G85" s="68"/>
      <c r="H85" s="68"/>
      <c r="I85" s="45"/>
      <c r="J85" s="58"/>
      <c r="K85" s="58"/>
      <c r="L85" s="58"/>
      <c r="M85" s="1"/>
      <c r="N85" s="1"/>
      <c r="O85" s="22"/>
      <c r="P85" s="22"/>
      <c r="Q85" s="22"/>
      <c r="R85" s="22"/>
      <c r="S85" s="22"/>
    </row>
    <row r="86" spans="2:19" ht="12" customHeight="1" x14ac:dyDescent="0.35">
      <c r="B86" s="58"/>
      <c r="C86" s="70"/>
      <c r="D86" s="70"/>
      <c r="E86" s="45"/>
      <c r="F86" s="45"/>
      <c r="G86" s="68"/>
      <c r="H86" s="68"/>
      <c r="I86" s="45"/>
      <c r="J86" s="58"/>
      <c r="K86" s="58"/>
      <c r="L86" s="58"/>
      <c r="M86" s="1"/>
      <c r="N86" s="1"/>
      <c r="O86" s="22"/>
      <c r="P86" s="22"/>
      <c r="Q86" s="22"/>
      <c r="R86" s="22"/>
      <c r="S86" s="22"/>
    </row>
    <row r="87" spans="2:19" ht="12" customHeight="1" x14ac:dyDescent="0.35">
      <c r="B87" s="58"/>
      <c r="C87" s="70"/>
      <c r="D87" s="70"/>
      <c r="E87" s="45"/>
      <c r="F87" s="58"/>
      <c r="G87" s="71"/>
      <c r="H87" s="71"/>
      <c r="I87" s="45"/>
      <c r="J87" s="58"/>
      <c r="K87" s="58"/>
      <c r="L87" s="58"/>
      <c r="M87" s="1"/>
      <c r="N87" s="1"/>
      <c r="O87" s="22"/>
      <c r="P87" s="22"/>
      <c r="Q87" s="22"/>
      <c r="R87" s="22"/>
      <c r="S87" s="22"/>
    </row>
    <row r="88" spans="2:19" ht="12" customHeight="1" x14ac:dyDescent="0.35">
      <c r="B88" s="58"/>
      <c r="C88" s="70"/>
      <c r="D88" s="70"/>
      <c r="E88" s="45"/>
      <c r="F88" s="58"/>
      <c r="G88" s="71"/>
      <c r="H88" s="71"/>
      <c r="I88" s="45"/>
      <c r="J88" s="58"/>
      <c r="K88" s="70"/>
      <c r="L88" s="58"/>
      <c r="M88" s="1"/>
      <c r="N88" s="1"/>
      <c r="O88" s="22"/>
      <c r="P88" s="22"/>
      <c r="Q88" s="22"/>
      <c r="R88" s="22"/>
      <c r="S88" s="22"/>
    </row>
    <row r="89" spans="2:19" ht="12" customHeight="1" x14ac:dyDescent="0.35">
      <c r="B89" s="58"/>
      <c r="C89" s="70"/>
      <c r="D89" s="70"/>
      <c r="E89" s="45"/>
      <c r="F89" s="58"/>
      <c r="G89" s="71"/>
      <c r="H89" s="71"/>
      <c r="I89" s="45"/>
      <c r="J89" s="58"/>
      <c r="K89" s="58"/>
      <c r="L89" s="58"/>
      <c r="M89" s="1"/>
      <c r="N89" s="1"/>
      <c r="O89" s="22"/>
      <c r="P89" s="22"/>
      <c r="Q89" s="22"/>
      <c r="R89" s="22"/>
      <c r="S89" s="22"/>
    </row>
    <row r="90" spans="2:19" ht="12" customHeight="1" x14ac:dyDescent="0.35">
      <c r="B90" s="58"/>
      <c r="C90" s="70"/>
      <c r="D90" s="70"/>
      <c r="E90" s="45"/>
      <c r="F90" s="58"/>
      <c r="G90" s="71"/>
      <c r="H90" s="71"/>
      <c r="I90" s="45"/>
      <c r="J90" s="58"/>
      <c r="K90" s="58"/>
      <c r="L90" s="58"/>
      <c r="M90" s="1"/>
      <c r="N90" s="1"/>
      <c r="O90" s="22"/>
      <c r="P90" s="22"/>
      <c r="Q90" s="22"/>
      <c r="R90" s="22"/>
      <c r="S90" s="22"/>
    </row>
    <row r="91" spans="2:19" ht="12" customHeight="1" x14ac:dyDescent="0.35">
      <c r="B91" s="58"/>
      <c r="C91" s="70"/>
      <c r="D91" s="70"/>
      <c r="E91" s="58"/>
      <c r="F91" s="58"/>
      <c r="G91" s="71"/>
      <c r="H91" s="71"/>
      <c r="I91" s="58"/>
      <c r="J91" s="58"/>
      <c r="K91" s="58"/>
      <c r="L91" s="58"/>
      <c r="O91" s="29"/>
    </row>
    <row r="92" spans="2:19" ht="12" customHeight="1" x14ac:dyDescent="0.35">
      <c r="B92" s="58"/>
      <c r="C92" s="70"/>
      <c r="D92" s="70"/>
      <c r="E92" s="58"/>
      <c r="F92" s="58"/>
      <c r="G92" s="71"/>
      <c r="H92" s="71"/>
      <c r="I92" s="58"/>
      <c r="J92" s="58"/>
      <c r="K92" s="58"/>
      <c r="L92" s="58"/>
      <c r="O92" s="29"/>
    </row>
    <row r="93" spans="2:19" ht="12" customHeight="1" x14ac:dyDescent="0.35">
      <c r="B93" s="58"/>
      <c r="C93" s="70"/>
      <c r="D93" s="70"/>
      <c r="E93" s="58"/>
      <c r="F93" s="58"/>
      <c r="G93" s="71"/>
      <c r="H93" s="71"/>
      <c r="I93" s="58"/>
      <c r="J93" s="58"/>
      <c r="K93" s="58"/>
      <c r="L93" s="58"/>
      <c r="O93" s="29"/>
    </row>
    <row r="94" spans="2:19" ht="12" customHeight="1" x14ac:dyDescent="0.35">
      <c r="B94" s="58"/>
      <c r="C94" s="70"/>
      <c r="D94" s="70"/>
      <c r="E94" s="58"/>
      <c r="F94" s="58"/>
      <c r="G94" s="71"/>
      <c r="H94" s="71"/>
      <c r="I94" s="58"/>
      <c r="J94" s="58"/>
      <c r="K94" s="58"/>
      <c r="L94" s="58"/>
      <c r="O94" s="29"/>
    </row>
    <row r="95" spans="2:19" ht="12" customHeight="1" x14ac:dyDescent="0.35">
      <c r="B95" s="58"/>
      <c r="C95" s="70"/>
      <c r="D95" s="70"/>
      <c r="E95" s="58"/>
      <c r="F95" s="58"/>
      <c r="G95" s="71"/>
      <c r="H95" s="71"/>
      <c r="I95" s="58"/>
      <c r="J95" s="58"/>
      <c r="K95" s="58"/>
      <c r="L95" s="58"/>
      <c r="O95" s="29"/>
    </row>
    <row r="96" spans="2:19" ht="12" customHeight="1" x14ac:dyDescent="0.35">
      <c r="B96" s="58"/>
      <c r="C96" s="70"/>
      <c r="D96" s="70"/>
      <c r="E96" s="58"/>
      <c r="F96" s="58"/>
      <c r="G96" s="71"/>
      <c r="H96" s="71"/>
      <c r="I96" s="58"/>
      <c r="J96" s="58"/>
      <c r="K96" s="58"/>
      <c r="L96" s="58"/>
      <c r="O96" s="29"/>
    </row>
    <row r="97" spans="2:15" ht="12" customHeight="1" x14ac:dyDescent="0.35">
      <c r="B97" s="58"/>
      <c r="C97" s="70"/>
      <c r="D97" s="70"/>
      <c r="E97" s="58"/>
      <c r="F97" s="58"/>
      <c r="G97" s="71"/>
      <c r="H97" s="71"/>
      <c r="I97" s="58"/>
      <c r="J97" s="58"/>
      <c r="K97" s="58"/>
      <c r="L97" s="58"/>
      <c r="O97" s="29"/>
    </row>
    <row r="98" spans="2:15" ht="12" customHeight="1" x14ac:dyDescent="0.35">
      <c r="B98" s="58"/>
      <c r="C98" s="70"/>
      <c r="D98" s="70"/>
      <c r="E98" s="58"/>
      <c r="F98" s="58"/>
      <c r="G98" s="71"/>
      <c r="H98" s="71"/>
      <c r="I98" s="58"/>
      <c r="J98" s="58"/>
      <c r="K98" s="58"/>
      <c r="L98" s="58"/>
      <c r="O98" s="29"/>
    </row>
    <row r="99" spans="2:15" ht="12" customHeight="1" x14ac:dyDescent="0.35">
      <c r="B99" s="58"/>
      <c r="C99" s="70"/>
      <c r="D99" s="70"/>
      <c r="E99" s="58"/>
      <c r="F99" s="58"/>
      <c r="G99" s="71"/>
      <c r="H99" s="71"/>
      <c r="I99" s="58"/>
      <c r="J99" s="58"/>
      <c r="K99" s="58"/>
      <c r="L99" s="58"/>
      <c r="O99" s="29"/>
    </row>
    <row r="100" spans="2:15" ht="12" customHeight="1" x14ac:dyDescent="0.35">
      <c r="B100" s="58"/>
      <c r="C100" s="70"/>
      <c r="D100" s="70"/>
      <c r="E100" s="58"/>
      <c r="F100" s="58"/>
      <c r="G100" s="71"/>
      <c r="H100" s="71"/>
      <c r="I100" s="58"/>
      <c r="J100" s="58"/>
      <c r="K100" s="58"/>
      <c r="L100" s="58"/>
      <c r="O100" s="29"/>
    </row>
    <row r="101" spans="2:15" ht="12" customHeight="1" x14ac:dyDescent="0.35">
      <c r="B101" s="58"/>
      <c r="C101" s="70"/>
      <c r="D101" s="70"/>
      <c r="E101" s="58"/>
      <c r="F101" s="58"/>
      <c r="G101" s="71"/>
      <c r="H101" s="71"/>
      <c r="I101" s="58"/>
      <c r="J101" s="58"/>
      <c r="K101" s="58"/>
      <c r="L101" s="58"/>
      <c r="O101" s="29"/>
    </row>
    <row r="102" spans="2:15" ht="12" customHeight="1" x14ac:dyDescent="0.35">
      <c r="B102" s="58"/>
      <c r="C102" s="70"/>
      <c r="D102" s="70"/>
      <c r="E102" s="58"/>
      <c r="F102" s="58"/>
      <c r="G102" s="71"/>
      <c r="H102" s="71"/>
      <c r="I102" s="58"/>
      <c r="J102" s="58"/>
      <c r="K102" s="58"/>
      <c r="L102" s="58"/>
      <c r="O102" s="29"/>
    </row>
    <row r="103" spans="2:15" ht="12" customHeight="1" x14ac:dyDescent="0.35">
      <c r="B103" s="58"/>
      <c r="C103" s="70"/>
      <c r="D103" s="70"/>
      <c r="E103" s="58"/>
      <c r="F103" s="58"/>
      <c r="G103" s="71"/>
      <c r="H103" s="71"/>
      <c r="I103" s="58"/>
      <c r="J103" s="58"/>
      <c r="K103" s="58"/>
      <c r="L103" s="58"/>
      <c r="O103" s="29"/>
    </row>
    <row r="104" spans="2:15" ht="12" customHeight="1" x14ac:dyDescent="0.35">
      <c r="B104" s="58"/>
      <c r="C104" s="70"/>
      <c r="D104" s="70"/>
      <c r="E104" s="58"/>
      <c r="F104" s="58"/>
      <c r="G104" s="71"/>
      <c r="H104" s="71"/>
      <c r="I104" s="58"/>
      <c r="J104" s="58"/>
      <c r="K104" s="58"/>
      <c r="L104" s="58"/>
      <c r="O104" s="29"/>
    </row>
    <row r="105" spans="2:15" ht="12" customHeight="1" x14ac:dyDescent="0.35">
      <c r="B105" s="58"/>
      <c r="C105" s="70"/>
      <c r="D105" s="70"/>
      <c r="E105" s="58"/>
      <c r="F105" s="58"/>
      <c r="G105" s="71"/>
      <c r="H105" s="71"/>
      <c r="I105" s="58"/>
      <c r="J105" s="58"/>
      <c r="K105" s="58"/>
      <c r="L105" s="58"/>
      <c r="O105" s="29"/>
    </row>
    <row r="106" spans="2:15" ht="12" customHeight="1" x14ac:dyDescent="0.35">
      <c r="B106" s="58"/>
      <c r="C106" s="70"/>
      <c r="D106" s="70"/>
      <c r="E106" s="58"/>
      <c r="F106" s="58"/>
      <c r="G106" s="71"/>
      <c r="H106" s="71"/>
      <c r="I106" s="58"/>
      <c r="J106" s="58"/>
      <c r="K106" s="58"/>
      <c r="L106" s="58"/>
      <c r="O106" s="29"/>
    </row>
    <row r="107" spans="2:15" ht="12" customHeight="1" x14ac:dyDescent="0.35">
      <c r="B107" s="58"/>
      <c r="C107" s="70"/>
      <c r="D107" s="70"/>
      <c r="E107" s="58"/>
      <c r="F107" s="58"/>
      <c r="G107" s="71"/>
      <c r="H107" s="71"/>
      <c r="I107" s="58"/>
      <c r="J107" s="58"/>
      <c r="K107" s="58"/>
      <c r="L107" s="58"/>
      <c r="O107" s="29"/>
    </row>
    <row r="108" spans="2:15" ht="12" customHeight="1" x14ac:dyDescent="0.35">
      <c r="B108" s="58"/>
      <c r="C108" s="70"/>
      <c r="D108" s="70"/>
      <c r="E108" s="58"/>
      <c r="F108" s="58"/>
      <c r="G108" s="71"/>
      <c r="H108" s="71"/>
      <c r="I108" s="58"/>
      <c r="J108" s="58"/>
      <c r="K108" s="58"/>
      <c r="L108" s="58"/>
      <c r="O108" s="29"/>
    </row>
    <row r="109" spans="2:15" ht="12" customHeight="1" x14ac:dyDescent="0.35">
      <c r="B109" s="58"/>
      <c r="C109" s="70"/>
      <c r="D109" s="70"/>
      <c r="E109" s="58"/>
      <c r="F109" s="58"/>
      <c r="G109" s="71"/>
      <c r="H109" s="71"/>
      <c r="I109" s="58"/>
      <c r="J109" s="58"/>
      <c r="K109" s="58"/>
      <c r="L109" s="58"/>
      <c r="O109" s="29"/>
    </row>
    <row r="110" spans="2:15" ht="12" customHeight="1" x14ac:dyDescent="0.35">
      <c r="B110" s="58"/>
      <c r="C110" s="70"/>
      <c r="D110" s="70"/>
      <c r="E110" s="58"/>
      <c r="F110" s="58"/>
      <c r="G110" s="71"/>
      <c r="H110" s="71"/>
      <c r="I110" s="58"/>
      <c r="J110" s="58"/>
      <c r="K110" s="58"/>
      <c r="L110" s="58"/>
      <c r="O110" s="29"/>
    </row>
    <row r="111" spans="2:15" ht="12" customHeight="1" x14ac:dyDescent="0.35">
      <c r="B111" s="58"/>
      <c r="C111" s="70"/>
      <c r="D111" s="70"/>
      <c r="E111" s="58"/>
      <c r="F111" s="58"/>
      <c r="G111" s="71"/>
      <c r="H111" s="71"/>
      <c r="I111" s="58"/>
      <c r="J111" s="58"/>
      <c r="K111" s="58"/>
      <c r="L111" s="58"/>
      <c r="O111" s="29"/>
    </row>
    <row r="112" spans="2:15" ht="12" customHeight="1" x14ac:dyDescent="0.35">
      <c r="B112" s="58"/>
      <c r="C112" s="70"/>
      <c r="D112" s="70"/>
      <c r="E112" s="58"/>
      <c r="F112" s="58"/>
      <c r="G112" s="71"/>
      <c r="H112" s="71"/>
      <c r="I112" s="58"/>
      <c r="J112" s="58"/>
      <c r="K112" s="58"/>
      <c r="L112" s="58"/>
      <c r="O112" s="29"/>
    </row>
    <row r="113" spans="2:15" ht="12" customHeight="1" x14ac:dyDescent="0.35">
      <c r="B113" s="58"/>
      <c r="C113" s="70"/>
      <c r="D113" s="70"/>
      <c r="E113" s="58"/>
      <c r="F113" s="58"/>
      <c r="G113" s="71"/>
      <c r="H113" s="71"/>
      <c r="I113" s="58"/>
      <c r="J113" s="58"/>
      <c r="K113" s="58"/>
      <c r="L113" s="58"/>
      <c r="O113" s="29"/>
    </row>
    <row r="114" spans="2:15" ht="12" customHeight="1" x14ac:dyDescent="0.35">
      <c r="B114" s="58"/>
      <c r="C114" s="70"/>
      <c r="D114" s="70"/>
      <c r="E114" s="58"/>
      <c r="F114" s="58"/>
      <c r="G114" s="71"/>
      <c r="H114" s="71"/>
      <c r="I114" s="58"/>
      <c r="J114" s="58"/>
      <c r="K114" s="58"/>
      <c r="L114" s="58"/>
      <c r="O114" s="29"/>
    </row>
    <row r="115" spans="2:15" ht="12" customHeight="1" x14ac:dyDescent="0.35">
      <c r="B115" s="58"/>
      <c r="C115" s="70"/>
      <c r="D115" s="70"/>
      <c r="E115" s="58"/>
      <c r="F115" s="58"/>
      <c r="G115" s="71"/>
      <c r="H115" s="71"/>
      <c r="I115" s="58"/>
      <c r="J115" s="58"/>
      <c r="K115" s="58"/>
      <c r="L115" s="58"/>
      <c r="O115" s="29"/>
    </row>
    <row r="116" spans="2:15" ht="12" customHeight="1" x14ac:dyDescent="0.35">
      <c r="B116" s="58"/>
      <c r="C116" s="70"/>
      <c r="D116" s="70"/>
      <c r="E116" s="58"/>
      <c r="F116" s="58"/>
      <c r="G116" s="71"/>
      <c r="H116" s="71"/>
      <c r="I116" s="58"/>
      <c r="J116" s="58"/>
      <c r="K116" s="58"/>
      <c r="L116" s="58"/>
      <c r="O116" s="29"/>
    </row>
    <row r="117" spans="2:15" ht="12" customHeight="1" x14ac:dyDescent="0.35">
      <c r="B117" s="58"/>
      <c r="C117" s="70"/>
      <c r="D117" s="70"/>
      <c r="E117" s="58"/>
      <c r="F117" s="58"/>
      <c r="G117" s="71"/>
      <c r="H117" s="71"/>
      <c r="I117" s="58"/>
      <c r="J117" s="58"/>
      <c r="K117" s="58"/>
      <c r="L117" s="58"/>
      <c r="O117" s="29"/>
    </row>
    <row r="118" spans="2:15" ht="12" customHeight="1" x14ac:dyDescent="0.35">
      <c r="B118" s="58"/>
      <c r="C118" s="70"/>
      <c r="D118" s="70"/>
      <c r="E118" s="58"/>
      <c r="F118" s="58"/>
      <c r="G118" s="71"/>
      <c r="H118" s="71"/>
      <c r="I118" s="58"/>
      <c r="J118" s="58"/>
      <c r="K118" s="58"/>
      <c r="L118" s="58"/>
      <c r="O118" s="29"/>
    </row>
    <row r="119" spans="2:15" ht="12" customHeight="1" x14ac:dyDescent="0.35">
      <c r="B119" s="58"/>
      <c r="C119" s="70"/>
      <c r="D119" s="70"/>
      <c r="E119" s="58"/>
      <c r="F119" s="58"/>
      <c r="G119" s="71"/>
      <c r="H119" s="71"/>
      <c r="I119" s="58"/>
      <c r="J119" s="58"/>
      <c r="K119" s="58"/>
      <c r="L119" s="58"/>
      <c r="O119" s="29"/>
    </row>
    <row r="120" spans="2:15" ht="12" customHeight="1" x14ac:dyDescent="0.35">
      <c r="B120" s="58"/>
      <c r="C120" s="70"/>
      <c r="D120" s="70"/>
      <c r="E120" s="58"/>
      <c r="F120" s="58"/>
      <c r="G120" s="71"/>
      <c r="H120" s="71"/>
      <c r="I120" s="58"/>
      <c r="J120" s="58"/>
      <c r="K120" s="58"/>
      <c r="L120" s="58"/>
      <c r="O120" s="29"/>
    </row>
    <row r="121" spans="2:15" ht="12" customHeight="1" x14ac:dyDescent="0.35">
      <c r="B121" s="58"/>
      <c r="C121" s="70"/>
      <c r="D121" s="70"/>
      <c r="E121" s="58"/>
      <c r="F121" s="58"/>
      <c r="G121" s="71"/>
      <c r="H121" s="71"/>
      <c r="I121" s="58"/>
      <c r="J121" s="58"/>
      <c r="K121" s="58"/>
      <c r="L121" s="58"/>
      <c r="O121" s="29"/>
    </row>
    <row r="122" spans="2:15" ht="12" customHeight="1" x14ac:dyDescent="0.35">
      <c r="B122" s="58"/>
      <c r="C122" s="70"/>
      <c r="D122" s="70"/>
      <c r="E122" s="58"/>
      <c r="F122" s="58"/>
      <c r="G122" s="71"/>
      <c r="H122" s="71"/>
      <c r="I122" s="58"/>
      <c r="J122" s="58"/>
      <c r="K122" s="58"/>
      <c r="L122" s="58"/>
      <c r="O122" s="29"/>
    </row>
    <row r="123" spans="2:15" ht="12" customHeight="1" x14ac:dyDescent="0.35">
      <c r="B123" s="58"/>
      <c r="C123" s="70"/>
      <c r="D123" s="70"/>
      <c r="E123" s="58"/>
      <c r="F123" s="58"/>
      <c r="G123" s="71"/>
      <c r="H123" s="71"/>
      <c r="I123" s="58"/>
      <c r="J123" s="58"/>
      <c r="K123" s="58"/>
      <c r="L123" s="58"/>
      <c r="O123" s="29"/>
    </row>
    <row r="124" spans="2:15" ht="12" customHeight="1" x14ac:dyDescent="0.35">
      <c r="B124" s="58"/>
      <c r="C124" s="70"/>
      <c r="D124" s="70"/>
      <c r="E124" s="58"/>
      <c r="F124" s="58"/>
      <c r="G124" s="71"/>
      <c r="H124" s="71"/>
      <c r="I124" s="58"/>
      <c r="J124" s="58"/>
      <c r="K124" s="70"/>
      <c r="L124" s="58"/>
      <c r="O124" s="29"/>
    </row>
    <row r="125" spans="2:15" ht="12" customHeight="1" x14ac:dyDescent="0.35">
      <c r="B125" s="58"/>
      <c r="C125" s="70"/>
      <c r="D125" s="70"/>
      <c r="E125" s="58"/>
      <c r="F125" s="58"/>
      <c r="G125" s="71"/>
      <c r="H125" s="71"/>
      <c r="I125" s="58"/>
      <c r="J125" s="58"/>
      <c r="K125" s="70"/>
      <c r="L125" s="58"/>
      <c r="O125" s="29"/>
    </row>
    <row r="126" spans="2:15" ht="12" customHeight="1" x14ac:dyDescent="0.35">
      <c r="B126" s="58"/>
      <c r="C126" s="70"/>
      <c r="D126" s="70"/>
      <c r="E126" s="58"/>
      <c r="F126" s="58"/>
      <c r="G126" s="71"/>
      <c r="H126" s="71"/>
      <c r="I126" s="58"/>
      <c r="J126" s="58"/>
      <c r="K126" s="70"/>
      <c r="L126" s="58"/>
      <c r="O126" s="29"/>
    </row>
    <row r="127" spans="2:15" ht="12" customHeight="1" x14ac:dyDescent="0.35">
      <c r="B127" s="58"/>
      <c r="C127" s="70"/>
      <c r="D127" s="70"/>
      <c r="E127" s="58"/>
      <c r="F127" s="58"/>
      <c r="G127" s="71"/>
      <c r="H127" s="71"/>
      <c r="I127" s="58"/>
      <c r="J127" s="58"/>
      <c r="K127" s="70"/>
      <c r="L127" s="58"/>
      <c r="O127" s="29"/>
    </row>
    <row r="128" spans="2:15" ht="12" customHeight="1" x14ac:dyDescent="0.35">
      <c r="B128" s="58"/>
      <c r="C128" s="70"/>
      <c r="D128" s="70"/>
      <c r="E128" s="58"/>
      <c r="F128" s="58"/>
      <c r="G128" s="71"/>
      <c r="H128" s="71"/>
      <c r="I128" s="58"/>
      <c r="J128" s="58"/>
      <c r="K128" s="70"/>
      <c r="L128" s="58"/>
      <c r="O128" s="29"/>
    </row>
    <row r="129" spans="2:15" ht="27.75" customHeight="1" x14ac:dyDescent="0.35">
      <c r="B129" s="58"/>
      <c r="C129" s="70"/>
      <c r="D129" s="70"/>
      <c r="E129" s="58"/>
      <c r="F129" s="58"/>
      <c r="G129" s="71"/>
      <c r="H129" s="71"/>
      <c r="I129" s="58"/>
      <c r="J129" s="58"/>
      <c r="K129" s="70"/>
      <c r="L129" s="58"/>
      <c r="O129" s="29"/>
    </row>
    <row r="130" spans="2:15" ht="12" customHeight="1" x14ac:dyDescent="0.35">
      <c r="O130" s="29"/>
    </row>
    <row r="131" spans="2:15" ht="12" customHeight="1" x14ac:dyDescent="0.35">
      <c r="O131" s="29"/>
    </row>
    <row r="132" spans="2:15" x14ac:dyDescent="0.35">
      <c r="O132" s="29"/>
    </row>
  </sheetData>
  <sheetProtection sheet="1" objects="1" scenarios="1"/>
  <mergeCells count="5">
    <mergeCell ref="B1:L1"/>
    <mergeCell ref="N1:N5"/>
    <mergeCell ref="P1:R2"/>
    <mergeCell ref="B2:L2"/>
    <mergeCell ref="B57:D58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A11290085</value>
    </field>
    <field name="Objective-Title">
      <value order="0">2024 Asylum-seekers</value>
    </field>
    <field name="Objective-Description">
      <value order="0"/>
    </field>
    <field name="Objective-CreationStamp">
      <value order="0">2024-08-30T01:27:08Z</value>
    </field>
    <field name="Objective-IsApproved">
      <value order="0">false</value>
    </field>
    <field name="Objective-IsPublished">
      <value order="0">true</value>
    </field>
    <field name="Objective-DatePublished">
      <value order="0">2024-08-30T01:33:42Z</value>
    </field>
    <field name="Objective-ModificationStamp">
      <value order="0">2024-10-02T05:48:19Z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vA14274286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June 2024</vt:lpstr>
      <vt:lpstr>Citizenship June 2024</vt:lpstr>
      <vt:lpstr>Suburb June 2024</vt:lpstr>
      <vt:lpstr>Municipality June 2024</vt:lpstr>
      <vt:lpstr>Change June 2024</vt:lpstr>
      <vt:lpstr>All Results June 2024</vt:lpstr>
      <vt:lpstr>'Age &amp; Gender June 2024'!Print_Area</vt:lpstr>
      <vt:lpstr>'All Results June 2024'!Print_Area</vt:lpstr>
      <vt:lpstr>'Change June 2024'!Print_Area</vt:lpstr>
      <vt:lpstr>'Citizenship June 2024'!Print_Area</vt:lpstr>
      <vt:lpstr>'Municipality June 2024'!Print_Area</vt:lpstr>
      <vt:lpstr>'Suburb June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2024-08-29T22:30:06Z</dcterms:created>
  <dcterms:modified xsi:type="dcterms:W3CDTF">2024-08-30T02:27:08Z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A11290085</vt:lpwstr>
  </property>
  <property fmtid="{D5CDD505-2E9C-101B-9397-08002B2CF9AE}" pid="4" name="Objective-Title">
    <vt:lpwstr>2024 Asylum-seekers</vt:lpwstr>
  </property>
  <property fmtid="{D5CDD505-2E9C-101B-9397-08002B2CF9AE}" pid="5" name="Objective-Description">
    <vt:lpwstr/>
  </property>
  <property fmtid="{D5CDD505-2E9C-101B-9397-08002B2CF9AE}" pid="6" name="Objective-CreationStamp">
    <vt:filetime>2024-08-30T01:27:08Z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2024-08-30T01:33:42Z</vt:filetime>
  </property>
  <property fmtid="{D5CDD505-2E9C-101B-9397-08002B2CF9AE}" pid="10" name="Objective-ModificationStamp">
    <vt:filetime>2024-10-02T05:48:19Z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vA14274286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