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32" windowHeight="8532" tabRatio="914"/>
  </bookViews>
  <sheets>
    <sheet name="2016-17 YTD" sheetId="1" r:id="rId1"/>
    <sheet name="2016-17 MONTHLY" sheetId="2" r:id="rId2"/>
    <sheet name="JUL 17" sheetId="3" r:id="rId3"/>
    <sheet name="AUG 17" sheetId="4" r:id="rId4"/>
    <sheet name="SEPT 17" sheetId="5" r:id="rId5"/>
    <sheet name="OCT 17" sheetId="6" r:id="rId6"/>
    <sheet name="NOV 17" sheetId="7" r:id="rId7"/>
    <sheet name="DEC 17" sheetId="8" r:id="rId8"/>
    <sheet name="JAN 18" sheetId="9" r:id="rId9"/>
    <sheet name="FEB 18" sheetId="10" r:id="rId10"/>
    <sheet name="MAR 18" sheetId="11" r:id="rId11"/>
    <sheet name="APR 18" sheetId="12" r:id="rId12"/>
    <sheet name="MAY 18" sheetId="13" r:id="rId13"/>
    <sheet name="JUN 18" sheetId="14" r:id="rId14"/>
  </sheets>
  <calcPr calcId="145621"/>
</workbook>
</file>

<file path=xl/calcChain.xml><?xml version="1.0" encoding="utf-8"?>
<calcChain xmlns="http://schemas.openxmlformats.org/spreadsheetml/2006/main">
  <c r="E15" i="3" l="1"/>
  <c r="C11" i="2" l="1"/>
  <c r="E11" i="2"/>
  <c r="D11" i="2"/>
  <c r="E9" i="2"/>
  <c r="D9" i="2"/>
  <c r="C9" i="2"/>
  <c r="B9" i="2"/>
  <c r="I8" i="2"/>
  <c r="H8" i="2"/>
  <c r="G8" i="2"/>
  <c r="F8" i="2"/>
  <c r="E8" i="2"/>
  <c r="C8" i="2"/>
  <c r="B8" i="2"/>
  <c r="E7" i="2"/>
  <c r="D7" i="2"/>
  <c r="C7" i="2"/>
  <c r="B7" i="2"/>
  <c r="E6" i="2"/>
  <c r="D6" i="2"/>
  <c r="C6" i="2"/>
  <c r="E5" i="2"/>
  <c r="D5" i="2"/>
  <c r="C5" i="2"/>
  <c r="B5" i="2"/>
  <c r="E21" i="1"/>
  <c r="E22" i="1"/>
  <c r="E23" i="1"/>
  <c r="E24" i="1"/>
  <c r="E25" i="1"/>
  <c r="E26" i="1"/>
  <c r="E27" i="1"/>
  <c r="E28" i="1"/>
  <c r="F21" i="1"/>
  <c r="F22" i="1"/>
  <c r="F23" i="1"/>
  <c r="F24" i="1"/>
  <c r="F25" i="1"/>
  <c r="F26" i="1"/>
  <c r="F27" i="1"/>
  <c r="F28" i="1"/>
  <c r="F20" i="1"/>
  <c r="E20" i="1"/>
  <c r="D21" i="1"/>
  <c r="D22" i="1"/>
  <c r="D23" i="1"/>
  <c r="D24" i="1"/>
  <c r="D25" i="1"/>
  <c r="D26" i="1"/>
  <c r="D27" i="1"/>
  <c r="D28" i="1"/>
  <c r="D20" i="1"/>
  <c r="C21" i="1"/>
  <c r="C22" i="1"/>
  <c r="C23" i="1"/>
  <c r="C24" i="1"/>
  <c r="C25" i="1"/>
  <c r="C26" i="1"/>
  <c r="C27" i="1"/>
  <c r="C28" i="1"/>
  <c r="C20" i="1"/>
  <c r="B21" i="1"/>
  <c r="B22" i="1"/>
  <c r="B23" i="1"/>
  <c r="B24" i="1"/>
  <c r="B25" i="1"/>
  <c r="B26" i="1"/>
  <c r="B27" i="1"/>
  <c r="B28" i="1"/>
  <c r="B20" i="1"/>
  <c r="G7" i="1"/>
  <c r="G8" i="1"/>
  <c r="G9" i="1"/>
  <c r="G10" i="1"/>
  <c r="G11" i="1"/>
  <c r="G12" i="1"/>
  <c r="G13" i="1"/>
  <c r="G14" i="1"/>
  <c r="G6" i="1"/>
  <c r="F7" i="1"/>
  <c r="F8" i="1"/>
  <c r="F9" i="1"/>
  <c r="F10" i="1"/>
  <c r="F11" i="1"/>
  <c r="F12" i="1"/>
  <c r="F13" i="1"/>
  <c r="F14" i="1"/>
  <c r="F6" i="1"/>
  <c r="E7" i="1"/>
  <c r="E8" i="1"/>
  <c r="E9" i="1"/>
  <c r="E10" i="1"/>
  <c r="E11" i="1"/>
  <c r="E12" i="1"/>
  <c r="E13" i="1"/>
  <c r="E14" i="1"/>
  <c r="D7" i="1"/>
  <c r="D8" i="1"/>
  <c r="D9" i="1"/>
  <c r="D10" i="1"/>
  <c r="D11" i="1"/>
  <c r="D12" i="1"/>
  <c r="D13" i="1"/>
  <c r="D14" i="1"/>
  <c r="D6" i="1"/>
  <c r="C8" i="1"/>
  <c r="C9" i="1"/>
  <c r="C10" i="1"/>
  <c r="C11" i="1"/>
  <c r="C12" i="1"/>
  <c r="C13" i="1"/>
  <c r="C14" i="1"/>
  <c r="C7" i="1"/>
  <c r="C6" i="1"/>
  <c r="E6" i="1"/>
  <c r="F29" i="14" l="1"/>
  <c r="M14" i="2" s="1"/>
  <c r="E29" i="14"/>
  <c r="M13" i="2" s="1"/>
  <c r="D29" i="14"/>
  <c r="M12" i="2" s="1"/>
  <c r="C29" i="14"/>
  <c r="M11" i="2" s="1"/>
  <c r="B29" i="14"/>
  <c r="M10" i="2" s="1"/>
  <c r="G15" i="14"/>
  <c r="M9" i="2" s="1"/>
  <c r="F29" i="13"/>
  <c r="L14" i="2" s="1"/>
  <c r="E29" i="13"/>
  <c r="L13" i="2" s="1"/>
  <c r="D29" i="13"/>
  <c r="L12" i="2" s="1"/>
  <c r="C29" i="13"/>
  <c r="L11" i="2" s="1"/>
  <c r="B29" i="13"/>
  <c r="L10" i="2" s="1"/>
  <c r="G15" i="13"/>
  <c r="L9" i="2" s="1"/>
  <c r="N9" i="2" s="1"/>
  <c r="F29" i="12"/>
  <c r="K14" i="2" s="1"/>
  <c r="E29" i="12"/>
  <c r="K13" i="2" s="1"/>
  <c r="D29" i="12"/>
  <c r="K12" i="2" s="1"/>
  <c r="C29" i="12"/>
  <c r="K11" i="2" s="1"/>
  <c r="B29" i="12"/>
  <c r="K10" i="2" s="1"/>
  <c r="G15" i="12"/>
  <c r="K9" i="2" s="1"/>
  <c r="F29" i="11"/>
  <c r="J14" i="2" s="1"/>
  <c r="E29" i="11"/>
  <c r="J13" i="2" s="1"/>
  <c r="D29" i="11"/>
  <c r="J12" i="2" s="1"/>
  <c r="C29" i="11"/>
  <c r="J11" i="2" s="1"/>
  <c r="B29" i="11"/>
  <c r="J10" i="2" s="1"/>
  <c r="G15" i="11"/>
  <c r="J9" i="2" s="1"/>
  <c r="F29" i="10"/>
  <c r="I14" i="2" s="1"/>
  <c r="E29" i="10"/>
  <c r="I13" i="2" s="1"/>
  <c r="D29" i="10"/>
  <c r="I12" i="2" s="1"/>
  <c r="C29" i="10"/>
  <c r="I11" i="2" s="1"/>
  <c r="B29" i="10"/>
  <c r="I10" i="2" s="1"/>
  <c r="G15" i="10"/>
  <c r="I9" i="2" s="1"/>
  <c r="F29" i="9"/>
  <c r="H14" i="2" s="1"/>
  <c r="E29" i="9"/>
  <c r="H13" i="2" s="1"/>
  <c r="D29" i="9"/>
  <c r="H12" i="2" s="1"/>
  <c r="C29" i="9"/>
  <c r="H11" i="2" s="1"/>
  <c r="B29" i="9"/>
  <c r="H10" i="2" s="1"/>
  <c r="G15" i="9"/>
  <c r="H9" i="2" s="1"/>
  <c r="F29" i="8"/>
  <c r="G14" i="2" s="1"/>
  <c r="E29" i="8"/>
  <c r="G13" i="2" s="1"/>
  <c r="D29" i="8"/>
  <c r="G12" i="2" s="1"/>
  <c r="C29" i="8"/>
  <c r="G11" i="2" s="1"/>
  <c r="B29" i="8"/>
  <c r="G10" i="2" s="1"/>
  <c r="G15" i="8"/>
  <c r="G9" i="2" s="1"/>
  <c r="G15" i="7"/>
  <c r="F9" i="2" s="1"/>
  <c r="B15" i="8"/>
  <c r="G4" i="2" s="1"/>
  <c r="F15" i="7"/>
  <c r="E15" i="7"/>
  <c r="F7" i="2" s="1"/>
  <c r="D15" i="7"/>
  <c r="F6" i="2" s="1"/>
  <c r="C15" i="7"/>
  <c r="F5" i="2" s="1"/>
  <c r="B15" i="7"/>
  <c r="F4" i="2" s="1"/>
  <c r="C29" i="5"/>
  <c r="B29" i="5"/>
  <c r="D10" i="2" s="1"/>
  <c r="G15" i="5"/>
  <c r="F15" i="5"/>
  <c r="D8" i="2" s="1"/>
  <c r="E15" i="5"/>
  <c r="D15" i="5"/>
  <c r="C15" i="5"/>
  <c r="B15" i="5"/>
  <c r="F15" i="13"/>
  <c r="L8" i="2" s="1"/>
  <c r="C15" i="13"/>
  <c r="L5" i="2" s="1"/>
  <c r="B15" i="13"/>
  <c r="L4" i="2" s="1"/>
  <c r="F15" i="12"/>
  <c r="K8" i="2" s="1"/>
  <c r="E15" i="12"/>
  <c r="K7" i="2" s="1"/>
  <c r="B15" i="12"/>
  <c r="F15" i="11"/>
  <c r="J8" i="2" s="1"/>
  <c r="E15" i="11"/>
  <c r="J7" i="2" s="1"/>
  <c r="B15" i="11"/>
  <c r="J4" i="2" s="1"/>
  <c r="F15" i="10"/>
  <c r="B15" i="10"/>
  <c r="I4" i="2" s="1"/>
  <c r="F15" i="9"/>
  <c r="C15" i="9"/>
  <c r="H5" i="2" s="1"/>
  <c r="F15" i="8"/>
  <c r="E15" i="8"/>
  <c r="G7" i="2" s="1"/>
  <c r="C15" i="8"/>
  <c r="F29" i="4"/>
  <c r="C14" i="2" s="1"/>
  <c r="E29" i="4"/>
  <c r="D29" i="4"/>
  <c r="C12" i="2" s="1"/>
  <c r="G15" i="4"/>
  <c r="F15" i="4"/>
  <c r="E15" i="4"/>
  <c r="D15" i="4"/>
  <c r="C15" i="4"/>
  <c r="B15" i="4"/>
  <c r="C4" i="2" s="1"/>
  <c r="B9" i="1"/>
  <c r="B8" i="1"/>
  <c r="B7" i="1"/>
  <c r="B6" i="1"/>
  <c r="B10" i="1"/>
  <c r="B11" i="1"/>
  <c r="B12" i="1"/>
  <c r="B13" i="1"/>
  <c r="B14" i="1"/>
  <c r="K4" i="2"/>
  <c r="C15" i="12"/>
  <c r="K5" i="2" s="1"/>
  <c r="D15" i="12"/>
  <c r="K6" i="2" s="1"/>
  <c r="B29" i="4"/>
  <c r="C10" i="2" s="1"/>
  <c r="C29" i="4"/>
  <c r="C13" i="2"/>
  <c r="G5" i="2"/>
  <c r="D15" i="8"/>
  <c r="G6" i="2" s="1"/>
  <c r="C15" i="10"/>
  <c r="I5" i="2" s="1"/>
  <c r="D15" i="10"/>
  <c r="I6" i="2" s="1"/>
  <c r="E15" i="10"/>
  <c r="I7" i="2" s="1"/>
  <c r="B15" i="9"/>
  <c r="H4" i="2" s="1"/>
  <c r="D15" i="9"/>
  <c r="H6" i="2" s="1"/>
  <c r="E15" i="9"/>
  <c r="H7" i="2" s="1"/>
  <c r="B15" i="3"/>
  <c r="B4" i="2" s="1"/>
  <c r="C15" i="3"/>
  <c r="D15" i="3"/>
  <c r="B6" i="2" s="1"/>
  <c r="F15" i="3"/>
  <c r="G15" i="3"/>
  <c r="B29" i="3"/>
  <c r="B10" i="2" s="1"/>
  <c r="C29" i="3"/>
  <c r="B11" i="2" s="1"/>
  <c r="D29" i="3"/>
  <c r="B12" i="2" s="1"/>
  <c r="E29" i="3"/>
  <c r="B13" i="2" s="1"/>
  <c r="F29" i="3"/>
  <c r="B14" i="2" s="1"/>
  <c r="B15" i="14"/>
  <c r="M4" i="2" s="1"/>
  <c r="C15" i="14"/>
  <c r="M5" i="2" s="1"/>
  <c r="D15" i="14"/>
  <c r="M6" i="2" s="1"/>
  <c r="E15" i="14"/>
  <c r="M7" i="2" s="1"/>
  <c r="F15" i="14"/>
  <c r="M8" i="2" s="1"/>
  <c r="C15" i="11"/>
  <c r="J5" i="2" s="1"/>
  <c r="D15" i="11"/>
  <c r="J6" i="2" s="1"/>
  <c r="D15" i="13"/>
  <c r="L6" i="2" s="1"/>
  <c r="E15" i="13"/>
  <c r="L7" i="2" s="1"/>
  <c r="B29" i="7"/>
  <c r="F10" i="2" s="1"/>
  <c r="C29" i="7"/>
  <c r="F11" i="2" s="1"/>
  <c r="D29" i="7"/>
  <c r="F12" i="2" s="1"/>
  <c r="E29" i="7"/>
  <c r="F13" i="2" s="1"/>
  <c r="F29" i="7"/>
  <c r="F14" i="2" s="1"/>
  <c r="B15" i="6"/>
  <c r="E4" i="2" s="1"/>
  <c r="C15" i="6"/>
  <c r="D15" i="6"/>
  <c r="E15" i="6"/>
  <c r="F15" i="6"/>
  <c r="G15" i="6"/>
  <c r="B29" i="6"/>
  <c r="E10" i="2" s="1"/>
  <c r="C29" i="6"/>
  <c r="D29" i="6"/>
  <c r="E12" i="2" s="1"/>
  <c r="E29" i="6"/>
  <c r="E13" i="2" s="1"/>
  <c r="F29" i="6"/>
  <c r="E14" i="2" s="1"/>
  <c r="D4" i="2"/>
  <c r="D29" i="5"/>
  <c r="D12" i="2" s="1"/>
  <c r="E29" i="5"/>
  <c r="D13" i="2" s="1"/>
  <c r="F29" i="5"/>
  <c r="D14" i="2" s="1"/>
  <c r="N6" i="2" l="1"/>
  <c r="B29" i="1"/>
  <c r="E15" i="1"/>
  <c r="C15" i="1"/>
  <c r="G15" i="1"/>
  <c r="F15" i="1"/>
  <c r="D15" i="1"/>
  <c r="F29" i="1"/>
  <c r="B15" i="1"/>
  <c r="C29" i="1"/>
  <c r="D29" i="1"/>
  <c r="E29" i="1"/>
  <c r="N4" i="2"/>
  <c r="N14" i="2"/>
  <c r="N10" i="2"/>
  <c r="N5" i="2"/>
  <c r="N13" i="2"/>
  <c r="N8" i="2"/>
  <c r="N12" i="2"/>
  <c r="N7" i="2"/>
  <c r="N11" i="2"/>
</calcChain>
</file>

<file path=xl/sharedStrings.xml><?xml version="1.0" encoding="utf-8"?>
<sst xmlns="http://schemas.openxmlformats.org/spreadsheetml/2006/main" count="659" uniqueCount="73">
  <si>
    <t xml:space="preserve">CITY OF GREATER DANDENONG - ATA CHARTER- MAYOR &amp; COUNCILLOR EXPENSES </t>
  </si>
  <si>
    <t>Cr Roz Blades</t>
  </si>
  <si>
    <t>Cr Youhorn Chea</t>
  </si>
  <si>
    <t>Cr Matthew Kirwan</t>
  </si>
  <si>
    <t>Cr Angela Long</t>
  </si>
  <si>
    <t>Paperbark Ward</t>
  </si>
  <si>
    <t>Lightwood Ward</t>
  </si>
  <si>
    <t>Silverleaf Ward</t>
  </si>
  <si>
    <t>Red Gum Ward</t>
  </si>
  <si>
    <t xml:space="preserve"> </t>
  </si>
  <si>
    <t>Mobile</t>
  </si>
  <si>
    <t>Training &amp; Conferences</t>
  </si>
  <si>
    <t>Airfares</t>
  </si>
  <si>
    <t>Taxi/Train Fares</t>
  </si>
  <si>
    <t>Accommodation &amp; Meals</t>
  </si>
  <si>
    <t>Childcare</t>
  </si>
  <si>
    <t>Vehicle/Mileage</t>
  </si>
  <si>
    <t>Functions</t>
  </si>
  <si>
    <t>Other</t>
  </si>
  <si>
    <t>TOTAL</t>
  </si>
  <si>
    <t>Cr Jim Memeti</t>
  </si>
  <si>
    <t>Cr Sean O'Reilly</t>
  </si>
  <si>
    <t>Cr Maria Sampey</t>
  </si>
  <si>
    <t>Cr Heang Tak</t>
  </si>
  <si>
    <t>Cr Loi Truong</t>
  </si>
  <si>
    <t>Councillor</t>
  </si>
  <si>
    <t>Blades, Cr Roz</t>
  </si>
  <si>
    <t>Chea, Cr Youhorn</t>
  </si>
  <si>
    <t>Kirwan, Cr Matthew</t>
  </si>
  <si>
    <t>Long, Cr Angela</t>
  </si>
  <si>
    <t>Memeti, Cr Jim</t>
  </si>
  <si>
    <t>O'Reilly, Cr Sean</t>
  </si>
  <si>
    <t>Sampey, Cr Maria</t>
  </si>
  <si>
    <t>Tak, Cr Heang</t>
  </si>
  <si>
    <t>Truong, Cr Loi</t>
  </si>
  <si>
    <t>All figures accurate at time of publishing but may be subject to updating and change</t>
  </si>
  <si>
    <t xml:space="preserve">CITY OF GREATER DANDENONG - MAYOR &amp; COUNCILLOR EXPENSES </t>
  </si>
  <si>
    <t>Child/Family Care</t>
  </si>
  <si>
    <t xml:space="preserve">CITY OF GREATER DANDENONG -  MAYOR &amp; COUNCILLOR EXPENSES </t>
  </si>
  <si>
    <t>Cr Tim Dark</t>
  </si>
  <si>
    <t>Cr Zaynoun Melhem</t>
  </si>
  <si>
    <t>Dark, Cr Tim</t>
  </si>
  <si>
    <t>Melhem, Cr Zaynoun</t>
  </si>
  <si>
    <t>July 2017</t>
  </si>
  <si>
    <t>Aug 2017</t>
  </si>
  <si>
    <t>Sept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</si>
  <si>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</si>
  <si>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</si>
  <si>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</si>
  <si>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</si>
  <si>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</si>
  <si>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</si>
  <si>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</si>
  <si>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</si>
  <si>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</si>
  <si>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2017/2018 TOTAL</t>
  </si>
  <si>
    <t>2017-18 YTD</t>
  </si>
  <si>
    <t>JUL 2017</t>
  </si>
  <si>
    <t>AUG 2017</t>
  </si>
  <si>
    <t>SEPT 2017</t>
  </si>
  <si>
    <t>OCT 2017</t>
  </si>
  <si>
    <t>NOV 2017</t>
  </si>
  <si>
    <t>DEC 2017</t>
  </si>
  <si>
    <t>JAN 2018</t>
  </si>
  <si>
    <t>FEB 2018</t>
  </si>
  <si>
    <t>MARCH 2018</t>
  </si>
  <si>
    <t>APRIL 2018</t>
  </si>
  <si>
    <t>MAY 2018</t>
  </si>
  <si>
    <t>JUNE 2018</t>
  </si>
  <si>
    <t>MAR 2018</t>
  </si>
  <si>
    <t>APR 2018</t>
  </si>
  <si>
    <t>JUN 2018</t>
  </si>
  <si>
    <t>Mobile Phone 2018 May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</si>
</sst>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0.00_ ;\-0.00\ 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56"/>
      <name val="Arial"/>
      <family val="2"/>
    </font>
    <font>
      <b/>
      <sz val="9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7" fontId="2" fillId="2" borderId="2" xfId="0" applyNumberFormat="1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right"/>
    </xf>
    <xf numFmtId="0" fontId="0" fillId="0" borderId="1" xfId="0" applyBorder="1"/>
    <xf numFmtId="7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3" borderId="1" xfId="0" applyFill="1" applyBorder="1"/>
    <xf numFmtId="7" fontId="0" fillId="3" borderId="2" xfId="0" applyNumberFormat="1" applyFill="1" applyBorder="1" applyAlignment="1">
      <alignment horizontal="right"/>
    </xf>
    <xf numFmtId="7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/>
    <xf numFmtId="7" fontId="0" fillId="0" borderId="1" xfId="0" applyNumberFormat="1" applyBorder="1" applyAlignment="1">
      <alignment horizontal="left"/>
    </xf>
    <xf numFmtId="7" fontId="0" fillId="0" borderId="0" xfId="0" applyNumberFormat="1"/>
    <xf numFmtId="165" fontId="0" fillId="0" borderId="1" xfId="0" applyNumberFormat="1" applyBorder="1" applyAlignment="1">
      <alignment horizontal="left"/>
    </xf>
    <xf numFmtId="165" fontId="0" fillId="0" borderId="0" xfId="0" applyNumberFormat="1"/>
    <xf numFmtId="7" fontId="2" fillId="3" borderId="3" xfId="0" applyNumberFormat="1" applyFont="1" applyFill="1" applyBorder="1" applyAlignment="1">
      <alignment horizontal="right"/>
    </xf>
    <xf numFmtId="7" fontId="2" fillId="3" borderId="4" xfId="0" applyNumberFormat="1" applyFont="1" applyFill="1" applyBorder="1" applyAlignment="1">
      <alignment horizontal="right"/>
    </xf>
    <xf numFmtId="7" fontId="3" fillId="3" borderId="5" xfId="0" applyNumberFormat="1" applyFont="1" applyFill="1" applyBorder="1" applyAlignment="1">
      <alignment horizontal="right"/>
    </xf>
    <xf numFmtId="7" fontId="3" fillId="3" borderId="6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/>
    <xf numFmtId="0" fontId="5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Border="1" applyAlignment="1"/>
    <xf numFmtId="0" fontId="6" fillId="0" borderId="0" xfId="0" applyFont="1" applyAlignment="1"/>
    <xf numFmtId="0" fontId="3" fillId="3" borderId="1" xfId="0" applyFont="1" applyFill="1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2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7" fontId="0" fillId="0" borderId="1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5" fontId="1" fillId="0" borderId="1" xfId="1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</xf>
    <xf numFmtId="49" fontId="8" fillId="3" borderId="4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165" fontId="2" fillId="0" borderId="2" xfId="1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0" applyNumberFormat="1" applyFont="1" applyAlignment="1">
      <alignment horizontal="left" wrapText="1"/>
    </xf>
    <xf numFmtId="49" fontId="9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7" fontId="1" fillId="3" borderId="6" xfId="0" applyNumberFormat="1" applyFont="1" applyFill="1" applyBorder="1" applyAlignment="1">
      <alignment horizontal="right"/>
    </xf>
    <xf numFmtId="7" fontId="2" fillId="2" borderId="6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70d59782d24a489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H28" sqref="H28"/>
    </sheetView>
  </sheetViews>
  <sheetFormatPr defaultRowHeight="13.2" x14ac:dyDescent="0.25"/>
  <cols>
    <col min="1" max="1" width="22" customWidth="1"/>
    <col min="2" max="2" width="19.44140625" style="10" customWidth="1"/>
    <col min="3" max="6" width="17" style="10" customWidth="1"/>
    <col min="7" max="7" width="18.5546875" style="10" customWidth="1"/>
    <col min="8" max="8" width="19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0</v>
      </c>
      <c r="B1" s="35"/>
      <c r="C1" s="35"/>
      <c r="D1" s="35"/>
      <c r="E1" s="35"/>
      <c r="F1" s="36"/>
      <c r="G1" s="36"/>
    </row>
    <row r="3" spans="1:7" ht="17.399999999999999" x14ac:dyDescent="0.25">
      <c r="A3" s="51" t="s">
        <v>56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7.399999999999999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3"/>
      <c r="G5" s="3" t="s">
        <v>9</v>
      </c>
    </row>
    <row r="6" spans="1:7" x14ac:dyDescent="0.25">
      <c r="A6" s="32" t="s">
        <v>10</v>
      </c>
      <c r="B6" s="42">
        <f>SUM('JUL 17'!B6,'AUG 17'!B6,'SEPT 17'!B6,'OCT 17'!B6,'NOV 17'!B6,'DEC 17'!B6,'JAN 18'!B6,'FEB 18'!B6,'MAR 18'!B6,'APR 18'!B6,'MAY 18'!B6,'JUN 18'!B6)</f>
        <v>7.2799999999999994</v>
      </c>
      <c r="C6" s="42">
        <f>SUM('JUL 17'!C6,'AUG 17'!C6,'SEPT 17'!C6,'OCT 17'!C6,'NOV 17'!C6,'DEC 17'!C6,'JAN 18'!C6,'FEB 18'!C6,'MAR 18'!C6,'APR 18'!C6,'MAY 18'!C6,'JUN 18'!C6)</f>
        <v>0.92</v>
      </c>
      <c r="D6" s="42">
        <f>SUM('JUL 17'!D6,'AUG 17'!D6,'SEPT 17'!D6,'OCT 17'!D6,'NOV 17'!D6,'DEC 17'!D6,'JAN 18'!D6,'FEB 18'!D6,'MAR 18'!D6,'APR 18'!D6,'MAY 18'!D6,'JUN 18'!D6)</f>
        <v>0</v>
      </c>
      <c r="E6" s="5">
        <f>SUM('JUL 17'!E6,'AUG 17'!E6,'SEPT 17'!E6,'OCT 17'!E6,'NOV 17'!E6,'DEC 17'!E6,'JAN 18'!E6,'FEB 18'!E6,'MAR 18'!E6,'APR 18'!E6,'MAY 18'!E6,'JUN 18'!E6)</f>
        <v>0</v>
      </c>
      <c r="F6" s="42">
        <f>SUM('JUL 17'!F6,'AUG 17'!F6,'SEPT 17'!F6,'OCT 17'!F6,'NOV 17'!F6,'DEC 17'!F6,'JAN 18'!F6,'FEB 18'!F6,'MAR 18'!F6,'APR 18'!F6,'MAY 18'!F6,'JUN 18'!F6)</f>
        <v>65.97</v>
      </c>
      <c r="G6" s="41">
        <f>SUM('JUL 17'!G6,'AUG 17'!G6,'SEPT 17'!G6,'OCT 17'!G6,'NOV 17'!G6,'DEC 17'!G6,'JAN 18'!G6,'FEB 18'!G6,'MAR 18'!G6,'APR 18'!G6,'MAY 18'!G6,'JUN 18'!G6)</f>
        <v>0</v>
      </c>
    </row>
    <row r="7" spans="1:7" x14ac:dyDescent="0.25">
      <c r="A7" s="4" t="s">
        <v>11</v>
      </c>
      <c r="B7" s="42">
        <f>SUM('JUL 17'!B7,'AUG 17'!B7,'SEPT 17'!B7,'OCT 17'!B7,'NOV 17'!B7,'DEC 17'!B7,'JAN 18'!B7,'FEB 18'!B7,'MAR 18'!B7,'APR 18'!B7,'MAY 18'!B7,'JUN 18'!B7)</f>
        <v>295</v>
      </c>
      <c r="C7" s="42">
        <f>SUM('JUL 17'!C7,'AUG 17'!C7,'SEPT 17'!C7,'OCT 17'!C7,'NOV 17'!C7,'DEC 17'!C7,'JAN 18'!C7,'FEB 18'!C7,'MAR 18'!C7,'APR 18'!C7,'MAY 18'!C7,'JUN 18'!C7)</f>
        <v>1409</v>
      </c>
      <c r="D7" s="42">
        <f>SUM('JUL 17'!D7,'AUG 17'!D7,'SEPT 17'!D7,'OCT 17'!D7,'NOV 17'!D7,'DEC 17'!D7,'JAN 18'!D7,'FEB 18'!D7,'MAR 18'!D7,'APR 18'!D7,'MAY 18'!D7,'JUN 18'!D7)</f>
        <v>1199</v>
      </c>
      <c r="E7" s="5">
        <f>SUM('JUL 17'!E7,'AUG 17'!E7,'SEPT 17'!E7,'OCT 17'!E7,'NOV 17'!E7,'DEC 17'!E7,'JAN 18'!E7,'FEB 18'!E7,'MAR 18'!E7,'APR 18'!E7,'MAY 18'!E7,'JUN 18'!E7)</f>
        <v>6090</v>
      </c>
      <c r="F7" s="42">
        <f>SUM('JUL 17'!F7,'AUG 17'!F7,'SEPT 17'!F7,'OCT 17'!F7,'NOV 17'!F7,'DEC 17'!F7,'JAN 18'!F7,'FEB 18'!F7,'MAR 18'!F7,'APR 18'!F7,'MAY 18'!F7,'JUN 18'!F7)</f>
        <v>969</v>
      </c>
      <c r="G7" s="41">
        <f>SUM('JUL 17'!G7,'AUG 17'!G7,'SEPT 17'!G7,'OCT 17'!G7,'NOV 17'!G7,'DEC 17'!G7,'JAN 18'!G7,'FEB 18'!G7,'MAR 18'!G7,'APR 18'!G7,'MAY 18'!G7,'JUN 18'!G7)</f>
        <v>0</v>
      </c>
    </row>
    <row r="8" spans="1:7" x14ac:dyDescent="0.25">
      <c r="A8" s="4" t="s">
        <v>12</v>
      </c>
      <c r="B8" s="42">
        <f>SUM('JUL 17'!B8,'AUG 17'!B8,'SEPT 17'!B8,'OCT 17'!B8,'NOV 17'!B8,'DEC 17'!B8,'JAN 18'!B8,'FEB 18'!B8,'MAR 18'!B8,'APR 18'!B8,'MAY 18'!B8,'JUN 18'!B8)</f>
        <v>0</v>
      </c>
      <c r="C8" s="42">
        <f>SUM('JUL 17'!C8,'AUG 17'!C8,'SEPT 17'!C8,'OCT 17'!C8,'NOV 17'!C8,'DEC 17'!C8,'JAN 18'!C8,'FEB 18'!C8,'MAR 18'!C8,'APR 18'!C8,'MAY 18'!C8,'JUN 18'!C8)</f>
        <v>234.71</v>
      </c>
      <c r="D8" s="42">
        <f>SUM('JUL 17'!D8,'AUG 17'!D8,'SEPT 17'!D8,'OCT 17'!D8,'NOV 17'!D8,'DEC 17'!D8,'JAN 18'!D8,'FEB 18'!D8,'MAR 18'!D8,'APR 18'!D8,'MAY 18'!D8,'JUN 18'!D8)</f>
        <v>688.85</v>
      </c>
      <c r="E8" s="5">
        <f>SUM('JUL 17'!E8,'AUG 17'!E8,'SEPT 17'!E8,'OCT 17'!E8,'NOV 17'!E8,'DEC 17'!E8,'JAN 18'!E8,'FEB 18'!E8,'MAR 18'!E8,'APR 18'!E8,'MAY 18'!E8,'JUN 18'!E8)</f>
        <v>874.56999999999994</v>
      </c>
      <c r="F8" s="42">
        <f>SUM('JUL 17'!F8,'AUG 17'!F8,'SEPT 17'!F8,'OCT 17'!F8,'NOV 17'!F8,'DEC 17'!F8,'JAN 18'!F8,'FEB 18'!F8,'MAR 18'!F8,'APR 18'!F8,'MAY 18'!F8,'JUN 18'!F8)</f>
        <v>704.23</v>
      </c>
      <c r="G8" s="41">
        <f>SUM('JUL 17'!G8,'AUG 17'!G8,'SEPT 17'!G8,'OCT 17'!G8,'NOV 17'!G8,'DEC 17'!G8,'JAN 18'!G8,'FEB 18'!G8,'MAR 18'!G8,'APR 18'!G8,'MAY 18'!G8,'JUN 18'!G8)</f>
        <v>0</v>
      </c>
    </row>
    <row r="9" spans="1:7" x14ac:dyDescent="0.25">
      <c r="A9" s="4" t="s">
        <v>13</v>
      </c>
      <c r="B9" s="42">
        <f>SUM('JUL 17'!B9,'AUG 17'!B9,'SEPT 17'!B9,'OCT 17'!B9,'NOV 17'!B9,'DEC 17'!B9,'JAN 18'!B9,'FEB 18'!B9,'MAR 18'!B9,'APR 18'!B9,'MAY 18'!B9,'JUN 18'!B9)</f>
        <v>199.12</v>
      </c>
      <c r="C9" s="42">
        <f>SUM('JUL 17'!C9,'AUG 17'!C9,'SEPT 17'!C9,'OCT 17'!C9,'NOV 17'!C9,'DEC 17'!C9,'JAN 18'!C9,'FEB 18'!C9,'MAR 18'!C9,'APR 18'!C9,'MAY 18'!C9,'JUN 18'!C9)</f>
        <v>402.5</v>
      </c>
      <c r="D9" s="42">
        <f>SUM('JUL 17'!D9,'AUG 17'!D9,'SEPT 17'!D9,'OCT 17'!D9,'NOV 17'!D9,'DEC 17'!D9,'JAN 18'!D9,'FEB 18'!D9,'MAR 18'!D9,'APR 18'!D9,'MAY 18'!D9,'JUN 18'!D9)</f>
        <v>21.1</v>
      </c>
      <c r="E9" s="5">
        <f>SUM('JUL 17'!E9,'AUG 17'!E9,'SEPT 17'!E9,'OCT 17'!E9,'NOV 17'!E9,'DEC 17'!E9,'JAN 18'!E9,'FEB 18'!E9,'MAR 18'!E9,'APR 18'!E9,'MAY 18'!E9,'JUN 18'!E9)</f>
        <v>253</v>
      </c>
      <c r="F9" s="42">
        <f>SUM('JUL 17'!F9,'AUG 17'!F9,'SEPT 17'!F9,'OCT 17'!F9,'NOV 17'!F9,'DEC 17'!F9,'JAN 18'!F9,'FEB 18'!F9,'MAR 18'!F9,'APR 18'!F9,'MAY 18'!F9,'JUN 18'!F9)</f>
        <v>112.8</v>
      </c>
      <c r="G9" s="41">
        <f>SUM('JUL 17'!G9,'AUG 17'!G9,'SEPT 17'!G9,'OCT 17'!G9,'NOV 17'!G9,'DEC 17'!G9,'JAN 18'!G9,'FEB 18'!G9,'MAR 18'!G9,'APR 18'!G9,'MAY 18'!G9,'JUN 18'!G9)</f>
        <v>0</v>
      </c>
    </row>
    <row r="10" spans="1:7" x14ac:dyDescent="0.25">
      <c r="A10" s="4" t="s">
        <v>14</v>
      </c>
      <c r="B10" s="42">
        <f>SUM('JUL 17'!B10+'AUG 17'!B10+'SEPT 17'!B10+'OCT 17'!B10+'NOV 17'!B10+'DEC 17'!B10+'JAN 18'!B10+'FEB 18'!B10+'MAR 18'!B10+'APR 18'!B10+'MAY 18'!B10+'JUN 18'!B10)</f>
        <v>0</v>
      </c>
      <c r="C10" s="42">
        <f>SUM('JUL 17'!C10,'AUG 17'!C10,'SEPT 17'!C10,'OCT 17'!C10,'NOV 17'!C10,'DEC 17'!C10,'JAN 18'!C10,'FEB 18'!C10,'MAR 18'!C10,'APR 18'!C10,'MAY 18'!C10,'JUN 18'!C10)</f>
        <v>51.56</v>
      </c>
      <c r="D10" s="42">
        <f>SUM('JUL 17'!D10,'AUG 17'!D10,'SEPT 17'!D10,'OCT 17'!D10,'NOV 17'!D10,'DEC 17'!D10,'JAN 18'!D10,'FEB 18'!D10,'MAR 18'!D10,'APR 18'!D10,'MAY 18'!D10,'JUN 18'!D10)</f>
        <v>959.18</v>
      </c>
      <c r="E10" s="5">
        <f>SUM('JUL 17'!E10,'AUG 17'!E10,'SEPT 17'!E10,'OCT 17'!E10,'NOV 17'!E10,'DEC 17'!E10,'JAN 18'!E10,'FEB 18'!E10,'MAR 18'!E10,'APR 18'!E10,'MAY 18'!E10,'JUN 18'!E10)</f>
        <v>1654.94</v>
      </c>
      <c r="F10" s="42">
        <f>SUM('JUL 17'!F10,'AUG 17'!F10,'SEPT 17'!F10,'OCT 17'!F10,'NOV 17'!F10,'DEC 17'!F10,'JAN 18'!F10,'FEB 18'!F10,'MAR 18'!F10,'APR 18'!F10,'MAY 18'!F10,'JUN 18'!F10)</f>
        <v>740.36</v>
      </c>
      <c r="G10" s="41">
        <f>SUM('JUL 17'!G10,'AUG 17'!G10,'SEPT 17'!G10,'OCT 17'!G10,'NOV 17'!G10,'DEC 17'!G10,'JAN 18'!G10,'FEB 18'!G10,'MAR 18'!G10,'APR 18'!G10,'MAY 18'!G10,'JUN 18'!G10)</f>
        <v>0</v>
      </c>
    </row>
    <row r="11" spans="1:7" x14ac:dyDescent="0.25">
      <c r="A11" s="4" t="s">
        <v>15</v>
      </c>
      <c r="B11" s="42">
        <f>SUM('JUL 17'!B11+'AUG 17'!B11+'SEPT 17'!B11+'OCT 17'!B11+'NOV 17'!B11+'DEC 17'!B11+'JAN 18'!B11+'FEB 18'!B11+'MAR 18'!B11+'APR 18'!B11+'MAY 18'!B11+'JUN 18'!B11)</f>
        <v>0</v>
      </c>
      <c r="C11" s="42">
        <f>SUM('JUL 17'!C11,'AUG 17'!C11,'SEPT 17'!C11,'OCT 17'!C11,'NOV 17'!C11,'DEC 17'!C11,'JAN 18'!C11,'FEB 18'!C11,'MAR 18'!C11,'APR 18'!C11,'MAY 18'!C11,'JUN 18'!C11)</f>
        <v>1</v>
      </c>
      <c r="D11" s="42">
        <f>SUM('JUL 17'!D11,'AUG 17'!D11,'SEPT 17'!D11,'OCT 17'!D11,'NOV 17'!D11,'DEC 17'!D11,'JAN 18'!D11,'FEB 18'!D11,'MAR 18'!D11,'APR 18'!D11,'MAY 18'!D11,'JUN 18'!D11)</f>
        <v>0</v>
      </c>
      <c r="E11" s="5">
        <f>SUM('JUL 17'!E11,'AUG 17'!E11,'SEPT 17'!E11,'OCT 17'!E11,'NOV 17'!E11,'DEC 17'!E11,'JAN 18'!E11,'FEB 18'!E11,'MAR 18'!E11,'APR 18'!E11,'MAY 18'!E11,'JUN 18'!E11)</f>
        <v>0</v>
      </c>
      <c r="F11" s="42">
        <f>SUM('JUL 17'!F11,'AUG 17'!F11,'SEPT 17'!F11,'OCT 17'!F11,'NOV 17'!F11,'DEC 17'!F11,'JAN 18'!F11,'FEB 18'!F11,'MAR 18'!F11,'APR 18'!F11,'MAY 18'!F11,'JUN 18'!F11)</f>
        <v>0</v>
      </c>
      <c r="G11" s="41">
        <f>SUM('JUL 17'!G11,'AUG 17'!G11,'SEPT 17'!G11,'OCT 17'!G11,'NOV 17'!G11,'DEC 17'!G11,'JAN 18'!G11,'FEB 18'!G11,'MAR 18'!G11,'APR 18'!G11,'MAY 18'!G11,'JUN 18'!G11)</f>
        <v>0</v>
      </c>
    </row>
    <row r="12" spans="1:7" x14ac:dyDescent="0.25">
      <c r="A12" s="6" t="s">
        <v>16</v>
      </c>
      <c r="B12" s="42">
        <f>SUM('JUL 17'!B12,'AUG 17'!B12+'SEPT 17'!B12+'OCT 17'!B12+'NOV 17'!B12+'DEC 17'!B12+'JAN 18'!B12+'FEB 18'!B12+'MAR 18'!B12+'APR 18'!B12+'MAY 18'!B12+'JUN 18'!B12)</f>
        <v>0</v>
      </c>
      <c r="C12" s="42">
        <f>SUM('JUL 17'!C12,'AUG 17'!C12,'SEPT 17'!C12,'OCT 17'!C12,'NOV 17'!C12,'DEC 17'!C12,'JAN 18'!C12,'FEB 18'!C12,'MAR 18'!C12,'APR 18'!C12,'MAY 18'!C12,'JUN 18'!C12)</f>
        <v>0</v>
      </c>
      <c r="D12" s="42">
        <f>SUM('JUL 17'!D12,'AUG 17'!D12,'SEPT 17'!D12,'OCT 17'!D12,'NOV 17'!D12,'DEC 17'!D12,'JAN 18'!D12,'FEB 18'!D12,'MAR 18'!D12,'APR 18'!D12,'MAY 18'!D12,'JUN 18'!D12)</f>
        <v>0</v>
      </c>
      <c r="E12" s="5">
        <f>SUM('JUL 17'!E12,'AUG 17'!E12,'SEPT 17'!E12,'OCT 17'!E12,'NOV 17'!E12,'DEC 17'!E12,'JAN 18'!E12,'FEB 18'!E12,'MAR 18'!E12,'APR 18'!E12,'MAY 18'!E12,'JUN 18'!E12)</f>
        <v>0</v>
      </c>
      <c r="F12" s="42">
        <f>SUM('JUL 17'!F12,'AUG 17'!F12,'SEPT 17'!F12,'OCT 17'!F12,'NOV 17'!F12,'DEC 17'!F12,'JAN 18'!F12,'FEB 18'!F12,'MAR 18'!F12,'APR 18'!F12,'MAY 18'!F12,'JUN 18'!F12)</f>
        <v>2952.48</v>
      </c>
      <c r="G12" s="41">
        <f>SUM('JUL 17'!G12,'AUG 17'!G12,'SEPT 17'!G12,'OCT 17'!G12,'NOV 17'!G12,'DEC 17'!G12,'JAN 18'!G12,'FEB 18'!G12,'MAR 18'!G12,'APR 18'!G12,'MAY 18'!G12,'JUN 18'!G12)</f>
        <v>0</v>
      </c>
    </row>
    <row r="13" spans="1:7" x14ac:dyDescent="0.25">
      <c r="A13" s="4" t="s">
        <v>17</v>
      </c>
      <c r="B13" s="42">
        <f>SUM('JUL 17'!B13,'AUG 17'!B13,'SEPT 17'!B13,'OCT 17'!B13,'NOV 17'!B13,'DEC 17'!B13,'JAN 18'!B13,'FEB 18'!B13,'MAR 18'!B13,'APR 18'!B13,'MAY 18'!B13,'JUN 18'!B13)</f>
        <v>653.29999999999995</v>
      </c>
      <c r="C13" s="42">
        <f>SUM('JUL 17'!C13,'AUG 17'!C13,'SEPT 17'!C13,'OCT 17'!C13,'NOV 17'!C13,'DEC 17'!C13,'JAN 18'!C13,'FEB 18'!C13,'MAR 18'!C13,'APR 18'!C13,'MAY 18'!C13,'JUN 18'!C13)</f>
        <v>1509.1399999999999</v>
      </c>
      <c r="D13" s="42">
        <f>SUM('JUL 17'!D13,'AUG 17'!D13,'SEPT 17'!D13,'OCT 17'!D13,'NOV 17'!D13,'DEC 17'!D13,'JAN 18'!D13,'FEB 18'!D13,'MAR 18'!D13,'APR 18'!D13,'MAY 18'!D13,'JUN 18'!D13)</f>
        <v>1544.84</v>
      </c>
      <c r="E13" s="5">
        <f>SUM('JUL 17'!E13,'AUG 17'!E13,'SEPT 17'!E13,'OCT 17'!E13,'NOV 17'!E13,'DEC 17'!E13,'JAN 18'!E13,'FEB 18'!E13,'MAR 18'!E13,'APR 18'!E13,'MAY 18'!E13,'JUN 18'!E13)</f>
        <v>418</v>
      </c>
      <c r="F13" s="42">
        <f>SUM('JUL 17'!F13,'AUG 17'!F13,'SEPT 17'!F13,'OCT 17'!F13,'NOV 17'!F13,'DEC 17'!F13,'JAN 18'!F13,'FEB 18'!F13,'MAR 18'!F13,'APR 18'!F13,'MAY 18'!F13,'JUN 18'!F13)</f>
        <v>1057</v>
      </c>
      <c r="G13" s="41">
        <f>SUM('JUL 17'!G13,'AUG 17'!G13,'SEPT 17'!G13,'OCT 17'!G13,'NOV 17'!G13,'DEC 17'!G13,'JAN 18'!G13,'FEB 18'!G13,'MAR 18'!G13,'APR 18'!G13,'MAY 18'!G13,'JUN 18'!G13)</f>
        <v>315</v>
      </c>
    </row>
    <row r="14" spans="1:7" x14ac:dyDescent="0.25">
      <c r="A14" s="4" t="s">
        <v>18</v>
      </c>
      <c r="B14" s="42">
        <f>SUM('JUL 17'!B14+'AUG 17'!B14+'SEPT 17'!B14+'OCT 17'!B14+'NOV 17'!B14+'DEC 17'!B14+'JAN 18'!B14+'FEB 18'!B14+'MAR 18'!B14+'APR 18'!B14+'MAY 18'!B14+'JUN 18'!B14)</f>
        <v>0</v>
      </c>
      <c r="C14" s="42">
        <f>SUM('JUL 17'!C14,'AUG 17'!C14,'SEPT 17'!C14,'OCT 17'!C14,'NOV 17'!C14,'DEC 17'!C14,'JAN 18'!C14,'FEB 18'!C14,'MAR 18'!C14,'APR 18'!C14,'MAY 18'!C14,'JUN 18'!C14)</f>
        <v>52.4</v>
      </c>
      <c r="D14" s="42">
        <f>SUM('JUL 17'!D14,'AUG 17'!D14,'SEPT 17'!D14,'OCT 17'!D14,'NOV 17'!D14,'DEC 17'!D14,'JAN 18'!D14,'FEB 18'!D14,'MAR 18'!D14,'APR 18'!D14,'MAY 18'!D14,'JUN 18'!D14)</f>
        <v>808.22</v>
      </c>
      <c r="E14" s="5">
        <f>SUM('JUL 17'!E14,'AUG 17'!E14,'SEPT 17'!E14,'OCT 17'!E14,'NOV 17'!E14,'DEC 17'!E14,'JAN 18'!E14,'FEB 18'!E14,'MAR 18'!E14,'APR 18'!E14,'MAY 18'!E14,'JUN 18'!E14)</f>
        <v>25</v>
      </c>
      <c r="F14" s="42">
        <f>SUM('JUL 17'!F14,'AUG 17'!F14,'SEPT 17'!F14,'OCT 17'!F14,'NOV 17'!F14,'DEC 17'!F14,'JAN 18'!F14,'FEB 18'!F14,'MAR 18'!F14,'APR 18'!F14,'MAY 18'!F14,'JUN 18'!F14)</f>
        <v>50.62</v>
      </c>
      <c r="G14" s="41">
        <f>SUM('JUL 17'!G14,'AUG 17'!G14,'SEPT 17'!G14,'OCT 17'!G14,'NOV 17'!G14,'DEC 17'!G14,'JAN 18'!G14,'FEB 18'!G14,'MAR 18'!G14,'APR 18'!G14,'MAY 18'!G14,'JUN 18'!G14)</f>
        <v>0</v>
      </c>
    </row>
    <row r="15" spans="1:7" s="30" customFormat="1" x14ac:dyDescent="0.25">
      <c r="A15" s="29" t="s">
        <v>19</v>
      </c>
      <c r="B15" s="43">
        <f t="shared" ref="B15:G15" si="0">SUM(B6:B14)</f>
        <v>1154.6999999999998</v>
      </c>
      <c r="C15" s="43">
        <f t="shared" si="0"/>
        <v>3661.23</v>
      </c>
      <c r="D15" s="43">
        <f t="shared" si="0"/>
        <v>5221.1899999999996</v>
      </c>
      <c r="E15" s="9">
        <f>SUM(E6:E14)</f>
        <v>9315.51</v>
      </c>
      <c r="F15" s="43">
        <f t="shared" si="0"/>
        <v>6652.46</v>
      </c>
      <c r="G15" s="44">
        <f t="shared" si="0"/>
        <v>315</v>
      </c>
    </row>
    <row r="16" spans="1:7" ht="6.75" customHeight="1" x14ac:dyDescent="0.25">
      <c r="G16"/>
    </row>
    <row r="17" spans="1:14" ht="17.399999999999999" x14ac:dyDescent="0.25">
      <c r="A17" s="51" t="s">
        <v>56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14" ht="17.399999999999999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14" x14ac:dyDescent="0.25">
      <c r="A19" s="1"/>
      <c r="B19" s="3"/>
      <c r="C19" s="3"/>
      <c r="D19" s="3"/>
      <c r="E19" s="3"/>
      <c r="F19" s="3"/>
      <c r="G19"/>
    </row>
    <row r="20" spans="1:14" x14ac:dyDescent="0.25">
      <c r="A20" s="4" t="s">
        <v>10</v>
      </c>
      <c r="B20" s="5">
        <f>SUM('JUL 17'!B20,'AUG 17'!B20,'SEPT 17'!B20,'OCT 17'!B20,'NOV 17'!B20,'DEC 17'!B20,'JAN 18'!B20,'FEB 18'!B20,'MAR 18'!B20,'APR 18'!B20,'MAY 18'!B20,'JUN 18'!B20)</f>
        <v>12.95</v>
      </c>
      <c r="C20" s="41">
        <f>SUM('JUL 17'!C20,'AUG 17'!C20,'SEPT 17'!C20,'OCT 17'!C20,'NOV 17'!C20,'DEC 17'!C20,'JAN 18'!C20,'FEB 18'!C20,'MAR 18'!C20,'APR 18'!C20,'MAY 18'!C20,'JUN 18'!C20)</f>
        <v>0.23</v>
      </c>
      <c r="D20" s="41">
        <f>SUM('JUL 17'!D20,'AUG 17'!D20,'SEPT 17'!D20,'OCT 17'!D20,'NOV 17'!D20,'DEC 17'!D20,'JAN 18'!D20,'FEB 18'!D20,'MAR 18'!D20,'APR 18'!D20,'MAY 18'!D20,'JUN 18'!D20)</f>
        <v>0</v>
      </c>
      <c r="E20" s="41">
        <f>SUM('JUL 17'!E20,'AUG 17'!E20,'SEPT 17'!E20,'OCT 17'!E20,'NOV 17'!E20,'DEC 17'!E20,'JAN 18'!E20,'FEB 18'!E20,'MAR 18'!E20,'APR 18'!E20,'MAY 18'!E20,'JUN 18'!E20)</f>
        <v>0</v>
      </c>
      <c r="F20" s="41">
        <f>SUM('JUL 17'!F20,'AUG 17'!F20,'SEPT 17'!F20,'OCT 17'!F20,'NOV 17'!F20,'DEC 17'!F20,'JAN 18'!F20,'FEB 18'!F20,'MAR 18'!F20,'APR 18'!F20,'MAY 18'!F20,'JUN 18'!F20)</f>
        <v>0</v>
      </c>
      <c r="G20"/>
    </row>
    <row r="21" spans="1:14" x14ac:dyDescent="0.25">
      <c r="A21" s="4" t="s">
        <v>11</v>
      </c>
      <c r="B21" s="5">
        <f>SUM('JUL 17'!B21,'AUG 17'!B21,'SEPT 17'!B21,'OCT 17'!B21,'NOV 17'!B21,'DEC 17'!B21,'JAN 18'!B21,'FEB 18'!B21,'MAR 18'!B21,'APR 18'!B21,'MAY 18'!B21,'JUN 18'!B21)</f>
        <v>1689</v>
      </c>
      <c r="C21" s="41">
        <f>SUM('JUL 17'!C21,'AUG 17'!C21,'SEPT 17'!C21,'OCT 17'!C21,'NOV 17'!C21,'DEC 17'!C21,'JAN 18'!C21,'FEB 18'!C21,'MAR 18'!C21,'APR 18'!C21,'MAY 18'!C21,'JUN 18'!C21)</f>
        <v>1694</v>
      </c>
      <c r="D21" s="41">
        <f>SUM('JUL 17'!D21,'AUG 17'!D21,'SEPT 17'!D21,'OCT 17'!D21,'NOV 17'!D21,'DEC 17'!D21,'JAN 18'!D21,'FEB 18'!D21,'MAR 18'!D21,'APR 18'!D21,'MAY 18'!D21,'JUN 18'!D21)</f>
        <v>2094.5</v>
      </c>
      <c r="E21" s="41">
        <f>SUM('JUL 17'!E21,'AUG 17'!E21,'SEPT 17'!E21,'OCT 17'!E21,'NOV 17'!E21,'DEC 17'!E21,'JAN 18'!E21,'FEB 18'!E21,'MAR 18'!E21,'APR 18'!E21,'MAY 18'!E21,'JUN 18'!E21)</f>
        <v>1199</v>
      </c>
      <c r="F21" s="41">
        <f>SUM('JUL 17'!F21,'AUG 17'!F21,'SEPT 17'!F21,'OCT 17'!F21,'NOV 17'!F21,'DEC 17'!F21,'JAN 18'!F21,'FEB 18'!F21,'MAR 18'!F21,'APR 18'!F21,'MAY 18'!F21,'JUN 18'!F21)</f>
        <v>0</v>
      </c>
      <c r="G21"/>
    </row>
    <row r="22" spans="1:14" x14ac:dyDescent="0.25">
      <c r="A22" s="4" t="s">
        <v>12</v>
      </c>
      <c r="B22" s="5">
        <f>SUM('JUL 17'!B22,'AUG 17'!B22,'SEPT 17'!B22,'OCT 17'!B22,'NOV 17'!B22,'DEC 17'!B22,'JAN 18'!B22,'FEB 18'!B22,'MAR 18'!B22,'APR 18'!B22,'MAY 18'!B22,'JUN 18'!B22)</f>
        <v>605.03</v>
      </c>
      <c r="C22" s="41">
        <f>SUM('JUL 17'!C22,'AUG 17'!C22,'SEPT 17'!C22,'OCT 17'!C22,'NOV 17'!C22,'DEC 17'!C22,'JAN 18'!C22,'FEB 18'!C22,'MAR 18'!C22,'APR 18'!C22,'MAY 18'!C22,'JUN 18'!C22)</f>
        <v>704.23</v>
      </c>
      <c r="D22" s="41">
        <f>SUM('JUL 17'!D22,'AUG 17'!D22,'SEPT 17'!D22,'OCT 17'!D22,'NOV 17'!D22,'DEC 17'!D22,'JAN 18'!D22,'FEB 18'!D22,'MAR 18'!D22,'APR 18'!D22,'MAY 18'!D22,'JUN 18'!D22)</f>
        <v>1557.18</v>
      </c>
      <c r="E22" s="41">
        <f>SUM('JUL 17'!E22,'AUG 17'!E22,'SEPT 17'!E22,'OCT 17'!E22,'NOV 17'!E22,'DEC 17'!E22,'JAN 18'!E22,'FEB 18'!E22,'MAR 18'!E22,'APR 18'!E22,'MAY 18'!E22,'JUN 18'!E22)</f>
        <v>0</v>
      </c>
      <c r="F22" s="41">
        <f>SUM('JUL 17'!F22,'AUG 17'!F22,'SEPT 17'!F22,'OCT 17'!F22,'NOV 17'!F22,'DEC 17'!F22,'JAN 18'!F22,'FEB 18'!F22,'MAR 18'!F22,'APR 18'!F22,'MAY 18'!F22,'JUN 18'!F22)</f>
        <v>0</v>
      </c>
      <c r="G22"/>
    </row>
    <row r="23" spans="1:14" x14ac:dyDescent="0.25">
      <c r="A23" s="4" t="s">
        <v>13</v>
      </c>
      <c r="B23" s="5">
        <f>SUM('JUL 17'!B23,'AUG 17'!B23,'SEPT 17'!B23,'OCT 17'!B23,'NOV 17'!B23,'DEC 17'!B23,'JAN 18'!B23,'FEB 18'!B23,'MAR 18'!B23,'APR 18'!B23,'MAY 18'!B23,'JUN 18'!B23)</f>
        <v>270.05</v>
      </c>
      <c r="C23" s="41">
        <f>SUM('JUL 17'!C23,'AUG 17'!C23,'SEPT 17'!C23,'OCT 17'!C23,'NOV 17'!C23,'DEC 17'!C23,'JAN 18'!C23,'FEB 18'!C23,'MAR 18'!C23,'APR 18'!C23,'MAY 18'!C23,'JUN 18'!C23)</f>
        <v>0</v>
      </c>
      <c r="D23" s="41">
        <f>SUM('JUL 17'!D23,'AUG 17'!D23,'SEPT 17'!D23,'OCT 17'!D23,'NOV 17'!D23,'DEC 17'!D23,'JAN 18'!D23,'FEB 18'!D23,'MAR 18'!D23,'APR 18'!D23,'MAY 18'!D23,'JUN 18'!D23)</f>
        <v>1009.0999999999999</v>
      </c>
      <c r="E23" s="41">
        <f>SUM('JUL 17'!E23,'AUG 17'!E23,'SEPT 17'!E23,'OCT 17'!E23,'NOV 17'!E23,'DEC 17'!E23,'JAN 18'!E23,'FEB 18'!E23,'MAR 18'!E23,'APR 18'!E23,'MAY 18'!E23,'JUN 18'!E23)</f>
        <v>0</v>
      </c>
      <c r="F23" s="41">
        <f>SUM('JUL 17'!F23,'AUG 17'!F23,'SEPT 17'!F23,'OCT 17'!F23,'NOV 17'!F23,'DEC 17'!F23,'JAN 18'!F23,'FEB 18'!F23,'MAR 18'!F23,'APR 18'!F23,'MAY 18'!F23,'JUN 18'!F23)</f>
        <v>0</v>
      </c>
      <c r="G23"/>
    </row>
    <row r="24" spans="1:14" x14ac:dyDescent="0.25">
      <c r="A24" s="4" t="s">
        <v>14</v>
      </c>
      <c r="B24" s="5">
        <f>SUM('JUL 17'!B24,'AUG 17'!B24,'SEPT 17'!B24,'OCT 17'!B24,'NOV 17'!B24,'DEC 17'!B24,'JAN 18'!B24,'FEB 18'!B24,'MAR 18'!B24,'APR 18'!B24,'MAY 18'!B24,'JUN 18'!B24)</f>
        <v>1024.44</v>
      </c>
      <c r="C24" s="41">
        <f>SUM('JUL 17'!C24,'AUG 17'!C24,'SEPT 17'!C24,'OCT 17'!C24,'NOV 17'!C24,'DEC 17'!C24,'JAN 18'!C24,'FEB 18'!C24,'MAR 18'!C24,'APR 18'!C24,'MAY 18'!C24,'JUN 18'!C24)</f>
        <v>1360.44</v>
      </c>
      <c r="D24" s="41">
        <f>SUM('JUL 17'!D24,'AUG 17'!D24,'SEPT 17'!D24,'OCT 17'!D24,'NOV 17'!D24,'DEC 17'!D24,'JAN 18'!D24,'FEB 18'!D24,'MAR 18'!D24,'APR 18'!D24,'MAY 18'!D24,'JUN 18'!D24)</f>
        <v>1609.17</v>
      </c>
      <c r="E24" s="41">
        <f>SUM('JUL 17'!E24,'AUG 17'!E24,'SEPT 17'!E24,'OCT 17'!E24,'NOV 17'!E24,'DEC 17'!E24,'JAN 18'!E24,'FEB 18'!E24,'MAR 18'!E24,'APR 18'!E24,'MAY 18'!E24,'JUN 18'!E24)</f>
        <v>711.56</v>
      </c>
      <c r="F24" s="41">
        <f>SUM('JUL 17'!F24,'AUG 17'!F24,'SEPT 17'!F24,'OCT 17'!F24,'NOV 17'!F24,'DEC 17'!F24,'JAN 18'!F24,'FEB 18'!F24,'MAR 18'!F24,'APR 18'!F24,'MAY 18'!F24,'JUN 18'!F24)</f>
        <v>0</v>
      </c>
      <c r="G24"/>
    </row>
    <row r="25" spans="1:14" x14ac:dyDescent="0.25">
      <c r="A25" s="4" t="s">
        <v>15</v>
      </c>
      <c r="B25" s="5">
        <f>SUM('JUL 17'!B25,'AUG 17'!B25,'SEPT 17'!B25,'OCT 17'!B25,'NOV 17'!B25,'DEC 17'!B25,'JAN 18'!B25,'FEB 18'!B25,'MAR 18'!B25,'APR 18'!B25,'MAY 18'!B25,'JUN 18'!B25)</f>
        <v>0</v>
      </c>
      <c r="C25" s="41">
        <f>SUM('JUL 17'!C25,'AUG 17'!C25,'SEPT 17'!C25,'OCT 17'!C25,'NOV 17'!C25,'DEC 17'!C25,'JAN 18'!C25,'FEB 18'!C25,'MAR 18'!C25,'APR 18'!C25,'MAY 18'!C25,'JUN 18'!C25)</f>
        <v>0</v>
      </c>
      <c r="D25" s="41">
        <f>SUM('JUL 17'!D25,'AUG 17'!D25,'SEPT 17'!D25,'OCT 17'!D25,'NOV 17'!D25,'DEC 17'!D25,'JAN 18'!D25,'FEB 18'!D25,'MAR 18'!D25,'APR 18'!D25,'MAY 18'!D25,'JUN 18'!D25)</f>
        <v>0</v>
      </c>
      <c r="E25" s="41">
        <f>SUM('JUL 17'!E25,'AUG 17'!E25,'SEPT 17'!E25,'OCT 17'!E25,'NOV 17'!E25,'DEC 17'!E25,'JAN 18'!E25,'FEB 18'!E25,'MAR 18'!E25,'APR 18'!E25,'MAY 18'!E25,'JUN 18'!E25)</f>
        <v>0</v>
      </c>
      <c r="F25" s="41">
        <f>SUM('JUL 17'!F25,'AUG 17'!F25,'SEPT 17'!F25,'OCT 17'!F25,'NOV 17'!F25,'DEC 17'!F25,'JAN 18'!F25,'FEB 18'!F25,'MAR 18'!F25,'APR 18'!F25,'MAY 18'!F25,'JUN 18'!F25)</f>
        <v>0</v>
      </c>
      <c r="G25"/>
    </row>
    <row r="26" spans="1:14" x14ac:dyDescent="0.25">
      <c r="A26" s="6" t="s">
        <v>16</v>
      </c>
      <c r="B26" s="5">
        <f>SUM('JUL 17'!B26,'AUG 17'!B26,'SEPT 17'!B26,'OCT 17'!B26,'NOV 17'!B26,'DEC 17'!B26,'JAN 18'!B26,'FEB 18'!B26,'MAR 18'!B26,'APR 18'!B26,'MAY 18'!B26,'JUN 18'!B26)</f>
        <v>0</v>
      </c>
      <c r="C26" s="41">
        <f>SUM('JUL 17'!C26,'AUG 17'!C26,'SEPT 17'!C26,'OCT 17'!C26,'NOV 17'!C26,'DEC 17'!C26,'JAN 18'!C26,'FEB 18'!C26,'MAR 18'!C26,'APR 18'!C26,'MAY 18'!C26,'JUN 18'!C26)</f>
        <v>1204.52</v>
      </c>
      <c r="D26" s="41">
        <f>SUM('JUL 17'!D26,'AUG 17'!D26,'SEPT 17'!D26,'OCT 17'!D26,'NOV 17'!D26,'DEC 17'!D26,'JAN 18'!D26,'FEB 18'!D26,'MAR 18'!D26,'APR 18'!D26,'MAY 18'!D26,'JUN 18'!D26)</f>
        <v>821.74</v>
      </c>
      <c r="E26" s="41">
        <f>SUM('JUL 17'!E26,'AUG 17'!E26,'SEPT 17'!E26,'OCT 17'!E26,'NOV 17'!E26,'DEC 17'!E26,'JAN 18'!E26,'FEB 18'!E26,'MAR 18'!E26,'APR 18'!E26,'MAY 18'!E26,'JUN 18'!E26)</f>
        <v>0</v>
      </c>
      <c r="F26" s="41">
        <f>SUM('JUL 17'!F26,'AUG 17'!F26,'SEPT 17'!F26,'OCT 17'!F26,'NOV 17'!F26,'DEC 17'!F26,'JAN 18'!F26,'FEB 18'!F26,'MAR 18'!F26,'APR 18'!F26,'MAY 18'!F26,'JUN 18'!F26)</f>
        <v>0</v>
      </c>
      <c r="G26"/>
    </row>
    <row r="27" spans="1:14" x14ac:dyDescent="0.25">
      <c r="A27" s="4" t="s">
        <v>17</v>
      </c>
      <c r="B27" s="5">
        <f>SUM('JUL 17'!B27,'AUG 17'!B27,'SEPT 17'!B27,'OCT 17'!B27,'NOV 17'!B27,'DEC 17'!B27,'JAN 18'!B27,'FEB 18'!B27,'MAR 18'!B27,'APR 18'!B27,'MAY 18'!B27,'JUN 18'!B27)</f>
        <v>905.84</v>
      </c>
      <c r="C27" s="41">
        <f>SUM('JUL 17'!C27,'AUG 17'!C27,'SEPT 17'!C27,'OCT 17'!C27,'NOV 17'!C27,'DEC 17'!C27,'JAN 18'!C27,'FEB 18'!C27,'MAR 18'!C27,'APR 18'!C27,'MAY 18'!C27,'JUN 18'!C27)</f>
        <v>878.1400000000001</v>
      </c>
      <c r="D27" s="41">
        <f>SUM('JUL 17'!D27,'AUG 17'!D27,'SEPT 17'!D27,'OCT 17'!D27,'NOV 17'!D27,'DEC 17'!D27,'JAN 18'!D27,'FEB 18'!D27,'MAR 18'!D27,'APR 18'!D27,'MAY 18'!D27,'JUN 18'!D27)</f>
        <v>1060.8400000000001</v>
      </c>
      <c r="E27" s="41">
        <f>SUM('JUL 17'!E27,'AUG 17'!E27,'SEPT 17'!E27,'OCT 17'!E27,'NOV 17'!E27,'DEC 17'!E27,'JAN 18'!E27,'FEB 18'!E27,'MAR 18'!E27,'APR 18'!E27,'MAY 18'!E27,'JUN 18'!E27)</f>
        <v>325</v>
      </c>
      <c r="F27" s="41">
        <f>SUM('JUL 17'!F27,'AUG 17'!F27,'SEPT 17'!F27,'OCT 17'!F27,'NOV 17'!F27,'DEC 17'!F27,'JAN 18'!F27,'FEB 18'!F27,'MAR 18'!F27,'APR 18'!F27,'MAY 18'!F27,'JUN 18'!F27)</f>
        <v>80</v>
      </c>
      <c r="G27"/>
    </row>
    <row r="28" spans="1:14" x14ac:dyDescent="0.25">
      <c r="A28" s="4" t="s">
        <v>18</v>
      </c>
      <c r="B28" s="5">
        <f>SUM('JUL 17'!B28,'AUG 17'!B28,'SEPT 17'!B28,'OCT 17'!B28,'NOV 17'!B28,'DEC 17'!B28,'JAN 18'!B28,'FEB 18'!B28,'MAR 18'!B28,'APR 18'!B28,'MAY 18'!B28,'JUN 18'!B28)</f>
        <v>94</v>
      </c>
      <c r="C28" s="41">
        <f>SUM('JUL 17'!C28,'AUG 17'!C28,'SEPT 17'!C28,'OCT 17'!C28,'NOV 17'!C28,'DEC 17'!C28,'JAN 18'!C28,'FEB 18'!C28,'MAR 18'!C28,'APR 18'!C28,'MAY 18'!C28,'JUN 18'!C28)</f>
        <v>50.62</v>
      </c>
      <c r="D28" s="41">
        <f>SUM('JUL 17'!D28,'AUG 17'!D28,'SEPT 17'!D28,'OCT 17'!D28,'NOV 17'!D28,'DEC 17'!D28,'JAN 18'!D28,'FEB 18'!D28,'MAR 18'!D28,'APR 18'!D28,'MAY 18'!D28,'JUN 18'!D28)</f>
        <v>0</v>
      </c>
      <c r="E28" s="41">
        <f>SUM('JUL 17'!E28,'AUG 17'!E28,'SEPT 17'!E28,'OCT 17'!E28,'NOV 17'!E28,'DEC 17'!E28,'JAN 18'!E28,'FEB 18'!E28,'MAR 18'!E28,'APR 18'!E28,'MAY 18'!E28,'JUN 18'!E28)</f>
        <v>0</v>
      </c>
      <c r="F28" s="41">
        <f>SUM('JUL 17'!F28,'AUG 17'!F28,'SEPT 17'!F28,'OCT 17'!F28,'NOV 17'!F28,'DEC 17'!F28,'JAN 18'!F28,'FEB 18'!F28,'MAR 18'!F28,'APR 18'!F28,'MAY 18'!F28,'JUN 18'!F28)</f>
        <v>0</v>
      </c>
      <c r="G28"/>
    </row>
    <row r="29" spans="1:14" x14ac:dyDescent="0.25">
      <c r="A29" s="29" t="s">
        <v>19</v>
      </c>
      <c r="B29" s="9">
        <f>SUM(B20:B28)</f>
        <v>4601.3100000000004</v>
      </c>
      <c r="C29" s="44">
        <f>SUM(C20:C28)</f>
        <v>5892.18</v>
      </c>
      <c r="D29" s="44">
        <f>SUM(D20:D28)</f>
        <v>8152.5300000000007</v>
      </c>
      <c r="E29" s="44">
        <f>SUM(E20:E28)</f>
        <v>2235.56</v>
      </c>
      <c r="F29" s="44">
        <f t="shared" ref="F29" si="1">SUM(F20:F28)</f>
        <v>80</v>
      </c>
      <c r="G29"/>
    </row>
    <row r="30" spans="1:14" ht="6.75" customHeight="1" x14ac:dyDescent="0.25"/>
    <row r="31" spans="1:14" s="64" customFormat="1" ht="17.25" customHeight="1" x14ac:dyDescent="0.25">
      <c r="A31" s="67" t="s">
        <v>35</v>
      </c>
      <c r="B31" s="67"/>
      <c r="C31" s="67"/>
      <c r="D31" s="67"/>
      <c r="E31" s="56"/>
      <c r="F31" s="56"/>
      <c r="G31" s="56"/>
      <c r="H31" s="56"/>
      <c r="I31" s="56"/>
      <c r="J31" s="62"/>
      <c r="K31" s="62"/>
      <c r="L31" s="62"/>
      <c r="M31" s="62"/>
      <c r="N31" s="63"/>
    </row>
  </sheetData>
  <mergeCells count="1">
    <mergeCell ref="A31:D31"/>
  </mergeCells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2" workbookViewId="0">
      <selection activeCell="G33" sqref="G33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6.88671875" style="10" customWidth="1"/>
    <col min="5" max="5" width="18.441406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5" t="s">
        <v>38</v>
      </c>
      <c r="B1" s="35"/>
      <c r="C1" s="35"/>
      <c r="D1" s="35"/>
      <c r="E1" s="36"/>
      <c r="F1" s="36"/>
      <c r="G1" s="36"/>
    </row>
    <row r="2" spans="1:8" ht="12.75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64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0.68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210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s="15" customFormat="1" x14ac:dyDescent="0.25">
      <c r="A12" s="14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439.68</v>
      </c>
      <c r="G12" s="5">
        <v>0</v>
      </c>
    </row>
    <row r="13" spans="1:8" x14ac:dyDescent="0.25">
      <c r="A13" s="4" t="s">
        <v>17</v>
      </c>
      <c r="B13" s="5">
        <v>50</v>
      </c>
      <c r="C13" s="5">
        <v>50</v>
      </c>
      <c r="D13" s="5">
        <v>50</v>
      </c>
      <c r="E13" s="5">
        <v>0</v>
      </c>
      <c r="F13" s="5">
        <v>0</v>
      </c>
      <c r="G13" s="5">
        <v>50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50.68</v>
      </c>
      <c r="C15" s="9">
        <f t="shared" si="0"/>
        <v>260</v>
      </c>
      <c r="D15" s="9">
        <f t="shared" si="0"/>
        <v>50</v>
      </c>
      <c r="E15" s="8">
        <f t="shared" si="0"/>
        <v>0</v>
      </c>
      <c r="F15" s="9">
        <f t="shared" si="0"/>
        <v>439.68</v>
      </c>
      <c r="G15" s="9">
        <f t="shared" si="0"/>
        <v>50</v>
      </c>
    </row>
    <row r="16" spans="1:8" x14ac:dyDescent="0.25">
      <c r="G16"/>
    </row>
    <row r="17" spans="1:256" ht="13.2" customHeight="1" x14ac:dyDescent="0.25">
      <c r="A17" s="51" t="s">
        <v>64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0.23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14" t="s">
        <v>16</v>
      </c>
      <c r="B26" s="5">
        <v>0</v>
      </c>
      <c r="C26" s="5">
        <v>249.9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50</v>
      </c>
      <c r="D27" s="5">
        <v>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300.13</v>
      </c>
      <c r="D29" s="9">
        <f>SUM(D20:D28)</f>
        <v>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8" spans="1:7" x14ac:dyDescent="0.25">
      <c r="A38" t="s">
        <v>9</v>
      </c>
    </row>
    <row r="41" spans="1:7" x14ac:dyDescent="0.25">
      <c r="A41" t="s">
        <v>72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H33" sqref="H33"/>
    </sheetView>
  </sheetViews>
  <sheetFormatPr defaultRowHeight="13.2" x14ac:dyDescent="0.25"/>
  <cols>
    <col min="1" max="1" width="22.6640625" customWidth="1"/>
    <col min="2" max="2" width="20.109375" style="10" customWidth="1"/>
    <col min="3" max="4" width="17.109375" style="10" customWidth="1"/>
    <col min="5" max="5" width="18.66406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69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1.36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194.4</v>
      </c>
      <c r="G12" s="5">
        <v>0</v>
      </c>
    </row>
    <row r="13" spans="1:8" x14ac:dyDescent="0.25">
      <c r="A13" s="4" t="s">
        <v>17</v>
      </c>
      <c r="B13" s="5">
        <v>55</v>
      </c>
      <c r="C13" s="5">
        <v>275</v>
      </c>
      <c r="D13" s="5">
        <v>275</v>
      </c>
      <c r="E13" s="5">
        <v>95</v>
      </c>
      <c r="F13" s="5">
        <v>180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>SUM(B6:B14)</f>
        <v>56.36</v>
      </c>
      <c r="C15" s="9">
        <f t="shared" ref="C15:D15" si="0">SUM(C6:C14)</f>
        <v>275</v>
      </c>
      <c r="D15" s="9">
        <f t="shared" si="0"/>
        <v>275</v>
      </c>
      <c r="E15" s="8">
        <f>SUM(E6:E14)</f>
        <v>95</v>
      </c>
      <c r="F15" s="9">
        <f>SUM(F6:F14)</f>
        <v>374.4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65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90.1</v>
      </c>
      <c r="C23" s="5">
        <v>0</v>
      </c>
      <c r="D23" s="5">
        <v>146.80000000000001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188.29</v>
      </c>
      <c r="D26" s="5">
        <v>168</v>
      </c>
      <c r="E26" s="5">
        <v>0</v>
      </c>
      <c r="F26" s="5">
        <v>0</v>
      </c>
    </row>
    <row r="27" spans="1:256" x14ac:dyDescent="0.25">
      <c r="A27" s="4" t="s">
        <v>17</v>
      </c>
      <c r="B27" s="5">
        <v>180</v>
      </c>
      <c r="C27" s="5">
        <v>220</v>
      </c>
      <c r="D27" s="5">
        <v>233.84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270.10000000000002</v>
      </c>
      <c r="C29" s="9">
        <f>SUM(C20:C28)</f>
        <v>408.28999999999996</v>
      </c>
      <c r="D29" s="9">
        <f>SUM(D20:D28)</f>
        <v>548.64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opLeftCell="A2" workbookViewId="0">
      <selection activeCell="F12" sqref="F12"/>
    </sheetView>
  </sheetViews>
  <sheetFormatPr defaultRowHeight="13.2" x14ac:dyDescent="0.25"/>
  <cols>
    <col min="1" max="1" width="22.6640625" customWidth="1"/>
    <col min="2" max="2" width="19.33203125" style="10" customWidth="1"/>
    <col min="3" max="4" width="16.88671875" style="10" customWidth="1"/>
    <col min="5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70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237.12</v>
      </c>
      <c r="G12" s="5">
        <v>0</v>
      </c>
    </row>
    <row r="13" spans="1:8" x14ac:dyDescent="0.25">
      <c r="A13" s="4" t="s">
        <v>17</v>
      </c>
      <c r="B13" s="5">
        <v>155</v>
      </c>
      <c r="C13" s="5">
        <v>35</v>
      </c>
      <c r="D13" s="5">
        <v>190</v>
      </c>
      <c r="E13" s="5">
        <v>135</v>
      </c>
      <c r="F13" s="5">
        <v>35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25</v>
      </c>
      <c r="F14" s="5">
        <v>0</v>
      </c>
      <c r="G14" s="5">
        <v>0</v>
      </c>
    </row>
    <row r="15" spans="1:8" x14ac:dyDescent="0.25">
      <c r="A15" s="7" t="s">
        <v>19</v>
      </c>
      <c r="B15" s="9">
        <f>SUM(B6:B14)</f>
        <v>155</v>
      </c>
      <c r="C15" s="9">
        <f t="shared" ref="C15:D15" si="0">SUM(C6:C14)</f>
        <v>35</v>
      </c>
      <c r="D15" s="9">
        <f t="shared" si="0"/>
        <v>190</v>
      </c>
      <c r="E15" s="8">
        <f>SUM(E6:E14)</f>
        <v>160</v>
      </c>
      <c r="F15" s="9">
        <f>SUM(F6:F14)</f>
        <v>272.12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66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106</v>
      </c>
      <c r="D26" s="5">
        <v>191.04</v>
      </c>
      <c r="E26" s="5">
        <v>0</v>
      </c>
      <c r="F26" s="5">
        <v>0</v>
      </c>
    </row>
    <row r="27" spans="1:256" x14ac:dyDescent="0.25">
      <c r="A27" s="4" t="s">
        <v>17</v>
      </c>
      <c r="B27" s="5">
        <v>100</v>
      </c>
      <c r="C27" s="5">
        <v>100</v>
      </c>
      <c r="D27" s="5">
        <v>100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100</v>
      </c>
      <c r="C29" s="9">
        <f>SUM(C20:C28)</f>
        <v>206</v>
      </c>
      <c r="D29" s="9">
        <f>SUM(D20:D28)</f>
        <v>291.03999999999996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opLeftCell="A2" workbookViewId="0">
      <selection activeCell="H23" sqref="H23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7" style="10" customWidth="1"/>
    <col min="5" max="5" width="18.332031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67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3300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352.34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108.7</v>
      </c>
      <c r="D9" s="5">
        <v>0</v>
      </c>
      <c r="E9" s="5">
        <v>144.30000000000001</v>
      </c>
      <c r="F9" s="5">
        <v>94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675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372.48</v>
      </c>
      <c r="G12" s="5">
        <v>0</v>
      </c>
    </row>
    <row r="13" spans="1:8" x14ac:dyDescent="0.25">
      <c r="A13" s="4" t="s">
        <v>17</v>
      </c>
      <c r="B13" s="5">
        <v>0</v>
      </c>
      <c r="C13" s="5">
        <v>83.84</v>
      </c>
      <c r="D13" s="5">
        <v>83.84</v>
      </c>
      <c r="E13" s="5">
        <v>30</v>
      </c>
      <c r="F13" s="5">
        <v>0</v>
      </c>
      <c r="G13" s="5">
        <v>120</v>
      </c>
    </row>
    <row r="14" spans="1:8" x14ac:dyDescent="0.25">
      <c r="A14" s="4" t="s">
        <v>18</v>
      </c>
      <c r="B14" s="5">
        <v>0</v>
      </c>
      <c r="C14" s="5">
        <v>52.4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0</v>
      </c>
      <c r="C15" s="9">
        <f t="shared" si="0"/>
        <v>244.94000000000003</v>
      </c>
      <c r="D15" s="9">
        <f t="shared" si="0"/>
        <v>83.84</v>
      </c>
      <c r="E15" s="8">
        <f t="shared" si="0"/>
        <v>4501.6400000000003</v>
      </c>
      <c r="F15" s="9">
        <f t="shared" si="0"/>
        <v>466.48</v>
      </c>
      <c r="G15" s="9">
        <f t="shared" si="0"/>
        <v>120</v>
      </c>
    </row>
    <row r="16" spans="1:8" x14ac:dyDescent="0.25">
      <c r="G16"/>
    </row>
    <row r="17" spans="1:256" ht="13.2" customHeight="1" x14ac:dyDescent="0.25">
      <c r="A17" s="51" t="s">
        <v>67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324.5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157.5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138.88999999999999</v>
      </c>
      <c r="D26" s="5">
        <v>259.2</v>
      </c>
      <c r="E26" s="5">
        <v>0</v>
      </c>
      <c r="F26" s="5">
        <v>0</v>
      </c>
    </row>
    <row r="27" spans="1:256" x14ac:dyDescent="0.25">
      <c r="A27" s="4" t="s">
        <v>17</v>
      </c>
      <c r="B27" s="5">
        <v>83.84</v>
      </c>
      <c r="C27" s="5">
        <v>53.84</v>
      </c>
      <c r="D27" s="5">
        <v>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83.84</v>
      </c>
      <c r="C29" s="9">
        <f>SUM(C20:C28)</f>
        <v>192.73</v>
      </c>
      <c r="D29" s="9">
        <f>SUM(D20:D28)</f>
        <v>741.2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 t="s">
        <v>9</v>
      </c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</sheetData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2" workbookViewId="0">
      <selection activeCell="H33" sqref="H33"/>
    </sheetView>
  </sheetViews>
  <sheetFormatPr defaultRowHeight="13.2" x14ac:dyDescent="0.25"/>
  <cols>
    <col min="1" max="1" width="22.6640625" customWidth="1"/>
    <col min="2" max="2" width="19.6640625" style="10" customWidth="1"/>
    <col min="3" max="4" width="17.6640625" style="10" customWidth="1"/>
    <col min="5" max="5" width="18.332031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71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1199</v>
      </c>
      <c r="D7" s="5">
        <v>1199</v>
      </c>
      <c r="E7" s="5">
        <v>2790</v>
      </c>
      <c r="F7" s="5">
        <v>969</v>
      </c>
      <c r="G7" s="5">
        <v>0</v>
      </c>
    </row>
    <row r="8" spans="1:8" x14ac:dyDescent="0.25">
      <c r="A8" s="4" t="s">
        <v>12</v>
      </c>
      <c r="B8" s="5">
        <v>0</v>
      </c>
      <c r="C8" s="5">
        <v>234.71</v>
      </c>
      <c r="D8" s="5">
        <v>688.85</v>
      </c>
      <c r="E8" s="5">
        <v>522.23</v>
      </c>
      <c r="F8" s="5">
        <v>704.23</v>
      </c>
      <c r="G8" s="5">
        <v>0</v>
      </c>
    </row>
    <row r="9" spans="1:8" x14ac:dyDescent="0.25">
      <c r="A9" s="4" t="s">
        <v>13</v>
      </c>
      <c r="B9" s="5">
        <v>0</v>
      </c>
      <c r="C9" s="5">
        <v>275</v>
      </c>
      <c r="D9" s="5">
        <v>21.1</v>
      </c>
      <c r="E9" s="5">
        <v>108.7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51.56</v>
      </c>
      <c r="D10" s="5">
        <v>959.18</v>
      </c>
      <c r="E10" s="5">
        <v>979.94</v>
      </c>
      <c r="F10" s="5">
        <v>740.36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290.88</v>
      </c>
      <c r="G12" s="5">
        <v>0</v>
      </c>
    </row>
    <row r="13" spans="1:8" x14ac:dyDescent="0.25">
      <c r="A13" s="4" t="s">
        <v>17</v>
      </c>
      <c r="B13" s="5">
        <v>233.3</v>
      </c>
      <c r="C13" s="5">
        <v>332</v>
      </c>
      <c r="D13" s="5">
        <v>233</v>
      </c>
      <c r="E13" s="5">
        <v>73</v>
      </c>
      <c r="F13" s="5">
        <v>153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50.62</v>
      </c>
      <c r="G14" s="5">
        <v>0</v>
      </c>
    </row>
    <row r="15" spans="1:8" x14ac:dyDescent="0.25">
      <c r="A15" s="7" t="s">
        <v>19</v>
      </c>
      <c r="B15" s="9">
        <f t="shared" ref="B15" si="0">SUM(B6:B14)</f>
        <v>233.3</v>
      </c>
      <c r="C15" s="9">
        <f>SUM(C6:C14)</f>
        <v>2092.27</v>
      </c>
      <c r="D15" s="9">
        <f>SUM(D6:D14)</f>
        <v>3101.1299999999997</v>
      </c>
      <c r="E15" s="8">
        <f>SUM(E6:E14)</f>
        <v>4473.87</v>
      </c>
      <c r="F15" s="9">
        <f>SUM(F6:F14)</f>
        <v>2908.09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68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1199</v>
      </c>
      <c r="C21" s="5">
        <v>1199</v>
      </c>
      <c r="D21" s="5">
        <v>1770</v>
      </c>
      <c r="E21" s="5">
        <v>1199</v>
      </c>
      <c r="F21" s="5">
        <v>0</v>
      </c>
    </row>
    <row r="22" spans="1:256" x14ac:dyDescent="0.25">
      <c r="A22" s="4" t="s">
        <v>12</v>
      </c>
      <c r="B22" s="5">
        <v>605.03</v>
      </c>
      <c r="C22" s="5">
        <v>704.23</v>
      </c>
      <c r="D22" s="5">
        <v>1557.18</v>
      </c>
      <c r="E22" s="5">
        <v>0</v>
      </c>
      <c r="F22" s="5">
        <v>0</v>
      </c>
    </row>
    <row r="23" spans="1:256" x14ac:dyDescent="0.25">
      <c r="A23" s="4" t="s">
        <v>13</v>
      </c>
      <c r="B23" s="5">
        <v>22.9</v>
      </c>
      <c r="C23" s="5">
        <v>0</v>
      </c>
      <c r="D23" s="5">
        <v>168.7</v>
      </c>
      <c r="E23" s="5">
        <v>0</v>
      </c>
      <c r="F23" s="5">
        <v>0</v>
      </c>
    </row>
    <row r="24" spans="1:256" x14ac:dyDescent="0.25">
      <c r="A24" s="4" t="s">
        <v>14</v>
      </c>
      <c r="B24" s="5">
        <v>1024.44</v>
      </c>
      <c r="C24" s="5">
        <v>1011</v>
      </c>
      <c r="D24" s="5">
        <v>1609.17</v>
      </c>
      <c r="E24" s="5">
        <v>711.56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0</v>
      </c>
      <c r="D26" s="5">
        <v>203.5</v>
      </c>
      <c r="E26" s="5">
        <v>0</v>
      </c>
      <c r="F26" s="5">
        <v>0</v>
      </c>
    </row>
    <row r="27" spans="1:256" x14ac:dyDescent="0.25">
      <c r="A27" s="4" t="s">
        <v>17</v>
      </c>
      <c r="B27" s="5">
        <v>80</v>
      </c>
      <c r="C27" s="5">
        <v>186.3</v>
      </c>
      <c r="D27" s="5">
        <v>80</v>
      </c>
      <c r="E27" s="5">
        <v>80</v>
      </c>
      <c r="F27" s="5">
        <v>80</v>
      </c>
    </row>
    <row r="28" spans="1:256" x14ac:dyDescent="0.25">
      <c r="A28" s="4" t="s">
        <v>18</v>
      </c>
      <c r="B28" s="5">
        <v>0</v>
      </c>
      <c r="C28" s="5">
        <v>50.62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2931.37</v>
      </c>
      <c r="C29" s="9">
        <f>SUM(C20:C28)</f>
        <v>3151.15</v>
      </c>
      <c r="D29" s="9">
        <f>SUM(D20:D28)</f>
        <v>5388.55</v>
      </c>
      <c r="E29" s="9">
        <f>SUM(E20:E28)</f>
        <v>1990.56</v>
      </c>
      <c r="F29" s="9">
        <f>SUM(F20:F28)</f>
        <v>80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ht="13.5" customHeight="1" x14ac:dyDescent="0.25"/>
    <row r="36" spans="1:7" x14ac:dyDescent="0.25">
      <c r="A36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16" sqref="A16:XFD16"/>
    </sheetView>
  </sheetViews>
  <sheetFormatPr defaultRowHeight="13.2" x14ac:dyDescent="0.25"/>
  <cols>
    <col min="1" max="1" width="19.44140625" customWidth="1"/>
    <col min="2" max="13" width="12.33203125" style="26" customWidth="1"/>
    <col min="14" max="14" width="17.88671875" customWidth="1"/>
    <col min="15" max="15" width="19.109375" customWidth="1"/>
  </cols>
  <sheetData>
    <row r="1" spans="1:15" ht="21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/>
      <c r="L1"/>
      <c r="M1"/>
    </row>
    <row r="2" spans="1:15" ht="21" x14ac:dyDescent="0.4">
      <c r="A2" s="23"/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1"/>
      <c r="O2" s="20"/>
    </row>
    <row r="3" spans="1:15" ht="15.6" x14ac:dyDescent="0.3">
      <c r="A3" s="22" t="s">
        <v>25</v>
      </c>
      <c r="B3" s="47" t="s">
        <v>43</v>
      </c>
      <c r="C3" s="47" t="s">
        <v>44</v>
      </c>
      <c r="D3" s="47" t="s">
        <v>45</v>
      </c>
      <c r="E3" s="47" t="s">
        <v>46</v>
      </c>
      <c r="F3" s="47" t="s">
        <v>47</v>
      </c>
      <c r="G3" s="47" t="s">
        <v>48</v>
      </c>
      <c r="H3" s="47" t="s">
        <v>49</v>
      </c>
      <c r="I3" s="47" t="s">
        <v>50</v>
      </c>
      <c r="J3" s="47" t="s">
        <v>51</v>
      </c>
      <c r="K3" s="47" t="s">
        <v>52</v>
      </c>
      <c r="L3" s="47" t="s">
        <v>53</v>
      </c>
      <c r="M3" s="47" t="s">
        <v>54</v>
      </c>
      <c r="N3" s="58" t="s">
        <v>55</v>
      </c>
      <c r="O3" s="24" t="s">
        <v>25</v>
      </c>
    </row>
    <row r="4" spans="1:15" x14ac:dyDescent="0.25">
      <c r="A4" s="11" t="s">
        <v>26</v>
      </c>
      <c r="B4" s="48">
        <f>'JUL 17'!B15</f>
        <v>0</v>
      </c>
      <c r="C4" s="48">
        <f>'AUG 17'!B15</f>
        <v>353.8</v>
      </c>
      <c r="D4" s="48">
        <f>'SEPT 17'!B15</f>
        <v>70.459999999999994</v>
      </c>
      <c r="E4" s="49">
        <f>'OCT 17'!B15</f>
        <v>94.45</v>
      </c>
      <c r="F4" s="49">
        <f>'NOV 17'!B15</f>
        <v>60</v>
      </c>
      <c r="G4" s="49">
        <f>'DEC 17'!B15</f>
        <v>80.650000000000006</v>
      </c>
      <c r="H4" s="50">
        <f>'JAN 18'!B15</f>
        <v>0</v>
      </c>
      <c r="I4" s="48">
        <f>'FEB 18'!B15</f>
        <v>50.68</v>
      </c>
      <c r="J4" s="48">
        <f>'MAR 18'!B15</f>
        <v>56.36</v>
      </c>
      <c r="K4" s="48">
        <f>'APR 18'!B15</f>
        <v>155</v>
      </c>
      <c r="L4" s="48">
        <f>'MAY 18'!B15</f>
        <v>0</v>
      </c>
      <c r="M4" s="48">
        <f>'JUN 18'!B15</f>
        <v>233.3</v>
      </c>
      <c r="N4" s="54">
        <f t="shared" ref="N4:N10" si="0">SUM(B4:M4)</f>
        <v>1154.7</v>
      </c>
      <c r="O4" s="25" t="s">
        <v>26</v>
      </c>
    </row>
    <row r="5" spans="1:15" x14ac:dyDescent="0.25">
      <c r="A5" s="11" t="s">
        <v>27</v>
      </c>
      <c r="B5" s="48">
        <f>'JUL 17'!C15</f>
        <v>0.46</v>
      </c>
      <c r="C5" s="49">
        <f>'AUG 17'!C15</f>
        <v>50.46</v>
      </c>
      <c r="D5" s="49">
        <f>SUM('SEPT 17'!C15)</f>
        <v>71</v>
      </c>
      <c r="E5" s="49">
        <f>'OCT 17'!C15</f>
        <v>283</v>
      </c>
      <c r="F5" s="49">
        <f>'NOV 17'!C15</f>
        <v>165.3</v>
      </c>
      <c r="G5" s="49">
        <f>'DEC 17'!C15</f>
        <v>0</v>
      </c>
      <c r="H5" s="50">
        <f>'JAN 18'!C15</f>
        <v>183.8</v>
      </c>
      <c r="I5" s="49">
        <f>'FEB 18'!C15</f>
        <v>260</v>
      </c>
      <c r="J5" s="49">
        <f>'MAR 18'!C15</f>
        <v>275</v>
      </c>
      <c r="K5" s="49">
        <f>'APR 18'!C15</f>
        <v>35</v>
      </c>
      <c r="L5" s="49">
        <f>'MAY 18'!C15</f>
        <v>244.94000000000003</v>
      </c>
      <c r="M5" s="49">
        <f>'JUN 18'!C15</f>
        <v>2092.27</v>
      </c>
      <c r="N5" s="54">
        <f t="shared" si="0"/>
        <v>3661.23</v>
      </c>
      <c r="O5" s="25" t="s">
        <v>27</v>
      </c>
    </row>
    <row r="6" spans="1:15" x14ac:dyDescent="0.25">
      <c r="A6" s="11" t="s">
        <v>41</v>
      </c>
      <c r="B6" s="49">
        <f>SUM('JUL 17'!D15)</f>
        <v>890</v>
      </c>
      <c r="C6" s="49">
        <f>'AUG 17'!D15</f>
        <v>50</v>
      </c>
      <c r="D6" s="49">
        <f>SUM('SEPT 17'!D15)</f>
        <v>0</v>
      </c>
      <c r="E6" s="49">
        <f>SUM('OCT 17'!D15)</f>
        <v>168</v>
      </c>
      <c r="F6" s="49">
        <f>SUM('NOV 17'!D15)</f>
        <v>155</v>
      </c>
      <c r="G6" s="49">
        <f>SUM('DEC 17'!D15)</f>
        <v>93.22</v>
      </c>
      <c r="H6" s="50">
        <f>SUM('JAN 18'!D15)</f>
        <v>165</v>
      </c>
      <c r="I6" s="49">
        <f>SUM('FEB 18'!D15)</f>
        <v>50</v>
      </c>
      <c r="J6" s="49">
        <f>SUM('MAR 18'!D15)</f>
        <v>275</v>
      </c>
      <c r="K6" s="49">
        <f>SUM('APR 18'!D15)</f>
        <v>190</v>
      </c>
      <c r="L6" s="49">
        <f>SUM('MAY 18'!D15)</f>
        <v>83.84</v>
      </c>
      <c r="M6" s="49">
        <f>SUM('JUN 18'!D15)</f>
        <v>3101.1299999999997</v>
      </c>
      <c r="N6" s="54">
        <f>SUM(B6:M6)</f>
        <v>5221.1899999999996</v>
      </c>
      <c r="O6" s="25" t="s">
        <v>41</v>
      </c>
    </row>
    <row r="7" spans="1:15" x14ac:dyDescent="0.25">
      <c r="A7" s="11" t="s">
        <v>28</v>
      </c>
      <c r="B7" s="48">
        <f>SUM('JUL 17'!E15)</f>
        <v>25</v>
      </c>
      <c r="C7" s="48">
        <f>SUM('AUG 17'!E15)</f>
        <v>0</v>
      </c>
      <c r="D7" s="48">
        <f>SUM('SEPT 17'!E15)</f>
        <v>0</v>
      </c>
      <c r="E7" s="48">
        <f>SUM('OCT 17'!E15)</f>
        <v>0</v>
      </c>
      <c r="F7" s="48">
        <f>SUM('NOV 17'!E15)</f>
        <v>60</v>
      </c>
      <c r="G7" s="48">
        <f>SUM('DEC 17'!E15)</f>
        <v>0</v>
      </c>
      <c r="H7" s="48">
        <f>SUM('JAN 18'!E15)</f>
        <v>0</v>
      </c>
      <c r="I7" s="48">
        <f>SUM('FEB 18'!E15)</f>
        <v>0</v>
      </c>
      <c r="J7" s="48">
        <f>SUM('MAR 18'!E15)</f>
        <v>95</v>
      </c>
      <c r="K7" s="48">
        <f>SUM('APR 18'!E15)</f>
        <v>160</v>
      </c>
      <c r="L7" s="48">
        <f>SUM('MAY 18'!E15)</f>
        <v>4501.6400000000003</v>
      </c>
      <c r="M7" s="48">
        <f>SUM('JUN 18'!E15)</f>
        <v>4473.87</v>
      </c>
      <c r="N7" s="53">
        <f>SUM(B7:M7)</f>
        <v>9315.51</v>
      </c>
      <c r="O7" s="11" t="s">
        <v>28</v>
      </c>
    </row>
    <row r="8" spans="1:15" x14ac:dyDescent="0.25">
      <c r="A8" s="11" t="s">
        <v>29</v>
      </c>
      <c r="B8" s="49">
        <f>SUM('JUL 17'!F15)</f>
        <v>37.89</v>
      </c>
      <c r="C8" s="49">
        <f>SUM('AUG 17'!F15)</f>
        <v>103.86</v>
      </c>
      <c r="D8" s="49">
        <f>SUM('SEPT 17'!F15)</f>
        <v>540.57999999999993</v>
      </c>
      <c r="E8" s="49">
        <f>SUM('OCT 17'!F15)</f>
        <v>358</v>
      </c>
      <c r="F8" s="49">
        <f>SUM('NOV 17'!F15)</f>
        <v>710.2</v>
      </c>
      <c r="G8" s="49">
        <f>SUM('DEC 17'!F15)</f>
        <v>257.36</v>
      </c>
      <c r="H8" s="50">
        <f>SUM('JAN 18'!F15)</f>
        <v>183.8</v>
      </c>
      <c r="I8" s="49">
        <f>SUM('FEB 18'!F15)</f>
        <v>439.68</v>
      </c>
      <c r="J8" s="49">
        <f>SUM('MAR 18'!F15)</f>
        <v>374.4</v>
      </c>
      <c r="K8" s="49">
        <f>SUM('APR 18'!F15)</f>
        <v>272.12</v>
      </c>
      <c r="L8" s="49">
        <f>SUM('MAY 18'!F15)</f>
        <v>466.48</v>
      </c>
      <c r="M8" s="49">
        <f>SUM('JUN 18'!F15)</f>
        <v>2908.09</v>
      </c>
      <c r="N8" s="54">
        <f t="shared" si="0"/>
        <v>6652.46</v>
      </c>
      <c r="O8" s="25" t="s">
        <v>29</v>
      </c>
    </row>
    <row r="9" spans="1:15" x14ac:dyDescent="0.25">
      <c r="A9" s="11" t="s">
        <v>42</v>
      </c>
      <c r="B9" s="49">
        <f>SUM('JUL 17'!G15)</f>
        <v>0</v>
      </c>
      <c r="C9" s="49">
        <f>SUM('AUG 17'!G15)</f>
        <v>50</v>
      </c>
      <c r="D9" s="49">
        <f>SUM('SEPT 17'!G15)</f>
        <v>0</v>
      </c>
      <c r="E9" s="49">
        <f>SUM('OCT 17'!G15)</f>
        <v>0</v>
      </c>
      <c r="F9" s="49">
        <f>SUM('NOV 17'!G15)</f>
        <v>95</v>
      </c>
      <c r="G9" s="49">
        <f>SUM('DEC 17'!G15)</f>
        <v>0</v>
      </c>
      <c r="H9" s="50">
        <f>SUM('JAN 18'!G15)</f>
        <v>0</v>
      </c>
      <c r="I9" s="49">
        <f>SUM('FEB 18'!G15)</f>
        <v>50</v>
      </c>
      <c r="J9" s="49">
        <f>SUM('MAR 18'!G15)</f>
        <v>0</v>
      </c>
      <c r="K9" s="49">
        <f>SUM('APR 18'!G15)</f>
        <v>0</v>
      </c>
      <c r="L9" s="49">
        <f>SUM('MAY 18'!G15)</f>
        <v>120</v>
      </c>
      <c r="M9" s="49">
        <f>SUM('JUN 18'!G15)</f>
        <v>0</v>
      </c>
      <c r="N9" s="54">
        <f>SUM(B9:M9)</f>
        <v>315</v>
      </c>
      <c r="O9" s="25" t="s">
        <v>42</v>
      </c>
    </row>
    <row r="10" spans="1:15" x14ac:dyDescent="0.25">
      <c r="A10" s="11" t="s">
        <v>30</v>
      </c>
      <c r="B10" s="48">
        <f>SUM('JUL 17'!B29)</f>
        <v>68</v>
      </c>
      <c r="C10" s="49">
        <f>'AUG 17'!B29</f>
        <v>371</v>
      </c>
      <c r="D10" s="49">
        <f>'SEPT 17'!B29</f>
        <v>99</v>
      </c>
      <c r="E10" s="49">
        <f>'OCT 17'!B29</f>
        <v>520.95000000000005</v>
      </c>
      <c r="F10" s="49">
        <f>SUM('NOV 17'!B29)</f>
        <v>0</v>
      </c>
      <c r="G10" s="49">
        <f>SUM('DEC 17'!B29)</f>
        <v>0</v>
      </c>
      <c r="H10" s="50">
        <f>SUM('JAN 18'!B29)</f>
        <v>157.05000000000001</v>
      </c>
      <c r="I10" s="49">
        <f>SUM('FEB 18'!B29)</f>
        <v>0</v>
      </c>
      <c r="J10" s="49">
        <f>SUM('MAR 18'!B29)</f>
        <v>270.10000000000002</v>
      </c>
      <c r="K10" s="49">
        <f>SUM('APR 18'!B29)</f>
        <v>100</v>
      </c>
      <c r="L10" s="49">
        <f>SUM('MAY 18'!B29)</f>
        <v>83.84</v>
      </c>
      <c r="M10" s="49">
        <f>SUM('JUN 18'!B29)</f>
        <v>2931.37</v>
      </c>
      <c r="N10" s="54">
        <f t="shared" si="0"/>
        <v>4601.3099999999995</v>
      </c>
      <c r="O10" s="25" t="s">
        <v>30</v>
      </c>
    </row>
    <row r="11" spans="1:15" x14ac:dyDescent="0.25">
      <c r="A11" s="11" t="s">
        <v>31</v>
      </c>
      <c r="B11" s="48">
        <f>SUM('JUL 17'!C29)</f>
        <v>154.82999999999998</v>
      </c>
      <c r="C11" s="48">
        <f>SUM('AUG 17'!C29)</f>
        <v>104.83</v>
      </c>
      <c r="D11" s="48">
        <f>SUM('SEPT 17'!C29)</f>
        <v>174.82999999999998</v>
      </c>
      <c r="E11" s="48">
        <f>SUM('OCT 17'!C29)</f>
        <v>932.44</v>
      </c>
      <c r="F11" s="48">
        <f>SUM('NOV 17'!C29)</f>
        <v>83.63</v>
      </c>
      <c r="G11" s="48">
        <f>SUM('DEC 17'!C29)</f>
        <v>107.7</v>
      </c>
      <c r="H11" s="48">
        <f>SUM('JAN 18'!C29)</f>
        <v>75.62</v>
      </c>
      <c r="I11" s="48">
        <f>SUM('FEB 18'!C29)</f>
        <v>300.13</v>
      </c>
      <c r="J11" s="48">
        <f>SUM('MAR 18'!C29)</f>
        <v>408.28999999999996</v>
      </c>
      <c r="K11" s="48">
        <f>SUM('APR 18'!C29)</f>
        <v>206</v>
      </c>
      <c r="L11" s="48">
        <f>SUM('MAY 18'!C29)</f>
        <v>192.73</v>
      </c>
      <c r="M11" s="48">
        <f>SUM('JUN 18'!C29)</f>
        <v>3151.15</v>
      </c>
      <c r="N11" s="53">
        <f>SUM(B11:M11)</f>
        <v>5892.18</v>
      </c>
      <c r="O11" s="25" t="s">
        <v>31</v>
      </c>
    </row>
    <row r="12" spans="1:15" x14ac:dyDescent="0.25">
      <c r="A12" s="11" t="s">
        <v>32</v>
      </c>
      <c r="B12" s="48">
        <f>'JUL 17'!D29</f>
        <v>0</v>
      </c>
      <c r="C12" s="49">
        <f>'AUG 17'!D29</f>
        <v>50</v>
      </c>
      <c r="D12" s="49">
        <f>'SEPT 17'!D29</f>
        <v>320</v>
      </c>
      <c r="E12" s="49">
        <f>'OCT 17'!D29</f>
        <v>482.4</v>
      </c>
      <c r="F12" s="49">
        <f>'NOV 17'!D29</f>
        <v>261.89999999999998</v>
      </c>
      <c r="G12" s="49">
        <f>'DEC 17'!D29</f>
        <v>50</v>
      </c>
      <c r="H12" s="50">
        <f>'JAN 18'!D29</f>
        <v>18.8</v>
      </c>
      <c r="I12" s="49">
        <f>'FEB 18'!D29</f>
        <v>0</v>
      </c>
      <c r="J12" s="49">
        <f>'MAR 18'!D29</f>
        <v>548.64</v>
      </c>
      <c r="K12" s="49">
        <f>'APR 18'!D29</f>
        <v>291.03999999999996</v>
      </c>
      <c r="L12" s="49">
        <f>'MAY 18'!D29</f>
        <v>741.2</v>
      </c>
      <c r="M12" s="49">
        <f>'JUN 18'!D29</f>
        <v>5388.55</v>
      </c>
      <c r="N12" s="54">
        <f>SUM(B12:M12)</f>
        <v>8152.53</v>
      </c>
      <c r="O12" s="25" t="s">
        <v>32</v>
      </c>
    </row>
    <row r="13" spans="1:15" x14ac:dyDescent="0.25">
      <c r="A13" s="11" t="s">
        <v>33</v>
      </c>
      <c r="B13" s="48">
        <f>'JUL 17'!E29</f>
        <v>0</v>
      </c>
      <c r="C13" s="49">
        <f>'AUG 17'!E29</f>
        <v>50</v>
      </c>
      <c r="D13" s="49">
        <f>'SEPT 17'!E29</f>
        <v>0</v>
      </c>
      <c r="E13" s="49">
        <f>'OCT 17'!E29</f>
        <v>195</v>
      </c>
      <c r="F13" s="49">
        <f>SUM('NOV 17'!E29)</f>
        <v>0</v>
      </c>
      <c r="G13" s="49">
        <f>SUM('DEC 17'!E29)</f>
        <v>0</v>
      </c>
      <c r="H13" s="50">
        <f>SUM('JAN 18'!E29)</f>
        <v>0</v>
      </c>
      <c r="I13" s="49">
        <f>SUM('FEB 18'!E29)</f>
        <v>0</v>
      </c>
      <c r="J13" s="49">
        <f>SUM('MAR 18'!E29)</f>
        <v>0</v>
      </c>
      <c r="K13" s="49">
        <f>SUM('APR 18'!E29)</f>
        <v>0</v>
      </c>
      <c r="L13" s="49">
        <f>SUM('MAY 18'!E29)</f>
        <v>0</v>
      </c>
      <c r="M13" s="49">
        <f>SUM('JUN 18'!E29)</f>
        <v>1990.56</v>
      </c>
      <c r="N13" s="53">
        <f>SUM(B13:M13)</f>
        <v>2235.56</v>
      </c>
      <c r="O13" s="25" t="s">
        <v>33</v>
      </c>
    </row>
    <row r="14" spans="1:15" ht="12.75" customHeight="1" x14ac:dyDescent="0.25">
      <c r="A14" s="11" t="s">
        <v>34</v>
      </c>
      <c r="B14" s="48">
        <f>'JUL 17'!F29</f>
        <v>0</v>
      </c>
      <c r="C14" s="49">
        <f>'AUG 17'!F29</f>
        <v>0</v>
      </c>
      <c r="D14" s="49">
        <f>'SEPT 17'!F29</f>
        <v>0</v>
      </c>
      <c r="E14" s="49">
        <f>'OCT 17'!F29</f>
        <v>0</v>
      </c>
      <c r="F14" s="49">
        <f>SUM('NOV 17'!F29)</f>
        <v>0</v>
      </c>
      <c r="G14" s="49">
        <f>SUM('DEC 17'!F29)</f>
        <v>0</v>
      </c>
      <c r="H14" s="50">
        <f>SUM('JAN 18'!F29)</f>
        <v>0</v>
      </c>
      <c r="I14" s="49">
        <f>SUM('FEB 18'!F29)</f>
        <v>0</v>
      </c>
      <c r="J14" s="49">
        <f>SUM('MAR 18'!F29)</f>
        <v>0</v>
      </c>
      <c r="K14" s="49">
        <f>SUM('APR 18'!F29)</f>
        <v>0</v>
      </c>
      <c r="L14" s="49">
        <f>SUM('MAY 18'!F29)</f>
        <v>0</v>
      </c>
      <c r="M14" s="49">
        <f>SUM('JUN 18'!F29)</f>
        <v>80</v>
      </c>
      <c r="N14" s="54">
        <f>SUM(B14:M14)</f>
        <v>80</v>
      </c>
      <c r="O14" s="25" t="s">
        <v>34</v>
      </c>
    </row>
    <row r="15" spans="1:15" x14ac:dyDescent="0.25">
      <c r="N15" s="10"/>
    </row>
    <row r="16" spans="1:15" s="64" customFormat="1" ht="17.25" customHeight="1" x14ac:dyDescent="0.2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62"/>
      <c r="K16" s="62"/>
      <c r="L16" s="62"/>
      <c r="M16" s="62"/>
      <c r="N16" s="63"/>
    </row>
    <row r="22" spans="1:13" x14ac:dyDescent="0.25">
      <c r="A22" s="55"/>
      <c r="B22" s="56"/>
      <c r="C22" s="56"/>
      <c r="D22" s="56"/>
      <c r="E22" s="56"/>
      <c r="F22" s="56"/>
      <c r="G22" s="38"/>
      <c r="H22"/>
      <c r="I22"/>
      <c r="J22"/>
      <c r="K22"/>
      <c r="L22"/>
      <c r="M22"/>
    </row>
    <row r="23" spans="1:13" x14ac:dyDescent="0.25">
      <c r="A23" s="30"/>
      <c r="B23" s="38"/>
      <c r="C23" s="38"/>
      <c r="D23" s="38"/>
      <c r="E23" s="38"/>
      <c r="F23" s="38"/>
      <c r="G23" s="38"/>
      <c r="H23"/>
      <c r="I23"/>
      <c r="J23"/>
      <c r="K23"/>
      <c r="L23"/>
      <c r="M23"/>
    </row>
    <row r="24" spans="1:13" ht="25.5" customHeight="1" x14ac:dyDescent="0.25">
      <c r="A24" s="57"/>
      <c r="B24" s="57"/>
      <c r="C24" s="57"/>
      <c r="D24" s="57"/>
      <c r="E24" s="57"/>
      <c r="F24" s="57"/>
      <c r="G24" s="57"/>
      <c r="H24"/>
      <c r="I24"/>
      <c r="J24"/>
      <c r="K24"/>
      <c r="L24"/>
      <c r="M24"/>
    </row>
  </sheetData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3" sqref="F13"/>
    </sheetView>
  </sheetViews>
  <sheetFormatPr defaultRowHeight="13.2" x14ac:dyDescent="0.25"/>
  <cols>
    <col min="1" max="1" width="22.6640625" customWidth="1"/>
    <col min="2" max="4" width="16.6640625" style="10" customWidth="1"/>
    <col min="5" max="5" width="17.88671875" style="10" bestFit="1" customWidth="1"/>
    <col min="6" max="6" width="18" style="10" customWidth="1"/>
    <col min="7" max="7" width="18.44140625" style="10" bestFit="1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2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57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66"/>
      <c r="E5" s="2"/>
      <c r="F5" s="2"/>
      <c r="G5" s="3"/>
    </row>
    <row r="6" spans="1:7" x14ac:dyDescent="0.25">
      <c r="A6" s="4" t="s">
        <v>10</v>
      </c>
      <c r="B6" s="34">
        <v>0</v>
      </c>
      <c r="C6" s="34">
        <v>0.46</v>
      </c>
      <c r="D6" s="34">
        <v>0</v>
      </c>
      <c r="E6" s="34">
        <v>0</v>
      </c>
      <c r="F6" s="34">
        <v>37.89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17</v>
      </c>
      <c r="B13" s="5">
        <v>0</v>
      </c>
      <c r="C13" s="5">
        <v>0</v>
      </c>
      <c r="D13" s="5">
        <v>95</v>
      </c>
      <c r="E13" s="5">
        <v>25</v>
      </c>
      <c r="F13" s="5">
        <v>0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795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0</v>
      </c>
      <c r="C15" s="9">
        <f t="shared" si="0"/>
        <v>0.46</v>
      </c>
      <c r="D15" s="9">
        <f t="shared" si="0"/>
        <v>890</v>
      </c>
      <c r="E15" s="9">
        <f t="shared" si="0"/>
        <v>25</v>
      </c>
      <c r="F15" s="8">
        <f t="shared" si="0"/>
        <v>37.89</v>
      </c>
      <c r="G15" s="9">
        <f t="shared" si="0"/>
        <v>0</v>
      </c>
    </row>
    <row r="16" spans="1:7" x14ac:dyDescent="0.25">
      <c r="G16" s="10" t="s">
        <v>9</v>
      </c>
    </row>
    <row r="17" spans="1:7" ht="13.2" customHeight="1" x14ac:dyDescent="0.25">
      <c r="A17" s="51" t="s">
        <v>57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</row>
    <row r="18" spans="1:7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</row>
    <row r="19" spans="1:7" x14ac:dyDescent="0.25">
      <c r="A19" s="1"/>
      <c r="B19" s="3"/>
      <c r="C19" s="3"/>
      <c r="D19" s="3"/>
      <c r="E19" s="3"/>
      <c r="F19" s="3"/>
    </row>
    <row r="20" spans="1:7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7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7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7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7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7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7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  <c r="G26" s="46"/>
    </row>
    <row r="27" spans="1:7" x14ac:dyDescent="0.25">
      <c r="A27" s="4" t="s">
        <v>17</v>
      </c>
      <c r="B27" s="5">
        <v>0</v>
      </c>
      <c r="C27" s="5">
        <v>50</v>
      </c>
      <c r="D27" s="5">
        <v>0</v>
      </c>
      <c r="E27" s="5">
        <v>0</v>
      </c>
      <c r="F27" s="5">
        <v>0</v>
      </c>
      <c r="G27" s="37"/>
    </row>
    <row r="28" spans="1:7" x14ac:dyDescent="0.25">
      <c r="A28" s="4" t="s">
        <v>18</v>
      </c>
      <c r="B28" s="5">
        <v>68</v>
      </c>
      <c r="C28" s="5">
        <v>0</v>
      </c>
      <c r="D28" s="5">
        <v>0</v>
      </c>
      <c r="E28" s="5">
        <v>0</v>
      </c>
      <c r="F28" s="5">
        <v>0</v>
      </c>
      <c r="G28" s="37"/>
    </row>
    <row r="29" spans="1:7" x14ac:dyDescent="0.25">
      <c r="A29" s="7" t="s">
        <v>19</v>
      </c>
      <c r="B29" s="9">
        <f>SUM(B20:B28)</f>
        <v>68</v>
      </c>
      <c r="C29" s="9">
        <f>SUM(C20:C28)</f>
        <v>154.82999999999998</v>
      </c>
      <c r="D29" s="9">
        <f>SUM(D20:D28)</f>
        <v>0</v>
      </c>
      <c r="E29" s="9">
        <f>SUM(E20:E28)</f>
        <v>0</v>
      </c>
      <c r="F29" s="9">
        <f>SUM(F20:F28)</f>
        <v>0</v>
      </c>
      <c r="G29" s="61"/>
    </row>
    <row r="30" spans="1:7" s="30" customFormat="1" ht="6" customHeight="1" x14ac:dyDescent="0.25">
      <c r="A30" s="45"/>
      <c r="B30" s="45"/>
      <c r="C30" s="45"/>
      <c r="D30" s="45"/>
      <c r="E30" s="46"/>
      <c r="F30" s="46"/>
      <c r="G30" s="10"/>
    </row>
    <row r="31" spans="1:7" s="40" customFormat="1" x14ac:dyDescent="0.25">
      <c r="A31" s="59" t="s">
        <v>35</v>
      </c>
      <c r="B31" s="59"/>
      <c r="C31" s="59"/>
      <c r="D31" s="59"/>
      <c r="E31" s="59"/>
      <c r="F31" s="59"/>
      <c r="G31" s="10"/>
    </row>
    <row r="32" spans="1:7" s="40" customFormat="1" ht="5.25" customHeight="1" x14ac:dyDescent="0.25">
      <c r="B32" s="37"/>
      <c r="C32" s="37"/>
      <c r="D32" s="37"/>
      <c r="E32" s="37"/>
      <c r="F32" s="37"/>
      <c r="G32" s="10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10"/>
    </row>
    <row r="34" spans="1:7" ht="5.4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>
      <selection activeCell="E6" sqref="E6"/>
    </sheetView>
  </sheetViews>
  <sheetFormatPr defaultRowHeight="13.2" x14ac:dyDescent="0.25"/>
  <cols>
    <col min="1" max="1" width="22.6640625" customWidth="1"/>
    <col min="2" max="5" width="17.44140625" style="33" customWidth="1"/>
    <col min="6" max="6" width="18" style="33" customWidth="1"/>
    <col min="7" max="7" width="17.44140625" style="33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2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58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4.0999999999999996</v>
      </c>
      <c r="C6" s="34">
        <v>0.46</v>
      </c>
      <c r="D6" s="34">
        <v>0</v>
      </c>
      <c r="E6" s="34">
        <v>0</v>
      </c>
      <c r="F6" s="34">
        <v>21.3</v>
      </c>
      <c r="G6" s="34">
        <v>0</v>
      </c>
    </row>
    <row r="7" spans="1:7" x14ac:dyDescent="0.25">
      <c r="A7" s="4" t="s">
        <v>11</v>
      </c>
      <c r="B7" s="5">
        <v>295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54.7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82.56</v>
      </c>
      <c r="G12" s="5">
        <v>0</v>
      </c>
    </row>
    <row r="13" spans="1:7" x14ac:dyDescent="0.25">
      <c r="A13" s="4" t="s">
        <v>17</v>
      </c>
      <c r="B13" s="5">
        <v>0</v>
      </c>
      <c r="C13" s="5">
        <v>50</v>
      </c>
      <c r="D13" s="5">
        <v>50</v>
      </c>
      <c r="E13" s="5">
        <v>0</v>
      </c>
      <c r="F13" s="5">
        <v>0</v>
      </c>
      <c r="G13" s="5">
        <v>50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31" customFormat="1" x14ac:dyDescent="0.25">
      <c r="A15" s="7" t="s">
        <v>19</v>
      </c>
      <c r="B15" s="9">
        <f t="shared" ref="B15:G15" si="0">SUM(B6:B14)</f>
        <v>353.8</v>
      </c>
      <c r="C15" s="9">
        <f t="shared" si="0"/>
        <v>50.46</v>
      </c>
      <c r="D15" s="9">
        <f t="shared" si="0"/>
        <v>50</v>
      </c>
      <c r="E15" s="9">
        <f t="shared" si="0"/>
        <v>0</v>
      </c>
      <c r="F15" s="9">
        <f t="shared" si="0"/>
        <v>103.86</v>
      </c>
      <c r="G15" s="9">
        <f t="shared" si="0"/>
        <v>50</v>
      </c>
    </row>
    <row r="16" spans="1:7" ht="7.95" customHeight="1" x14ac:dyDescent="0.25">
      <c r="B16" s="10"/>
      <c r="C16" s="10"/>
      <c r="D16" s="10"/>
      <c r="E16" s="10"/>
      <c r="F16" s="10"/>
      <c r="G16" s="10" t="s">
        <v>9</v>
      </c>
    </row>
    <row r="17" spans="1:256" ht="13.2" customHeight="1" x14ac:dyDescent="0.25">
      <c r="A17" s="51" t="s">
        <v>58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 s="10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 s="10"/>
    </row>
    <row r="19" spans="1:256" x14ac:dyDescent="0.25">
      <c r="A19" s="1"/>
      <c r="B19" s="3"/>
      <c r="C19" s="3"/>
      <c r="D19" s="3"/>
      <c r="E19" s="3"/>
      <c r="F19" s="3"/>
      <c r="G19" s="10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0"/>
    </row>
    <row r="21" spans="1:256" x14ac:dyDescent="0.25">
      <c r="A21" s="4" t="s">
        <v>11</v>
      </c>
      <c r="B21" s="5">
        <v>295</v>
      </c>
      <c r="C21" s="5">
        <v>0</v>
      </c>
      <c r="D21" s="5">
        <v>0</v>
      </c>
      <c r="E21" s="5">
        <v>0</v>
      </c>
      <c r="F21" s="5">
        <v>0</v>
      </c>
      <c r="G21" s="10"/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10"/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10"/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10"/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10"/>
    </row>
    <row r="26" spans="1:256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  <c r="G26" s="45"/>
    </row>
    <row r="27" spans="1:256" x14ac:dyDescent="0.25">
      <c r="A27" s="4" t="s">
        <v>17</v>
      </c>
      <c r="B27" s="5">
        <v>50</v>
      </c>
      <c r="C27" s="5">
        <v>0</v>
      </c>
      <c r="D27" s="5">
        <v>50</v>
      </c>
      <c r="E27" s="5">
        <v>50</v>
      </c>
      <c r="F27" s="5">
        <v>0</v>
      </c>
      <c r="G27" s="39"/>
    </row>
    <row r="28" spans="1:256" x14ac:dyDescent="0.25">
      <c r="A28" s="4" t="s">
        <v>18</v>
      </c>
      <c r="B28" s="5">
        <v>26</v>
      </c>
      <c r="C28" s="5">
        <v>0</v>
      </c>
      <c r="D28" s="5">
        <v>0</v>
      </c>
      <c r="E28" s="5">
        <v>0</v>
      </c>
      <c r="F28" s="5">
        <v>0</v>
      </c>
      <c r="G28" s="39"/>
    </row>
    <row r="29" spans="1:256" s="31" customFormat="1" x14ac:dyDescent="0.25">
      <c r="A29" s="7" t="s">
        <v>19</v>
      </c>
      <c r="B29" s="9">
        <f>SUM(B20:B28)</f>
        <v>371</v>
      </c>
      <c r="C29" s="9">
        <f>SUM(C20:C28)</f>
        <v>104.83</v>
      </c>
      <c r="D29" s="9">
        <f>SUM(D20:D28)</f>
        <v>50</v>
      </c>
      <c r="E29" s="9">
        <f>SUM(E20:E28)</f>
        <v>50</v>
      </c>
      <c r="F29" s="9">
        <f>SUM(F20:F28)</f>
        <v>0</v>
      </c>
      <c r="G29" s="61"/>
    </row>
    <row r="30" spans="1:256" ht="4.5" customHeight="1" x14ac:dyDescent="0.25">
      <c r="A30" s="45"/>
      <c r="B30" s="45"/>
      <c r="C30" s="45"/>
      <c r="D30" s="45"/>
      <c r="E30" s="45"/>
      <c r="F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x14ac:dyDescent="0.25">
      <c r="A31" s="59" t="s">
        <v>35</v>
      </c>
      <c r="B31" s="59"/>
      <c r="C31" s="59"/>
      <c r="D31" s="59"/>
      <c r="E31" s="59"/>
      <c r="F31" s="59"/>
      <c r="G31" s="33"/>
    </row>
    <row r="32" spans="1:256" s="40" customFormat="1" ht="3.6" customHeight="1" x14ac:dyDescent="0.25">
      <c r="B32" s="39"/>
      <c r="C32" s="39"/>
      <c r="D32" s="39"/>
      <c r="E32" s="39"/>
      <c r="F32" s="39"/>
      <c r="G32" s="33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33"/>
    </row>
    <row r="34" spans="1:7" ht="4.95" customHeight="1" x14ac:dyDescent="0.25"/>
    <row r="35" spans="1:7" x14ac:dyDescent="0.25">
      <c r="A35" s="60"/>
      <c r="B35" s="60"/>
      <c r="C35" s="60"/>
      <c r="D35" s="60"/>
      <c r="E35" s="60"/>
    </row>
    <row r="37" spans="1:7" x14ac:dyDescent="0.25">
      <c r="A37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G33" sqref="G33"/>
    </sheetView>
  </sheetViews>
  <sheetFormatPr defaultRowHeight="13.2" x14ac:dyDescent="0.25"/>
  <cols>
    <col min="1" max="1" width="22.6640625" customWidth="1"/>
    <col min="2" max="4" width="16.88671875" style="10" customWidth="1"/>
    <col min="5" max="5" width="17.88671875" style="10" bestFit="1" customWidth="1"/>
    <col min="6" max="6" width="18" style="10" customWidth="1"/>
    <col min="7" max="7" width="17.88671875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2.7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59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0.46</v>
      </c>
      <c r="C6" s="34">
        <v>0</v>
      </c>
      <c r="D6" s="34">
        <v>0</v>
      </c>
      <c r="E6" s="34">
        <v>0</v>
      </c>
      <c r="F6" s="34">
        <v>6.78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364.8</v>
      </c>
      <c r="G12" s="5">
        <v>0</v>
      </c>
    </row>
    <row r="13" spans="1:7" x14ac:dyDescent="0.25">
      <c r="A13" s="4" t="s">
        <v>17</v>
      </c>
      <c r="B13" s="5">
        <v>70</v>
      </c>
      <c r="C13" s="5">
        <v>70</v>
      </c>
      <c r="D13" s="5">
        <v>0</v>
      </c>
      <c r="E13" s="5">
        <v>0</v>
      </c>
      <c r="F13" s="5">
        <v>169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70.459999999999994</v>
      </c>
      <c r="C15" s="9">
        <f t="shared" si="0"/>
        <v>71</v>
      </c>
      <c r="D15" s="9">
        <f t="shared" si="0"/>
        <v>0</v>
      </c>
      <c r="E15" s="9">
        <f t="shared" si="0"/>
        <v>0</v>
      </c>
      <c r="F15" s="8">
        <f t="shared" si="0"/>
        <v>540.57999999999993</v>
      </c>
      <c r="G15" s="9">
        <f t="shared" si="0"/>
        <v>0</v>
      </c>
    </row>
    <row r="16" spans="1:7" ht="8.4" customHeight="1" x14ac:dyDescent="0.25"/>
    <row r="17" spans="1:256" ht="13.2" customHeight="1" x14ac:dyDescent="0.25">
      <c r="A17" s="51" t="s">
        <v>59</v>
      </c>
      <c r="B17" s="16" t="s">
        <v>20</v>
      </c>
      <c r="C17" s="16" t="s">
        <v>21</v>
      </c>
      <c r="D17" s="16" t="s">
        <v>22</v>
      </c>
      <c r="E17" s="16" t="s">
        <v>23</v>
      </c>
      <c r="F17" s="17" t="s">
        <v>24</v>
      </c>
    </row>
    <row r="18" spans="1:256" ht="13.2" customHeight="1" x14ac:dyDescent="0.25">
      <c r="A18" s="52"/>
      <c r="B18" s="18" t="s">
        <v>8</v>
      </c>
      <c r="C18" s="18" t="s">
        <v>6</v>
      </c>
      <c r="D18" s="18" t="s">
        <v>7</v>
      </c>
      <c r="E18" s="18" t="s">
        <v>5</v>
      </c>
      <c r="F18" s="19" t="s">
        <v>6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0" t="s">
        <v>9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151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99</v>
      </c>
      <c r="C27" s="5">
        <v>70</v>
      </c>
      <c r="D27" s="5">
        <v>169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99</v>
      </c>
      <c r="C29" s="9">
        <f>SUM(C20:C28)</f>
        <v>174.82999999999998</v>
      </c>
      <c r="D29" s="9">
        <f>SUM(D20:D28)</f>
        <v>320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ht="7.95" customHeight="1" x14ac:dyDescent="0.25">
      <c r="B34" s="33"/>
      <c r="C34" s="33"/>
      <c r="D34" s="33"/>
      <c r="E34" s="33"/>
      <c r="F34" s="33"/>
      <c r="G34" s="33"/>
    </row>
    <row r="35" spans="1:7" x14ac:dyDescent="0.25">
      <c r="A35" s="60"/>
      <c r="B35" s="60"/>
      <c r="C35" s="60"/>
      <c r="F35" s="10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"/>
  <sheetViews>
    <sheetView topLeftCell="A3" workbookViewId="0">
      <selection activeCell="G35" sqref="G35"/>
    </sheetView>
  </sheetViews>
  <sheetFormatPr defaultRowHeight="13.2" x14ac:dyDescent="0.25"/>
  <cols>
    <col min="1" max="1" width="22.6640625" customWidth="1"/>
    <col min="2" max="3" width="17" style="10" customWidth="1"/>
    <col min="4" max="4" width="15.88671875" style="10" bestFit="1" customWidth="1"/>
    <col min="5" max="5" width="17.88671875" style="10" bestFit="1" customWidth="1"/>
    <col min="6" max="7" width="17.88671875" style="10" customWidth="1"/>
    <col min="8" max="8" width="14.33203125" customWidth="1"/>
    <col min="9" max="9" width="16.88671875" customWidth="1"/>
    <col min="10" max="10" width="14.33203125" customWidth="1"/>
    <col min="11" max="11" width="16.88671875" customWidth="1"/>
    <col min="12" max="12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1.2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60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64.45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168</v>
      </c>
      <c r="G12" s="5">
        <v>0</v>
      </c>
    </row>
    <row r="13" spans="1:7" x14ac:dyDescent="0.25">
      <c r="A13" s="4" t="s">
        <v>17</v>
      </c>
      <c r="B13" s="5">
        <v>30</v>
      </c>
      <c r="C13" s="5">
        <v>283</v>
      </c>
      <c r="D13" s="5">
        <v>168</v>
      </c>
      <c r="E13" s="5">
        <v>0</v>
      </c>
      <c r="F13" s="5">
        <v>190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94.45</v>
      </c>
      <c r="C15" s="9">
        <f t="shared" si="0"/>
        <v>283</v>
      </c>
      <c r="D15" s="9">
        <f t="shared" si="0"/>
        <v>168</v>
      </c>
      <c r="E15" s="9">
        <f t="shared" si="0"/>
        <v>0</v>
      </c>
      <c r="F15" s="8">
        <f t="shared" si="0"/>
        <v>358</v>
      </c>
      <c r="G15" s="9">
        <f t="shared" si="0"/>
        <v>0</v>
      </c>
    </row>
    <row r="16" spans="1:7" ht="9.6" customHeight="1" x14ac:dyDescent="0.25">
      <c r="G16"/>
    </row>
    <row r="17" spans="1:254" ht="13.2" customHeight="1" x14ac:dyDescent="0.25">
      <c r="A17" s="51" t="s">
        <v>60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4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4" x14ac:dyDescent="0.25">
      <c r="A19" s="1"/>
      <c r="B19" s="3"/>
      <c r="C19" s="3"/>
      <c r="D19" s="3"/>
      <c r="E19" s="3"/>
      <c r="F19" s="3"/>
      <c r="G19"/>
    </row>
    <row r="20" spans="1:254" x14ac:dyDescent="0.25">
      <c r="A20" s="4" t="s">
        <v>10</v>
      </c>
      <c r="B20" s="34">
        <v>12.95</v>
      </c>
      <c r="C20" s="34">
        <v>0</v>
      </c>
      <c r="D20" s="34">
        <v>0</v>
      </c>
      <c r="E20" s="34">
        <v>0</v>
      </c>
      <c r="F20" s="34">
        <v>0</v>
      </c>
      <c r="G20"/>
    </row>
    <row r="21" spans="1:254" x14ac:dyDescent="0.25">
      <c r="A21" s="4" t="s">
        <v>11</v>
      </c>
      <c r="B21" s="5">
        <v>195</v>
      </c>
      <c r="C21" s="5">
        <v>495</v>
      </c>
      <c r="D21" s="5">
        <v>0</v>
      </c>
      <c r="E21" s="5">
        <v>0</v>
      </c>
      <c r="F21" s="5">
        <v>0</v>
      </c>
      <c r="G21"/>
    </row>
    <row r="22" spans="1:254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/>
    </row>
    <row r="23" spans="1:254" x14ac:dyDescent="0.25">
      <c r="A23" s="4" t="s">
        <v>13</v>
      </c>
      <c r="B23" s="5">
        <v>0</v>
      </c>
      <c r="C23" s="5">
        <v>0</v>
      </c>
      <c r="D23" s="5">
        <v>199.4</v>
      </c>
      <c r="E23" s="5">
        <v>0</v>
      </c>
      <c r="F23" s="5">
        <v>0</v>
      </c>
      <c r="G23"/>
    </row>
    <row r="24" spans="1:254" x14ac:dyDescent="0.25">
      <c r="A24" s="4" t="s">
        <v>14</v>
      </c>
      <c r="B24" s="5">
        <v>0</v>
      </c>
      <c r="C24" s="5">
        <v>349.44</v>
      </c>
      <c r="D24" s="5">
        <v>0</v>
      </c>
      <c r="E24" s="5">
        <v>0</v>
      </c>
      <c r="F24" s="5">
        <v>0</v>
      </c>
      <c r="G24"/>
    </row>
    <row r="25" spans="1:254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/>
    </row>
    <row r="26" spans="1:254" x14ac:dyDescent="0.25">
      <c r="A26" s="12" t="s">
        <v>16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/>
    </row>
    <row r="27" spans="1:254" x14ac:dyDescent="0.25">
      <c r="A27" s="4" t="s">
        <v>17</v>
      </c>
      <c r="B27" s="5">
        <v>313</v>
      </c>
      <c r="C27" s="5">
        <v>88</v>
      </c>
      <c r="D27" s="5">
        <v>283</v>
      </c>
      <c r="E27" s="5">
        <v>195</v>
      </c>
      <c r="F27" s="5">
        <v>0</v>
      </c>
      <c r="G27"/>
    </row>
    <row r="28" spans="1:254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/>
    </row>
    <row r="29" spans="1:254" x14ac:dyDescent="0.25">
      <c r="A29" s="7" t="s">
        <v>19</v>
      </c>
      <c r="B29" s="9">
        <f t="shared" ref="B29:F29" si="1">SUM(B20:B28)</f>
        <v>520.95000000000005</v>
      </c>
      <c r="C29" s="9">
        <f t="shared" si="1"/>
        <v>932.44</v>
      </c>
      <c r="D29" s="9">
        <f t="shared" si="1"/>
        <v>482.4</v>
      </c>
      <c r="E29" s="9">
        <f t="shared" si="1"/>
        <v>195</v>
      </c>
      <c r="F29" s="9">
        <f t="shared" si="1"/>
        <v>0</v>
      </c>
      <c r="G29"/>
    </row>
    <row r="30" spans="1:254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4" s="40" customFormat="1" ht="5.25" customHeight="1" x14ac:dyDescent="0.2">
      <c r="B32" s="39"/>
      <c r="C32" s="39"/>
      <c r="D32" s="39"/>
      <c r="E32" s="39"/>
      <c r="F32" s="39"/>
      <c r="G32" s="39"/>
    </row>
  </sheetData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6.88671875" style="10" customWidth="1"/>
    <col min="5" max="5" width="18.5546875" style="10" customWidth="1"/>
    <col min="6" max="6" width="18.88671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2" spans="1:8" ht="7.2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61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595.20000000000005</v>
      </c>
      <c r="G12" s="5">
        <v>0</v>
      </c>
    </row>
    <row r="13" spans="1:8" x14ac:dyDescent="0.25">
      <c r="A13" s="4" t="s">
        <v>17</v>
      </c>
      <c r="B13" s="5">
        <v>60</v>
      </c>
      <c r="C13" s="5">
        <v>165.3</v>
      </c>
      <c r="D13" s="5">
        <v>155</v>
      </c>
      <c r="E13" s="5">
        <v>60</v>
      </c>
      <c r="F13" s="5">
        <v>115</v>
      </c>
      <c r="G13" s="5">
        <v>95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" si="0">SUM(B6:B14)</f>
        <v>60</v>
      </c>
      <c r="C15" s="9">
        <f>SUM(C6:C14)</f>
        <v>165.3</v>
      </c>
      <c r="D15" s="9">
        <f>SUM(D6:D14)</f>
        <v>155</v>
      </c>
      <c r="E15" s="8">
        <f>SUM(E6:E14)</f>
        <v>60</v>
      </c>
      <c r="F15" s="9">
        <f>SUM(F6:F14)</f>
        <v>710.2</v>
      </c>
      <c r="G15" s="9">
        <f>SUM(G6:G14)</f>
        <v>95</v>
      </c>
    </row>
    <row r="16" spans="1:8" ht="8.4" customHeight="1" x14ac:dyDescent="0.25">
      <c r="G16"/>
    </row>
    <row r="17" spans="1:256" ht="13.2" customHeight="1" x14ac:dyDescent="0.25">
      <c r="A17" s="51" t="s">
        <v>61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166.9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23.63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60</v>
      </c>
      <c r="D27" s="5">
        <v>95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83.63</v>
      </c>
      <c r="D29" s="9">
        <f>SUM(D20:D28)</f>
        <v>261.89999999999998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9" style="10" customWidth="1"/>
    <col min="3" max="4" width="17" style="10" customWidth="1"/>
    <col min="5" max="5" width="18.44140625" style="10" customWidth="1"/>
    <col min="6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2" spans="1:8" ht="7.95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62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0.68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79.97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207.36</v>
      </c>
      <c r="G12" s="5">
        <v>0</v>
      </c>
    </row>
    <row r="13" spans="1:8" x14ac:dyDescent="0.25">
      <c r="A13" s="4" t="s">
        <v>17</v>
      </c>
      <c r="B13" s="5">
        <v>0</v>
      </c>
      <c r="C13" s="5">
        <v>0</v>
      </c>
      <c r="D13" s="5">
        <v>80</v>
      </c>
      <c r="E13" s="5">
        <v>0</v>
      </c>
      <c r="F13" s="5">
        <v>50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13.22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80.650000000000006</v>
      </c>
      <c r="C15" s="9">
        <f t="shared" si="0"/>
        <v>0</v>
      </c>
      <c r="D15" s="9">
        <f t="shared" si="0"/>
        <v>93.22</v>
      </c>
      <c r="E15" s="9">
        <f t="shared" si="0"/>
        <v>0</v>
      </c>
      <c r="F15" s="9">
        <f t="shared" si="0"/>
        <v>257.36</v>
      </c>
      <c r="G15" s="9">
        <f t="shared" si="0"/>
        <v>0</v>
      </c>
    </row>
    <row r="16" spans="1:8" ht="7.2" customHeight="1" x14ac:dyDescent="0.25">
      <c r="G16"/>
    </row>
    <row r="17" spans="1:256" ht="13.2" customHeight="1" x14ac:dyDescent="0.25">
      <c r="A17" s="51" t="s">
        <v>62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107.7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0</v>
      </c>
      <c r="D27" s="5">
        <v>50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107.7</v>
      </c>
      <c r="D29" s="9">
        <f>SUM(D20:D28)</f>
        <v>50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topLeftCell="A2" workbookViewId="0">
      <selection activeCell="C26" sqref="C26"/>
    </sheetView>
  </sheetViews>
  <sheetFormatPr defaultRowHeight="13.2" x14ac:dyDescent="0.25"/>
  <cols>
    <col min="1" max="1" width="22.6640625" customWidth="1"/>
    <col min="2" max="2" width="19" style="10" customWidth="1"/>
    <col min="3" max="4" width="16.6640625" style="10" customWidth="1"/>
    <col min="5" max="5" width="18" style="10" customWidth="1"/>
    <col min="6" max="6" width="18.5546875" style="10" customWidth="1"/>
    <col min="7" max="7" width="19" style="10" customWidth="1"/>
    <col min="8" max="8" width="14.33203125" customWidth="1"/>
    <col min="9" max="9" width="16.88671875" customWidth="1"/>
    <col min="10" max="10" width="14.33203125" customWidth="1"/>
    <col min="11" max="11" width="16.88671875" customWidth="1"/>
    <col min="12" max="12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2.7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63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2"/>
      <c r="F5" s="3"/>
      <c r="G5" s="3"/>
    </row>
    <row r="6" spans="1:7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18.8</v>
      </c>
      <c r="D9" s="5">
        <v>0</v>
      </c>
      <c r="E9" s="5">
        <v>0</v>
      </c>
      <c r="F9" s="5">
        <v>18.8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13" customFormat="1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17</v>
      </c>
      <c r="B13" s="5">
        <v>0</v>
      </c>
      <c r="C13" s="5">
        <v>165</v>
      </c>
      <c r="D13" s="5">
        <v>165</v>
      </c>
      <c r="E13" s="5">
        <v>0</v>
      </c>
      <c r="F13" s="5">
        <v>165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>SUM(B6:B14)</f>
        <v>0</v>
      </c>
      <c r="C15" s="9">
        <f>SUM(C6:C14)</f>
        <v>183.8</v>
      </c>
      <c r="D15" s="9">
        <f t="shared" ref="D15:E15" si="0">SUM(D6:D14)</f>
        <v>165</v>
      </c>
      <c r="E15" s="8">
        <f t="shared" si="0"/>
        <v>0</v>
      </c>
      <c r="F15" s="9">
        <f>SUM(F6:F14)</f>
        <v>183.8</v>
      </c>
      <c r="G15" s="9">
        <f>SUM(G6:G14)</f>
        <v>0</v>
      </c>
    </row>
    <row r="16" spans="1:7" x14ac:dyDescent="0.25">
      <c r="G16"/>
    </row>
    <row r="17" spans="1:255" ht="13.2" customHeight="1" x14ac:dyDescent="0.25">
      <c r="A17" s="51" t="s">
        <v>63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5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5" x14ac:dyDescent="0.25">
      <c r="A19" s="1"/>
      <c r="B19" s="3"/>
      <c r="C19" s="3"/>
      <c r="D19" s="3"/>
      <c r="E19" s="3"/>
      <c r="F19" s="3"/>
      <c r="G19"/>
    </row>
    <row r="20" spans="1:255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5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5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5" x14ac:dyDescent="0.25">
      <c r="A23" s="4" t="s">
        <v>13</v>
      </c>
      <c r="B23" s="5">
        <v>157.05000000000001</v>
      </c>
      <c r="C23" s="5">
        <v>0</v>
      </c>
      <c r="D23" s="5">
        <v>18.8</v>
      </c>
      <c r="E23" s="5">
        <v>0</v>
      </c>
      <c r="F23" s="5">
        <v>0</v>
      </c>
    </row>
    <row r="24" spans="1:255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5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5" x14ac:dyDescent="0.25">
      <c r="A26" s="12" t="s">
        <v>16</v>
      </c>
      <c r="B26" s="5">
        <v>0</v>
      </c>
      <c r="C26" s="5">
        <v>75.62</v>
      </c>
      <c r="D26" s="5">
        <v>0</v>
      </c>
      <c r="E26" s="5">
        <v>0</v>
      </c>
      <c r="F26" s="5">
        <v>0</v>
      </c>
    </row>
    <row r="27" spans="1:255" x14ac:dyDescent="0.25">
      <c r="A27" s="4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255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5" x14ac:dyDescent="0.25">
      <c r="A29" s="7" t="s">
        <v>19</v>
      </c>
      <c r="B29" s="9">
        <f>SUM(B20:B28)</f>
        <v>157.05000000000001</v>
      </c>
      <c r="C29" s="9">
        <f>SUM(C20:C28)</f>
        <v>75.62</v>
      </c>
      <c r="D29" s="9">
        <f>SUM(D20:D28)</f>
        <v>18.8</v>
      </c>
      <c r="E29" s="9">
        <f>SUM(E20:E28)</f>
        <v>0</v>
      </c>
      <c r="F29" s="9">
        <f>SUM(F20:F28)</f>
        <v>0</v>
      </c>
    </row>
    <row r="30" spans="1:255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5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s="60" t="s">
        <v>9</v>
      </c>
      <c r="B35" s="60"/>
      <c r="C35" s="60"/>
    </row>
  </sheetData>
  <pageMargins left="0.75" right="0.75" top="1" bottom="1" header="0.5" footer="0.5"/>
  <pageSetup paperSize="9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9676E22B47CC48CBA49BA16071DCFF24" version="1.0.0">
  <systemFields>
    <field name="Objective-Id">
      <value order="0">A4915662</value>
    </field>
    <field name="Objective-Title">
      <value order="0">2017-2018 Mayoral and Councillors Expenses Spreadsheet WEB</value>
    </field>
    <field name="Objective-Description">
      <value order="0"/>
    </field>
    <field name="Objective-CreationStamp">
      <value order="0">2018-04-10T04:17:01Z</value>
    </field>
    <field name="Objective-IsApproved">
      <value order="0">false</value>
    </field>
    <field name="Objective-IsPublished">
      <value order="0">true</value>
    </field>
    <field name="Objective-DatePublished">
      <value order="0">2018-08-24T00:29:49Z</value>
    </field>
    <field name="Objective-ModificationStamp">
      <value order="0">2020-09-21T23:55:16Z</value>
    </field>
    <field name="Objective-Owner">
      <value order="0">Jo Thorn</value>
    </field>
    <field name="Objective-Path">
      <value order="0">Classified Object:Classified Object:Classified Object:Website (the Source) Documents</value>
    </field>
    <field name="Objective-Parent">
      <value order="0">Website (the Source) Documents</value>
    </field>
    <field name="Objective-State">
      <value order="0">Published</value>
    </field>
    <field name="Objective-VersionId">
      <value order="0">vA6842401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qA425041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Governance and Commercial Property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2016-17 YTD</vt:lpstr>
      <vt:lpstr>2016-17 MONTHLY</vt:lpstr>
      <vt:lpstr>JUL 17</vt:lpstr>
      <vt:lpstr>AUG 17</vt:lpstr>
      <vt:lpstr>SEPT 17</vt:lpstr>
      <vt:lpstr>OCT 17</vt:lpstr>
      <vt:lpstr>NOV 17</vt:lpstr>
      <vt:lpstr>DEC 17</vt:lpstr>
      <vt:lpstr>JAN 18</vt:lpstr>
      <vt:lpstr>FEB 18</vt:lpstr>
      <vt:lpstr>MAR 18</vt:lpstr>
      <vt:lpstr>APR 18</vt:lpstr>
      <vt:lpstr>MAY 18</vt:lpstr>
      <vt:lpstr>JUN 18</vt:lpstr>
    </vt:vector>
  </TitlesOfParts>
  <Company>City of Greater Dandenong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jthorn</dc:creator>
  <cp:lastModifiedBy>Thorn, Jo</cp:lastModifiedBy>
  <cp:lastPrinted>2017-03-03T03:08:24Z</cp:lastPrinted>
  <dcterms:created xsi:type="dcterms:W3CDTF">2009-10-29T22:13:47Z</dcterms:created>
  <dcterms:modified xsi:type="dcterms:W3CDTF">2018-08-24T01:29:41Z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A4915662</vt:lpwstr>
  </property>
  <property fmtid="{D5CDD505-2E9C-101B-9397-08002B2CF9AE}" pid="3" name="Objective-Comment">
    <vt:lpwstr/>
  </property>
  <property fmtid="{D5CDD505-2E9C-101B-9397-08002B2CF9AE}" pid="4" name="Objective-CreationStamp">
    <vt:filetime>2018-04-10T04:17:01Z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2018-08-24T00:29:49Z</vt:filetime>
  </property>
  <property fmtid="{D5CDD505-2E9C-101B-9397-08002B2CF9AE}" pid="8" name="Objective-ModificationStamp">
    <vt:filetime>2020-09-21T23:55:16Z</vt:filetime>
  </property>
  <property fmtid="{D5CDD505-2E9C-101B-9397-08002B2CF9AE}" pid="9" name="Objective-Owner">
    <vt:lpwstr>Jo Thorn</vt:lpwstr>
  </property>
  <property fmtid="{D5CDD505-2E9C-101B-9397-08002B2CF9AE}" pid="10" name="Objective-Path">
    <vt:lpwstr>Classified Object:Classified Object:Classified Object:Website (the Source) Documents</vt:lpwstr>
  </property>
  <property fmtid="{D5CDD505-2E9C-101B-9397-08002B2CF9AE}" pid="11" name="Objective-Parent">
    <vt:lpwstr>Website (the Source) Documents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2017-2018 Mayoral and Councillors Expenses Spreadsheet WEB</vt:lpwstr>
  </property>
  <property fmtid="{D5CDD505-2E9C-101B-9397-08002B2CF9AE}" pid="14" name="Objective-Version">
    <vt:lpwstr>3.0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>qA425041</vt:lpwstr>
  </property>
  <property fmtid="{D5CDD505-2E9C-101B-9397-08002B2CF9AE}" pid="18" name="Objective-Classification">
    <vt:lpwstr/>
  </property>
  <property fmtid="{D5CDD505-2E9C-101B-9397-08002B2CF9AE}" pid="19" name="Objective-Caveats">
    <vt:lpwstr/>
  </property>
  <property fmtid="{D5CDD505-2E9C-101B-9397-08002B2CF9AE}" pid="20" name="Objective-Business Unit [system]">
    <vt:lpwstr>Governance and Commercial Property</vt:lpwstr>
  </property>
  <property fmtid="{D5CDD505-2E9C-101B-9397-08002B2CF9AE}" pid="21" name="Objective-Corporate Document Type [system]">
    <vt:lpwstr/>
  </property>
  <property fmtid="{D5CDD505-2E9C-101B-9397-08002B2CF9AE}" pid="22" name="Objective-Records Audit Vital Record [system]">
    <vt:lpwstr/>
  </property>
  <property fmtid="{D5CDD505-2E9C-101B-9397-08002B2CF9AE}" pid="23" name="Objective-Records Audit Date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vA6842401</vt:lpwstr>
  </property>
  <property fmtid="{D5CDD505-2E9C-101B-9397-08002B2CF9AE}" pid="26" name="Objective-Business Unit">
    <vt:lpwstr>Governance and Commercial Property</vt:lpwstr>
  </property>
  <property fmtid="{D5CDD505-2E9C-101B-9397-08002B2CF9AE}" pid="27" name="Objective-Corporate Document Type">
    <vt:lpwstr/>
  </property>
  <property fmtid="{D5CDD505-2E9C-101B-9397-08002B2CF9AE}" pid="28" name="Objective-Records Audit Date">
    <vt:lpwstr/>
  </property>
  <property fmtid="{D5CDD505-2E9C-101B-9397-08002B2CF9AE}" pid="29" name="Objective-Records Audit Vital Record">
    <vt:lpwstr/>
  </property>
  <property fmtid="{D5CDD505-2E9C-101B-9397-08002B2CF9AE}" pid="30" name="Objective-Connect Creator">
    <vt:lpwstr/>
  </property>
</Properties>
</file>