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43ffb0efba54cf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D1D4433E-D1EC-4E20-AF04-4A786C9B7346}" xr6:coauthVersionLast="45" xr6:coauthVersionMax="45" xr10:uidLastSave="{00000000-0000-0000-0000-000000000000}"/>
  <bookViews>
    <workbookView showHorizontalScroll="0" showVerticalScroll="0" showSheetTabs="0"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Sheet1!$E$4:$M$26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K6" i="1"/>
  <c r="K8" i="1"/>
  <c r="F25" i="1" s="1"/>
  <c r="K7" i="1"/>
  <c r="F11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F12" i="1" l="1"/>
  <c r="O6" i="1"/>
  <c r="O7" i="1" s="1"/>
  <c r="O8" i="1" s="1"/>
</calcChain>
</file>

<file path=xl/sharedStrings.xml><?xml version="1.0" encoding="utf-8"?>
<sst xmlns="http://schemas.openxmlformats.org/spreadsheetml/2006/main" count="81" uniqueCount="81">
  <si>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</si>
  <si>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</si>
  <si>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</si>
  <si>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</si>
  <si>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</si>
  <si>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</si>
  <si>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</si>
  <si>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</si>
  <si>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</si>
  <si>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</si>
  <si>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Campaspe </t>
  </si>
  <si>
    <t xml:space="preserve">Cardinia </t>
  </si>
  <si>
    <t xml:space="preserve">Casey </t>
  </si>
  <si>
    <t>Central Goldfields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</si>
  <si>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</si>
  <si>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</si>
  <si>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</si>
  <si>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</si>
  <si>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</si>
  <si>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</si>
  <si>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</si>
  <si>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</si>
  <si>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</si>
  <si>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</si>
  <si>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</si>
  <si>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</si>
  <si>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</si>
  <si>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Hobsons Bay </t>
  </si>
  <si>
    <t xml:space="preserve">Horsham </t>
  </si>
  <si>
    <t xml:space="preserve">Hume </t>
  </si>
  <si>
    <t xml:space="preserve">Kingston </t>
  </si>
  <si>
    <t xml:space="preserve">Knox </t>
  </si>
  <si>
    <t xml:space="preserve">Latrobe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</si>
  <si>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</si>
  <si>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</si>
  <si>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</si>
  <si>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</si>
  <si>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</si>
  <si>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</si>
  <si>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</si>
  <si>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</si>
  <si>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</si>
  <si>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</si>
  <si>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</si>
  <si>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</si>
  <si>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</si>
  <si>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</si>
  <si>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</si>
  <si>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</si>
  <si>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</si>
  <si>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</si>
  <si>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</si>
  <si>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</si>
  <si>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</si>
  <si>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</si>
  <si>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</si>
  <si>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</si>
  <si>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</si>
  <si>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</si>
  <si>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</si>
  <si>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</si>
  <si>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</si>
  <si>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</si>
  <si>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</si>
  <si>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</si>
  <si>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</si>
  <si>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</si>
  <si>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</si>
  <si>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</si>
  <si>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>Victoria</t>
  </si>
  <si>
    <t>Melbourne metro.</t>
  </si>
  <si>
    <t>Losses 2018/19</t>
  </si>
  <si>
    <t>Children Fed</t>
  </si>
  <si>
    <t>Children</t>
  </si>
  <si>
    <t>LGA</t>
  </si>
  <si>
    <t>EGM Losses</t>
  </si>
  <si>
    <t>Basis of this Estimate</t>
  </si>
  <si>
    <t>Estimated annual cost of feeding one child</t>
  </si>
  <si>
    <r>
      <t xml:space="preserve">Illustrating the Human Impact of EGM Gambling Losses:
</t>
    </r>
    <r>
      <rPr>
        <sz val="15"/>
        <color theme="1"/>
        <rFont val="Garamond"/>
        <family val="1"/>
      </rPr>
      <t>Annual Municipal EGM Losses, expressed as the Number of Children who could be Fed for a Year</t>
    </r>
  </si>
  <si>
    <t xml:space="preserve">Based on the findings of the Food Basket Survey*, which concluded that in 2014 the cost of providing a balanced, nutritious diet to an adult was $126 per fortnight - which has been adjusted here by the Melbourne CPI to $137 in 2019 – equal to $69 per week. The weekly cost for a child has then been estimated at $48 p.w, or $2,493 per annum - based on the proposition that the cost of living for a child is 70% that of an adult – in accord with the OECD equivalence scales used to estimate the prevalence of poverty. </t>
  </si>
  <si>
    <r>
      <t xml:space="preserve">Select locality below: </t>
    </r>
    <r>
      <rPr>
        <sz val="14"/>
        <color theme="3" tint="-0.499984740745262"/>
        <rFont val="Wingdings"/>
        <charset val="2"/>
      </rPr>
      <t>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</si>
</sst>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4"/>
      <color theme="3" tint="-0.499984740745262"/>
      <name val="Wingdings"/>
      <charset val="2"/>
    </font>
    <font>
      <b/>
      <sz val="12"/>
      <color theme="3" tint="-0.499984740745262"/>
      <name val="Calibri"/>
      <family val="2"/>
      <scheme val="minor"/>
    </font>
    <font>
      <sz val="16"/>
      <color theme="1"/>
      <name val="Garamond"/>
      <family val="1"/>
    </font>
    <font>
      <b/>
      <sz val="14"/>
      <color rgb="FF008000"/>
      <name val="Calibri"/>
      <family val="2"/>
      <scheme val="minor"/>
    </font>
    <font>
      <sz val="17"/>
      <color theme="1"/>
      <name val="Garamond"/>
      <family val="1"/>
    </font>
    <font>
      <sz val="8"/>
      <color theme="0"/>
      <name val="Calibri"/>
      <family val="2"/>
      <scheme val="minor"/>
    </font>
    <font>
      <sz val="15"/>
      <color theme="1"/>
      <name val="Garamond"/>
      <family val="1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n">
        <color rgb="FF008000"/>
      </right>
      <top/>
      <bottom style="thick">
        <color rgb="FF008000"/>
      </bottom>
      <diagonal/>
    </border>
    <border>
      <left/>
      <right/>
      <top/>
      <bottom style="thin">
        <color rgb="FF008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hidden="1"/>
    </xf>
    <xf numFmtId="0" fontId="8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3" fontId="2" fillId="0" borderId="1" xfId="0" applyNumberFormat="1" applyFont="1" applyBorder="1" applyProtection="1">
      <protection hidden="1"/>
    </xf>
    <xf numFmtId="165" fontId="0" fillId="0" borderId="0" xfId="0" applyNumberFormat="1" applyProtection="1">
      <protection hidden="1"/>
    </xf>
    <xf numFmtId="164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3" fontId="2" fillId="3" borderId="1" xfId="0" applyNumberFormat="1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6" xfId="0" applyFont="1" applyFill="1" applyBorder="1" applyAlignment="1" applyProtection="1">
      <alignment horizontal="left" vertical="top" wrapText="1"/>
      <protection hidden="1"/>
    </xf>
    <xf numFmtId="0" fontId="2" fillId="2" borderId="7" xfId="0" applyFont="1" applyFill="1" applyBorder="1" applyAlignment="1" applyProtection="1">
      <alignment horizontal="left" vertical="top" wrapText="1"/>
      <protection hidden="1"/>
    </xf>
    <xf numFmtId="0" fontId="2" fillId="2" borderId="8" xfId="0" applyFont="1" applyFill="1" applyBorder="1" applyAlignment="1" applyProtection="1">
      <alignment horizontal="left" vertical="top" wrapText="1"/>
      <protection hidden="1"/>
    </xf>
    <xf numFmtId="0" fontId="2" fillId="2" borderId="9" xfId="0" applyFont="1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164" fontId="13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2" fontId="2" fillId="2" borderId="5" xfId="0" applyNumberFormat="1" applyFont="1" applyFill="1" applyBorder="1" applyAlignment="1" applyProtection="1">
      <alignment horizontal="left" wrapText="1"/>
      <protection hidden="1"/>
    </xf>
    <xf numFmtId="2" fontId="2" fillId="2" borderId="0" xfId="0" applyNumberFormat="1" applyFont="1" applyFill="1" applyBorder="1" applyAlignment="1" applyProtection="1">
      <alignment horizontal="left" wrapText="1"/>
      <protection hidden="1"/>
    </xf>
    <xf numFmtId="2" fontId="2" fillId="2" borderId="6" xfId="0" applyNumberFormat="1" applyFont="1" applyFill="1" applyBorder="1" applyAlignment="1" applyProtection="1">
      <alignment horizontal="left" wrapText="1"/>
      <protection hidden="1"/>
    </xf>
    <xf numFmtId="3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164" fontId="11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e41779b35d0240a7" /></Relationships>
</file>

<file path=xl/ctrlProps/ctrlProp1.xml><?xml version="1.0" encoding="utf-8"?>
<formControlPr xmlns="http://schemas.microsoft.com/office/spreadsheetml/2009/9/main" objectType="Drop" dropLines="45" dropStyle="combo" dx="16" fmlaLink="$F$6" fmlaRange="$B$7:$B$77" sel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171450</xdr:rowOff>
        </xdr:from>
        <xdr:to>
          <xdr:col>7</xdr:col>
          <xdr:colOff>295275</xdr:colOff>
          <xdr:row>6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O77"/>
  <sheetViews>
    <sheetView showGridLines="0" showRowColHeaders="0" tabSelected="1" zoomScale="110" zoomScaleNormal="110" workbookViewId="0">
      <selection activeCell="B1" sqref="B1:M1"/>
    </sheetView>
  </sheetViews>
  <sheetFormatPr defaultColWidth="9.1328125" defaultRowHeight="14.25" x14ac:dyDescent="0.45"/>
  <cols>
    <col min="1" max="1" width="3.59765625" style="1" customWidth="1"/>
    <col min="2" max="2" width="17.265625" style="4" customWidth="1"/>
    <col min="3" max="4" width="14.1328125" style="3" customWidth="1"/>
    <col min="5" max="5" width="3.265625" style="3" customWidth="1"/>
    <col min="6" max="11" width="9.1328125" style="3"/>
    <col min="12" max="12" width="10.3984375" style="3" bestFit="1" customWidth="1"/>
    <col min="13" max="13" width="9.1328125" style="3"/>
    <col min="14" max="14" width="11.265625" style="3" customWidth="1"/>
    <col min="15" max="15" width="11.1328125" style="3" customWidth="1"/>
    <col min="16" max="16384" width="9.1328125" style="3"/>
  </cols>
  <sheetData>
    <row r="1" spans="1:15" ht="45" customHeight="1" x14ac:dyDescent="0.6">
      <c r="B1" s="23" t="s">
        <v>78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  <c r="O1" s="2"/>
    </row>
    <row r="4" spans="1:15" ht="17.649999999999999" x14ac:dyDescent="0.5">
      <c r="F4" s="5" t="s">
        <v>80</v>
      </c>
      <c r="I4" s="30" t="s">
        <v>77</v>
      </c>
      <c r="J4" s="30"/>
      <c r="K4" s="30"/>
      <c r="L4" s="30"/>
      <c r="M4" s="13">
        <v>2493</v>
      </c>
    </row>
    <row r="5" spans="1:15" x14ac:dyDescent="0.45">
      <c r="I5" s="14"/>
      <c r="J5" s="14"/>
      <c r="K5" s="14"/>
      <c r="L5" s="14"/>
      <c r="M5" s="14"/>
      <c r="O5" s="1"/>
    </row>
    <row r="6" spans="1:15" x14ac:dyDescent="0.45">
      <c r="C6" s="6" t="s">
        <v>71</v>
      </c>
      <c r="D6" s="6" t="s">
        <v>72</v>
      </c>
      <c r="F6" s="7">
        <v>10</v>
      </c>
      <c r="I6" s="14"/>
      <c r="J6" s="15" t="s">
        <v>73</v>
      </c>
      <c r="K6" s="35">
        <f>VLOOKUP($F$6,$A$7:$D$77,4)</f>
        <v>57322.201299638989</v>
      </c>
      <c r="L6" s="35"/>
      <c r="M6" s="14"/>
      <c r="O6" s="8">
        <f>137/2</f>
        <v>68.5</v>
      </c>
    </row>
    <row r="7" spans="1:15" ht="12.75" customHeight="1" x14ac:dyDescent="0.45">
      <c r="A7" s="9">
        <v>1</v>
      </c>
      <c r="B7" s="10" t="s">
        <v>0</v>
      </c>
      <c r="C7" s="11">
        <v>4349591.92</v>
      </c>
      <c r="D7" s="16">
        <f>C7/$M$4</f>
        <v>1744.7219895707983</v>
      </c>
      <c r="I7" s="14"/>
      <c r="J7" s="15" t="s">
        <v>74</v>
      </c>
      <c r="K7" s="36" t="str">
        <f>VLOOKUP($F$6,$A$7:$D$77,2)</f>
        <v xml:space="preserve">Brimbank </v>
      </c>
      <c r="L7" s="36"/>
      <c r="M7" s="14"/>
      <c r="O7" s="8">
        <f>O6*0.7</f>
        <v>47.949999999999996</v>
      </c>
    </row>
    <row r="8" spans="1:15" ht="12.75" customHeight="1" x14ac:dyDescent="0.45">
      <c r="A8" s="9">
        <v>2</v>
      </c>
      <c r="B8" s="10" t="s">
        <v>1</v>
      </c>
      <c r="C8" s="11">
        <v>5127078.1899999995</v>
      </c>
      <c r="D8" s="16">
        <f t="shared" ref="D8:D38" si="0">C8/$M$4</f>
        <v>2056.5897272362613</v>
      </c>
      <c r="I8" s="14"/>
      <c r="J8" s="15" t="s">
        <v>75</v>
      </c>
      <c r="K8" s="37">
        <f>VLOOKUP($F$6,$A$7:$D$77,3)</f>
        <v>142904247.84</v>
      </c>
      <c r="L8" s="37"/>
      <c r="M8" s="14"/>
      <c r="O8" s="8">
        <f>O7*52</f>
        <v>2493.3999999999996</v>
      </c>
    </row>
    <row r="9" spans="1:15" ht="12.75" customHeight="1" x14ac:dyDescent="0.45">
      <c r="A9" s="9">
        <v>3</v>
      </c>
      <c r="B9" s="10" t="s">
        <v>2</v>
      </c>
      <c r="C9" s="11">
        <v>57540687.409999996</v>
      </c>
      <c r="D9" s="16">
        <f t="shared" si="0"/>
        <v>23080.901488166866</v>
      </c>
      <c r="O9" s="1"/>
    </row>
    <row r="10" spans="1:15" ht="12.75" customHeight="1" x14ac:dyDescent="0.45">
      <c r="A10" s="9">
        <v>4</v>
      </c>
      <c r="B10" s="10" t="s">
        <v>3</v>
      </c>
      <c r="C10" s="11">
        <v>57758108.75</v>
      </c>
      <c r="D10" s="16">
        <f t="shared" si="0"/>
        <v>23168.114219815485</v>
      </c>
      <c r="O10" s="1"/>
    </row>
    <row r="11" spans="1:15" ht="12.75" customHeight="1" x14ac:dyDescent="0.5">
      <c r="A11" s="9">
        <v>5</v>
      </c>
      <c r="B11" s="10" t="s">
        <v>4</v>
      </c>
      <c r="C11" s="11">
        <v>17616911.379999999</v>
      </c>
      <c r="D11" s="16">
        <f t="shared" si="0"/>
        <v>7066.5508945046122</v>
      </c>
      <c r="F11" s="38" t="str">
        <f>CONCATENATE("The human magnitude of EGM Losses in ",K7)</f>
        <v xml:space="preserve">The human magnitude of EGM Losses in Brimbank </v>
      </c>
      <c r="G11" s="38"/>
      <c r="H11" s="38"/>
      <c r="I11" s="38"/>
      <c r="J11" s="38"/>
      <c r="K11" s="38"/>
      <c r="L11" s="38"/>
      <c r="O11" s="1"/>
    </row>
    <row r="12" spans="1:15" ht="12.75" customHeight="1" x14ac:dyDescent="0.45">
      <c r="A12" s="9">
        <v>6</v>
      </c>
      <c r="B12" s="10" t="s">
        <v>5</v>
      </c>
      <c r="C12" s="11">
        <v>17178584.590000004</v>
      </c>
      <c r="D12" s="16">
        <f t="shared" si="0"/>
        <v>6890.7278740473339</v>
      </c>
      <c r="F12" s="31" t="str">
        <f>CONCATENATE("EGM gambling losses in ",K7," in 2018/19, of $",ROUNDUP(K8/1000000,1)," million, are equivalent to the cost of feeding ",ROUNDUP(K6,-2)," children for one year.")</f>
        <v>EGM gambling losses in Brimbank  in 2018/19, of $143 million, are equivalent to the cost of feeding 57400 children for one year.</v>
      </c>
      <c r="G12" s="31"/>
      <c r="H12" s="31"/>
      <c r="I12" s="31"/>
      <c r="J12" s="31"/>
      <c r="K12" s="31"/>
      <c r="L12" s="31"/>
    </row>
    <row r="13" spans="1:15" ht="12.75" customHeight="1" x14ac:dyDescent="0.45">
      <c r="A13" s="9">
        <v>7</v>
      </c>
      <c r="B13" s="10" t="s">
        <v>6</v>
      </c>
      <c r="C13" s="11">
        <v>13807869.640000001</v>
      </c>
      <c r="D13" s="16">
        <f t="shared" si="0"/>
        <v>5538.6560930605701</v>
      </c>
      <c r="F13" s="31"/>
      <c r="G13" s="31"/>
      <c r="H13" s="31"/>
      <c r="I13" s="31"/>
      <c r="J13" s="31"/>
      <c r="K13" s="31"/>
      <c r="L13" s="31"/>
    </row>
    <row r="14" spans="1:15" ht="12.75" customHeight="1" x14ac:dyDescent="0.45">
      <c r="A14" s="9">
        <v>8</v>
      </c>
      <c r="B14" s="10" t="s">
        <v>7</v>
      </c>
      <c r="C14" s="11">
        <v>5510447.2699999996</v>
      </c>
      <c r="D14" s="16">
        <f t="shared" si="0"/>
        <v>2210.3679382270357</v>
      </c>
      <c r="F14" s="31"/>
      <c r="G14" s="31"/>
      <c r="H14" s="31"/>
      <c r="I14" s="31"/>
      <c r="J14" s="31"/>
      <c r="K14" s="31"/>
      <c r="L14" s="31"/>
    </row>
    <row r="15" spans="1:15" ht="12.75" customHeight="1" x14ac:dyDescent="0.45">
      <c r="A15" s="9">
        <v>9</v>
      </c>
      <c r="B15" s="10" t="s">
        <v>8</v>
      </c>
      <c r="C15" s="11">
        <v>20450974.239999998</v>
      </c>
      <c r="D15" s="16">
        <f t="shared" si="0"/>
        <v>8203.359101484155</v>
      </c>
      <c r="F15" s="31"/>
      <c r="G15" s="31"/>
      <c r="H15" s="31"/>
      <c r="I15" s="31"/>
      <c r="J15" s="31"/>
      <c r="K15" s="31"/>
      <c r="L15" s="31"/>
    </row>
    <row r="16" spans="1:15" ht="12.75" customHeight="1" x14ac:dyDescent="0.45">
      <c r="A16" s="9">
        <v>10</v>
      </c>
      <c r="B16" s="10" t="s">
        <v>9</v>
      </c>
      <c r="C16" s="11">
        <v>142904247.84</v>
      </c>
      <c r="D16" s="16">
        <f t="shared" si="0"/>
        <v>57322.201299638989</v>
      </c>
    </row>
    <row r="17" spans="1:14" ht="12.75" customHeight="1" x14ac:dyDescent="0.45">
      <c r="A17" s="9">
        <v>11</v>
      </c>
      <c r="B17" s="10" t="s">
        <v>10</v>
      </c>
      <c r="C17" s="11">
        <v>8863073.6799999997</v>
      </c>
      <c r="D17" s="16">
        <f t="shared" si="0"/>
        <v>3555.1839871640591</v>
      </c>
      <c r="F17" s="24" t="s">
        <v>76</v>
      </c>
      <c r="G17" s="25"/>
      <c r="H17" s="25"/>
      <c r="I17" s="25"/>
      <c r="J17" s="25"/>
      <c r="K17" s="25"/>
      <c r="L17" s="26"/>
    </row>
    <row r="18" spans="1:14" ht="12.75" customHeight="1" x14ac:dyDescent="0.45">
      <c r="A18" s="9">
        <v>12</v>
      </c>
      <c r="B18" s="10" t="s">
        <v>11</v>
      </c>
      <c r="C18" s="11">
        <v>28545146.739999995</v>
      </c>
      <c r="D18" s="16">
        <f t="shared" si="0"/>
        <v>11450.119029281987</v>
      </c>
      <c r="F18" s="27"/>
      <c r="G18" s="28"/>
      <c r="H18" s="28"/>
      <c r="I18" s="28"/>
      <c r="J18" s="28"/>
      <c r="K18" s="28"/>
      <c r="L18" s="29"/>
      <c r="N18" s="12"/>
    </row>
    <row r="19" spans="1:14" ht="12.75" customHeight="1" x14ac:dyDescent="0.45">
      <c r="A19" s="9">
        <v>13</v>
      </c>
      <c r="B19" s="10" t="s">
        <v>12</v>
      </c>
      <c r="C19" s="11">
        <v>132360621.96000001</v>
      </c>
      <c r="D19" s="16">
        <f t="shared" si="0"/>
        <v>53092.908929001205</v>
      </c>
      <c r="F19" s="32" t="s">
        <v>79</v>
      </c>
      <c r="G19" s="33"/>
      <c r="H19" s="33"/>
      <c r="I19" s="33"/>
      <c r="J19" s="33"/>
      <c r="K19" s="33"/>
      <c r="L19" s="34"/>
    </row>
    <row r="20" spans="1:14" ht="12.75" customHeight="1" x14ac:dyDescent="0.45">
      <c r="A20" s="9">
        <v>14</v>
      </c>
      <c r="B20" s="10" t="s">
        <v>13</v>
      </c>
      <c r="C20" s="11">
        <v>7457634.29</v>
      </c>
      <c r="D20" s="16">
        <f t="shared" si="0"/>
        <v>2991.4297192137988</v>
      </c>
      <c r="F20" s="32"/>
      <c r="G20" s="33"/>
      <c r="H20" s="33"/>
      <c r="I20" s="33"/>
      <c r="J20" s="33"/>
      <c r="K20" s="33"/>
      <c r="L20" s="34"/>
    </row>
    <row r="21" spans="1:14" ht="12.75" customHeight="1" x14ac:dyDescent="0.45">
      <c r="A21" s="9">
        <v>15</v>
      </c>
      <c r="B21" s="10" t="s">
        <v>14</v>
      </c>
      <c r="C21" s="11">
        <v>7990796.1000000006</v>
      </c>
      <c r="D21" s="16">
        <f t="shared" si="0"/>
        <v>3205.2932611311676</v>
      </c>
      <c r="F21" s="32"/>
      <c r="G21" s="33"/>
      <c r="H21" s="33"/>
      <c r="I21" s="33"/>
      <c r="J21" s="33"/>
      <c r="K21" s="33"/>
      <c r="L21" s="34"/>
    </row>
    <row r="22" spans="1:14" ht="12.75" customHeight="1" x14ac:dyDescent="0.45">
      <c r="A22" s="9">
        <v>16</v>
      </c>
      <c r="B22" s="10" t="s">
        <v>15</v>
      </c>
      <c r="C22" s="11">
        <v>2760823.32</v>
      </c>
      <c r="D22" s="16">
        <f t="shared" si="0"/>
        <v>1107.4301323706377</v>
      </c>
      <c r="F22" s="32"/>
      <c r="G22" s="33"/>
      <c r="H22" s="33"/>
      <c r="I22" s="33"/>
      <c r="J22" s="33"/>
      <c r="K22" s="33"/>
      <c r="L22" s="34"/>
    </row>
    <row r="23" spans="1:14" ht="12.75" customHeight="1" x14ac:dyDescent="0.45">
      <c r="A23" s="9">
        <v>17</v>
      </c>
      <c r="B23" s="10" t="s">
        <v>16</v>
      </c>
      <c r="C23" s="11">
        <v>81576110.090000004</v>
      </c>
      <c r="D23" s="16">
        <f t="shared" si="0"/>
        <v>32722.065820296833</v>
      </c>
      <c r="F23" s="32"/>
      <c r="G23" s="33"/>
      <c r="H23" s="33"/>
      <c r="I23" s="33"/>
      <c r="J23" s="33"/>
      <c r="K23" s="33"/>
      <c r="L23" s="34"/>
    </row>
    <row r="24" spans="1:14" ht="12.75" customHeight="1" x14ac:dyDescent="0.45">
      <c r="A24" s="9">
        <v>18</v>
      </c>
      <c r="B24" s="10" t="s">
        <v>17</v>
      </c>
      <c r="C24" s="11">
        <v>25103671.730000004</v>
      </c>
      <c r="D24" s="16">
        <f t="shared" si="0"/>
        <v>10069.663750501406</v>
      </c>
      <c r="F24" s="32"/>
      <c r="G24" s="33"/>
      <c r="H24" s="33"/>
      <c r="I24" s="33"/>
      <c r="J24" s="33"/>
      <c r="K24" s="33"/>
      <c r="L24" s="34"/>
    </row>
    <row r="25" spans="1:14" ht="12.75" customHeight="1" x14ac:dyDescent="0.45">
      <c r="A25" s="9">
        <v>19</v>
      </c>
      <c r="B25" s="10" t="s">
        <v>18</v>
      </c>
      <c r="C25" s="11">
        <v>62253454.899999991</v>
      </c>
      <c r="D25" s="16">
        <f t="shared" si="0"/>
        <v>24971.301604492575</v>
      </c>
      <c r="F25" s="17" t="str">
        <f>CONCATENATE("Finally, 2018/19 EGM gambling losses of $",ROUNDUP(K8/1000000,1)," million in ",K7," are divided by $2,493 to give ",ROUNDUP(K6,0)," – the number of children whom these gambling losses could feed for a year, a figure which is rounded to the nearest 100 in the comment above")</f>
        <v>Finally, 2018/19 EGM gambling losses of $143 million in Brimbank  are divided by $2,493 to give 57323 – the number of children whom these gambling losses could feed for a year, a figure which is rounded to the nearest 100 in the comment above</v>
      </c>
      <c r="G25" s="18"/>
      <c r="H25" s="18"/>
      <c r="I25" s="18"/>
      <c r="J25" s="18"/>
      <c r="K25" s="18"/>
      <c r="L25" s="19"/>
    </row>
    <row r="26" spans="1:14" ht="12.75" customHeight="1" x14ac:dyDescent="0.45">
      <c r="A26" s="9">
        <v>20</v>
      </c>
      <c r="B26" s="10" t="s">
        <v>19</v>
      </c>
      <c r="C26" s="11">
        <v>1942268.8599999999</v>
      </c>
      <c r="D26" s="16">
        <f t="shared" si="0"/>
        <v>779.08899318090653</v>
      </c>
      <c r="F26" s="17"/>
      <c r="G26" s="18"/>
      <c r="H26" s="18"/>
      <c r="I26" s="18"/>
      <c r="J26" s="18"/>
      <c r="K26" s="18"/>
      <c r="L26" s="19"/>
    </row>
    <row r="27" spans="1:14" ht="12.75" customHeight="1" thickBot="1" x14ac:dyDescent="0.5">
      <c r="A27" s="9">
        <v>21</v>
      </c>
      <c r="B27" s="10" t="s">
        <v>20</v>
      </c>
      <c r="C27" s="11">
        <v>74244676.719999999</v>
      </c>
      <c r="D27" s="16">
        <f t="shared" si="0"/>
        <v>29781.258210990774</v>
      </c>
      <c r="F27" s="20"/>
      <c r="G27" s="21"/>
      <c r="H27" s="21"/>
      <c r="I27" s="21"/>
      <c r="J27" s="21"/>
      <c r="K27" s="21"/>
      <c r="L27" s="22"/>
    </row>
    <row r="28" spans="1:14" ht="12.75" customHeight="1" thickTop="1" x14ac:dyDescent="0.45">
      <c r="A28" s="9">
        <v>22</v>
      </c>
      <c r="B28" s="10" t="s">
        <v>21</v>
      </c>
      <c r="C28" s="11">
        <v>7039926.4100000001</v>
      </c>
      <c r="D28" s="16">
        <f t="shared" si="0"/>
        <v>2823.8774207781789</v>
      </c>
    </row>
    <row r="29" spans="1:14" ht="12.75" customHeight="1" x14ac:dyDescent="0.45">
      <c r="A29" s="9">
        <v>23</v>
      </c>
      <c r="B29" s="10" t="s">
        <v>22</v>
      </c>
      <c r="C29" s="11">
        <v>50671967.860000014</v>
      </c>
      <c r="D29" s="16">
        <f t="shared" si="0"/>
        <v>20325.699101484162</v>
      </c>
    </row>
    <row r="30" spans="1:14" ht="12.75" customHeight="1" x14ac:dyDescent="0.45">
      <c r="A30" s="9">
        <v>24</v>
      </c>
      <c r="B30" s="10" t="s">
        <v>23</v>
      </c>
      <c r="C30" s="11">
        <v>119311877.92999999</v>
      </c>
      <c r="D30" s="16">
        <f t="shared" si="0"/>
        <v>47858.75568792619</v>
      </c>
    </row>
    <row r="31" spans="1:14" ht="12.75" customHeight="1" x14ac:dyDescent="0.45">
      <c r="A31" s="9">
        <v>25</v>
      </c>
      <c r="B31" s="10" t="s">
        <v>24</v>
      </c>
      <c r="C31" s="11">
        <v>119070099.03999999</v>
      </c>
      <c r="D31" s="16">
        <f t="shared" si="0"/>
        <v>47761.772579221819</v>
      </c>
    </row>
    <row r="32" spans="1:14" ht="12.75" customHeight="1" x14ac:dyDescent="0.45">
      <c r="A32" s="9">
        <v>26</v>
      </c>
      <c r="B32" s="10" t="s">
        <v>25</v>
      </c>
      <c r="C32" s="11">
        <v>34161100.280000001</v>
      </c>
      <c r="D32" s="16">
        <f t="shared" si="0"/>
        <v>13702.80797432812</v>
      </c>
    </row>
    <row r="33" spans="1:4" ht="12.75" customHeight="1" x14ac:dyDescent="0.45">
      <c r="A33" s="9">
        <v>27</v>
      </c>
      <c r="B33" s="10" t="s">
        <v>26</v>
      </c>
      <c r="C33" s="11">
        <v>2656921.9500000002</v>
      </c>
      <c r="D33" s="16">
        <f t="shared" si="0"/>
        <v>1065.7528880866428</v>
      </c>
    </row>
    <row r="34" spans="1:4" ht="12.75" customHeight="1" x14ac:dyDescent="0.45">
      <c r="A34" s="9">
        <v>28</v>
      </c>
      <c r="B34" s="10" t="s">
        <v>27</v>
      </c>
      <c r="C34" s="11">
        <v>47042973.650000006</v>
      </c>
      <c r="D34" s="16">
        <f t="shared" si="0"/>
        <v>18870.025531488169</v>
      </c>
    </row>
    <row r="35" spans="1:4" ht="12.75" customHeight="1" x14ac:dyDescent="0.45">
      <c r="A35" s="9">
        <v>29</v>
      </c>
      <c r="B35" s="10" t="s">
        <v>28</v>
      </c>
      <c r="C35" s="11">
        <v>9923476.1099999994</v>
      </c>
      <c r="D35" s="16">
        <f t="shared" si="0"/>
        <v>3980.5359446450057</v>
      </c>
    </row>
    <row r="36" spans="1:4" ht="12.75" customHeight="1" x14ac:dyDescent="0.45">
      <c r="A36" s="9">
        <v>30</v>
      </c>
      <c r="B36" s="10" t="s">
        <v>29</v>
      </c>
      <c r="C36" s="11">
        <v>111695894.07999998</v>
      </c>
      <c r="D36" s="16">
        <f t="shared" si="0"/>
        <v>44803.808295226627</v>
      </c>
    </row>
    <row r="37" spans="1:4" ht="12.75" customHeight="1" x14ac:dyDescent="0.45">
      <c r="A37" s="9">
        <v>31</v>
      </c>
      <c r="B37" s="10" t="s">
        <v>30</v>
      </c>
      <c r="C37" s="11">
        <v>85701350.430000007</v>
      </c>
      <c r="D37" s="16">
        <f t="shared" si="0"/>
        <v>34376.795198555963</v>
      </c>
    </row>
    <row r="38" spans="1:4" ht="12.75" customHeight="1" x14ac:dyDescent="0.45">
      <c r="A38" s="9">
        <v>32</v>
      </c>
      <c r="B38" s="10" t="s">
        <v>31</v>
      </c>
      <c r="C38" s="11">
        <v>73890071.239999995</v>
      </c>
      <c r="D38" s="16">
        <f t="shared" si="0"/>
        <v>29639.017745687925</v>
      </c>
    </row>
    <row r="39" spans="1:4" ht="12.75" customHeight="1" x14ac:dyDescent="0.45">
      <c r="A39" s="9">
        <v>33</v>
      </c>
      <c r="B39" s="10" t="s">
        <v>32</v>
      </c>
      <c r="C39" s="11">
        <v>46054599.849999994</v>
      </c>
      <c r="D39" s="16">
        <f t="shared" ref="D39:D70" si="1">C39/$M$4</f>
        <v>18473.565924588846</v>
      </c>
    </row>
    <row r="40" spans="1:4" ht="12.75" customHeight="1" x14ac:dyDescent="0.45">
      <c r="A40" s="9">
        <v>34</v>
      </c>
      <c r="B40" s="10" t="s">
        <v>33</v>
      </c>
      <c r="C40" s="11">
        <v>9594189.790000001</v>
      </c>
      <c r="D40" s="16">
        <f t="shared" si="1"/>
        <v>3848.451580425191</v>
      </c>
    </row>
    <row r="41" spans="1:4" ht="12.75" customHeight="1" x14ac:dyDescent="0.45">
      <c r="A41" s="9">
        <v>35</v>
      </c>
      <c r="B41" s="10" t="s">
        <v>34</v>
      </c>
      <c r="C41" s="11">
        <v>56358630.18999999</v>
      </c>
      <c r="D41" s="16">
        <f t="shared" si="1"/>
        <v>22606.750978740471</v>
      </c>
    </row>
    <row r="42" spans="1:4" ht="12.75" customHeight="1" x14ac:dyDescent="0.45">
      <c r="A42" s="9">
        <v>36</v>
      </c>
      <c r="B42" s="10" t="s">
        <v>35</v>
      </c>
      <c r="C42" s="11">
        <v>1533604.16</v>
      </c>
      <c r="D42" s="16">
        <f t="shared" si="1"/>
        <v>615.16412354592853</v>
      </c>
    </row>
    <row r="43" spans="1:4" ht="12.75" customHeight="1" x14ac:dyDescent="0.45">
      <c r="A43" s="9">
        <v>37</v>
      </c>
      <c r="B43" s="10" t="s">
        <v>36</v>
      </c>
      <c r="C43" s="11">
        <v>57257924.75</v>
      </c>
      <c r="D43" s="16">
        <f t="shared" si="1"/>
        <v>22967.478840754113</v>
      </c>
    </row>
    <row r="44" spans="1:4" ht="12.75" customHeight="1" x14ac:dyDescent="0.45">
      <c r="A44" s="9">
        <v>38</v>
      </c>
      <c r="B44" s="10" t="s">
        <v>37</v>
      </c>
      <c r="C44" s="11">
        <v>62861488.650000006</v>
      </c>
      <c r="D44" s="16">
        <f t="shared" si="1"/>
        <v>25215.198014440437</v>
      </c>
    </row>
    <row r="45" spans="1:4" ht="12.75" customHeight="1" x14ac:dyDescent="0.45">
      <c r="A45" s="9">
        <v>39</v>
      </c>
      <c r="B45" s="10" t="s">
        <v>38</v>
      </c>
      <c r="C45" s="11">
        <v>84505931.590000004</v>
      </c>
      <c r="D45" s="16">
        <f t="shared" si="1"/>
        <v>33897.285034095468</v>
      </c>
    </row>
    <row r="46" spans="1:4" ht="12.75" customHeight="1" x14ac:dyDescent="0.45">
      <c r="A46" s="9">
        <v>40</v>
      </c>
      <c r="B46" s="10" t="s">
        <v>39</v>
      </c>
      <c r="C46" s="11">
        <v>67781774.819999993</v>
      </c>
      <c r="D46" s="16">
        <f t="shared" si="1"/>
        <v>27188.838676293621</v>
      </c>
    </row>
    <row r="47" spans="1:4" ht="12.75" customHeight="1" x14ac:dyDescent="0.45">
      <c r="A47" s="9">
        <v>41</v>
      </c>
      <c r="B47" s="10" t="s">
        <v>40</v>
      </c>
      <c r="C47" s="11">
        <v>29990565.099999998</v>
      </c>
      <c r="D47" s="16">
        <f t="shared" si="1"/>
        <v>12029.909787404733</v>
      </c>
    </row>
    <row r="48" spans="1:4" ht="12.75" customHeight="1" x14ac:dyDescent="0.45">
      <c r="A48" s="9">
        <v>42</v>
      </c>
      <c r="B48" s="10" t="s">
        <v>41</v>
      </c>
      <c r="C48" s="11">
        <v>18943555.48</v>
      </c>
      <c r="D48" s="16">
        <f t="shared" si="1"/>
        <v>7598.6985479342156</v>
      </c>
    </row>
    <row r="49" spans="1:4" ht="12.75" customHeight="1" x14ac:dyDescent="0.45">
      <c r="A49" s="9">
        <v>43</v>
      </c>
      <c r="B49" s="10" t="s">
        <v>42</v>
      </c>
      <c r="C49" s="11">
        <v>4083577.8</v>
      </c>
      <c r="D49" s="16">
        <f t="shared" si="1"/>
        <v>1638.0175691937425</v>
      </c>
    </row>
    <row r="50" spans="1:4" ht="12.75" customHeight="1" x14ac:dyDescent="0.45">
      <c r="A50" s="9">
        <v>44</v>
      </c>
      <c r="B50" s="10" t="s">
        <v>43</v>
      </c>
      <c r="C50" s="11">
        <v>110209894.94</v>
      </c>
      <c r="D50" s="16">
        <f t="shared" si="1"/>
        <v>44207.739647011629</v>
      </c>
    </row>
    <row r="51" spans="1:4" ht="12.75" customHeight="1" x14ac:dyDescent="0.45">
      <c r="A51" s="9">
        <v>45</v>
      </c>
      <c r="B51" s="10" t="s">
        <v>44</v>
      </c>
      <c r="C51" s="11">
        <v>77650758.560000002</v>
      </c>
      <c r="D51" s="16">
        <f t="shared" si="1"/>
        <v>31147.516470116327</v>
      </c>
    </row>
    <row r="52" spans="1:4" ht="12.75" customHeight="1" x14ac:dyDescent="0.45">
      <c r="A52" s="9">
        <v>46</v>
      </c>
      <c r="B52" s="10" t="s">
        <v>45</v>
      </c>
      <c r="C52" s="11">
        <v>9683821.870000001</v>
      </c>
      <c r="D52" s="16">
        <f t="shared" si="1"/>
        <v>3884.4050822302452</v>
      </c>
    </row>
    <row r="53" spans="1:4" ht="12.75" customHeight="1" x14ac:dyDescent="0.45">
      <c r="A53" s="9">
        <v>47</v>
      </c>
      <c r="B53" s="10" t="s">
        <v>46</v>
      </c>
      <c r="C53" s="11">
        <v>63600000</v>
      </c>
      <c r="D53" s="16">
        <f t="shared" si="1"/>
        <v>25511.432009626955</v>
      </c>
    </row>
    <row r="54" spans="1:4" ht="12.75" customHeight="1" x14ac:dyDescent="0.45">
      <c r="A54" s="9">
        <v>48</v>
      </c>
      <c r="B54" s="10" t="s">
        <v>47</v>
      </c>
      <c r="C54" s="11">
        <v>83357567.149999976</v>
      </c>
      <c r="D54" s="16">
        <f t="shared" si="1"/>
        <v>33436.649478539905</v>
      </c>
    </row>
    <row r="55" spans="1:4" ht="12.75" customHeight="1" x14ac:dyDescent="0.45">
      <c r="A55" s="9">
        <v>49</v>
      </c>
      <c r="B55" s="10" t="s">
        <v>48</v>
      </c>
      <c r="C55" s="11">
        <v>2991061.71</v>
      </c>
      <c r="D55" s="16">
        <f t="shared" si="1"/>
        <v>1199.7840794223825</v>
      </c>
    </row>
    <row r="56" spans="1:4" ht="12.75" customHeight="1" x14ac:dyDescent="0.45">
      <c r="A56" s="9">
        <v>50</v>
      </c>
      <c r="B56" s="10" t="s">
        <v>49</v>
      </c>
      <c r="C56" s="11">
        <v>1442753.24</v>
      </c>
      <c r="D56" s="16">
        <f t="shared" si="1"/>
        <v>578.72171680705981</v>
      </c>
    </row>
    <row r="57" spans="1:4" ht="12.75" customHeight="1" x14ac:dyDescent="0.45">
      <c r="A57" s="9">
        <v>51</v>
      </c>
      <c r="B57" s="10" t="s">
        <v>50</v>
      </c>
      <c r="C57" s="11">
        <v>9850088.2300000004</v>
      </c>
      <c r="D57" s="16">
        <f t="shared" si="1"/>
        <v>3951.0983674288009</v>
      </c>
    </row>
    <row r="58" spans="1:4" ht="12.75" customHeight="1" x14ac:dyDescent="0.45">
      <c r="A58" s="9">
        <v>52</v>
      </c>
      <c r="B58" s="10" t="s">
        <v>51</v>
      </c>
      <c r="C58" s="11">
        <v>4073506.1900000009</v>
      </c>
      <c r="D58" s="16">
        <f t="shared" si="1"/>
        <v>1633.9776133172888</v>
      </c>
    </row>
    <row r="59" spans="1:4" ht="12.75" customHeight="1" x14ac:dyDescent="0.45">
      <c r="A59" s="9">
        <v>53</v>
      </c>
      <c r="B59" s="10" t="s">
        <v>52</v>
      </c>
      <c r="C59" s="11">
        <v>28426650.629999999</v>
      </c>
      <c r="D59" s="16">
        <f t="shared" si="1"/>
        <v>11402.587496991577</v>
      </c>
    </row>
    <row r="60" spans="1:4" ht="12.75" customHeight="1" x14ac:dyDescent="0.45">
      <c r="A60" s="9">
        <v>54</v>
      </c>
      <c r="B60" s="10" t="s">
        <v>53</v>
      </c>
      <c r="C60" s="11">
        <v>6396812.5699999994</v>
      </c>
      <c r="D60" s="16">
        <f t="shared" si="1"/>
        <v>2565.9095748094664</v>
      </c>
    </row>
    <row r="61" spans="1:4" ht="12.75" customHeight="1" x14ac:dyDescent="0.45">
      <c r="A61" s="9">
        <v>55</v>
      </c>
      <c r="B61" s="10" t="s">
        <v>54</v>
      </c>
      <c r="C61" s="11">
        <v>6239012.5499999998</v>
      </c>
      <c r="D61" s="16">
        <f t="shared" si="1"/>
        <v>2502.6123345367027</v>
      </c>
    </row>
    <row r="62" spans="1:4" ht="12.75" customHeight="1" x14ac:dyDescent="0.45">
      <c r="A62" s="9">
        <v>56</v>
      </c>
      <c r="B62" s="10" t="s">
        <v>55</v>
      </c>
      <c r="C62" s="11">
        <v>19862345.299999997</v>
      </c>
      <c r="D62" s="16">
        <f t="shared" si="1"/>
        <v>7967.246409947853</v>
      </c>
    </row>
    <row r="63" spans="1:4" ht="12.75" customHeight="1" x14ac:dyDescent="0.45">
      <c r="A63" s="9">
        <v>57</v>
      </c>
      <c r="B63" s="10" t="s">
        <v>56</v>
      </c>
      <c r="C63" s="11">
        <v>1483873.79</v>
      </c>
      <c r="D63" s="16">
        <f t="shared" si="1"/>
        <v>595.2161211391898</v>
      </c>
    </row>
    <row r="64" spans="1:4" ht="12.75" customHeight="1" x14ac:dyDescent="0.45">
      <c r="A64" s="9">
        <v>58</v>
      </c>
      <c r="B64" s="10" t="s">
        <v>57</v>
      </c>
      <c r="C64" s="11">
        <v>3639388.08</v>
      </c>
      <c r="D64" s="16">
        <f t="shared" si="1"/>
        <v>1459.8427918170878</v>
      </c>
    </row>
    <row r="65" spans="1:4" ht="12.75" customHeight="1" x14ac:dyDescent="0.45">
      <c r="A65" s="9">
        <v>59</v>
      </c>
      <c r="B65" s="10" t="s">
        <v>58</v>
      </c>
      <c r="C65" s="11">
        <v>8486157.8399999999</v>
      </c>
      <c r="D65" s="16">
        <f t="shared" si="1"/>
        <v>3403.9943200962693</v>
      </c>
    </row>
    <row r="66" spans="1:4" ht="12.75" customHeight="1" x14ac:dyDescent="0.45">
      <c r="A66" s="9">
        <v>60</v>
      </c>
      <c r="B66" s="10" t="s">
        <v>59</v>
      </c>
      <c r="C66" s="11">
        <v>217960.47</v>
      </c>
      <c r="D66" s="16">
        <f t="shared" si="1"/>
        <v>87.428989169675091</v>
      </c>
    </row>
    <row r="67" spans="1:4" ht="12.75" customHeight="1" x14ac:dyDescent="0.45">
      <c r="A67" s="9">
        <v>61</v>
      </c>
      <c r="B67" s="10" t="s">
        <v>60</v>
      </c>
      <c r="C67" s="11">
        <v>8873355.7400000002</v>
      </c>
      <c r="D67" s="16">
        <f t="shared" si="1"/>
        <v>3559.3083594063378</v>
      </c>
    </row>
    <row r="68" spans="1:4" ht="12.75" customHeight="1" x14ac:dyDescent="0.45">
      <c r="A68" s="9">
        <v>62</v>
      </c>
      <c r="B68" s="10" t="s">
        <v>61</v>
      </c>
      <c r="C68" s="11">
        <v>19365548.919999998</v>
      </c>
      <c r="D68" s="16">
        <f t="shared" si="1"/>
        <v>7767.9698836742873</v>
      </c>
    </row>
    <row r="69" spans="1:4" ht="12.75" customHeight="1" x14ac:dyDescent="0.45">
      <c r="A69" s="9">
        <v>63</v>
      </c>
      <c r="B69" s="10" t="s">
        <v>62</v>
      </c>
      <c r="C69" s="11">
        <v>21540735.760000005</v>
      </c>
      <c r="D69" s="16">
        <f t="shared" si="1"/>
        <v>8640.4876694745308</v>
      </c>
    </row>
    <row r="70" spans="1:4" ht="12.75" customHeight="1" x14ac:dyDescent="0.45">
      <c r="A70" s="9">
        <v>64</v>
      </c>
      <c r="B70" s="10" t="s">
        <v>63</v>
      </c>
      <c r="C70" s="11">
        <v>52795623.890000001</v>
      </c>
      <c r="D70" s="16">
        <f t="shared" si="1"/>
        <v>21177.546686722824</v>
      </c>
    </row>
    <row r="71" spans="1:4" ht="12.75" customHeight="1" x14ac:dyDescent="0.45">
      <c r="A71" s="9">
        <v>65</v>
      </c>
      <c r="B71" s="10" t="s">
        <v>64</v>
      </c>
      <c r="C71" s="11">
        <v>110856167.75999999</v>
      </c>
      <c r="D71" s="16">
        <f t="shared" ref="D71:D77" si="2">C71/$M$4</f>
        <v>44466.97463297232</v>
      </c>
    </row>
    <row r="72" spans="1:4" ht="12.75" customHeight="1" x14ac:dyDescent="0.45">
      <c r="A72" s="9">
        <v>66</v>
      </c>
      <c r="B72" s="10" t="s">
        <v>65</v>
      </c>
      <c r="C72" s="11">
        <v>7643162.8300000001</v>
      </c>
      <c r="D72" s="16">
        <f t="shared" si="2"/>
        <v>3065.8495106297632</v>
      </c>
    </row>
    <row r="73" spans="1:4" ht="12.75" customHeight="1" x14ac:dyDescent="0.45">
      <c r="A73" s="9">
        <v>67</v>
      </c>
      <c r="B73" s="10" t="s">
        <v>66</v>
      </c>
      <c r="C73" s="11">
        <v>106057102.17999999</v>
      </c>
      <c r="D73" s="16">
        <f t="shared" si="2"/>
        <v>42541.958355395102</v>
      </c>
    </row>
    <row r="74" spans="1:4" ht="12.75" customHeight="1" x14ac:dyDescent="0.45">
      <c r="A74" s="9">
        <v>68</v>
      </c>
      <c r="B74" s="10" t="s">
        <v>67</v>
      </c>
      <c r="C74" s="11">
        <v>30265707.479999997</v>
      </c>
      <c r="D74" s="16">
        <f t="shared" si="2"/>
        <v>12140.275764139589</v>
      </c>
    </row>
    <row r="75" spans="1:4" ht="12.75" customHeight="1" x14ac:dyDescent="0.45">
      <c r="A75" s="9">
        <v>69</v>
      </c>
      <c r="B75" s="10" t="s">
        <v>68</v>
      </c>
      <c r="C75" s="11">
        <v>29226804.269999996</v>
      </c>
      <c r="D75" s="16">
        <f t="shared" si="2"/>
        <v>11723.547641395908</v>
      </c>
    </row>
    <row r="76" spans="1:4" ht="12.75" customHeight="1" x14ac:dyDescent="0.45">
      <c r="A76" s="9">
        <v>70</v>
      </c>
      <c r="B76" s="10" t="s">
        <v>69</v>
      </c>
      <c r="C76" s="11">
        <v>2699710142.7300005</v>
      </c>
      <c r="D76" s="16">
        <f t="shared" si="2"/>
        <v>1082916.2225150424</v>
      </c>
    </row>
    <row r="77" spans="1:4" ht="12.75" customHeight="1" x14ac:dyDescent="0.45">
      <c r="A77" s="9">
        <v>71</v>
      </c>
      <c r="B77" s="10" t="s">
        <v>70</v>
      </c>
      <c r="C77" s="11">
        <v>2102467838.6000001</v>
      </c>
      <c r="D77" s="16">
        <f t="shared" si="2"/>
        <v>843348.51127156045</v>
      </c>
    </row>
  </sheetData>
  <sheetProtection algorithmName="SHA-512" hashValue="SG2Xo6+5ysj8zE3IHkf+ci/ovOhAlamI99qnSwdgPUbpdNStP1t5maGaD8fjcf6CDmfHNrdXqHHFRBysBKg7rg==" saltValue="3CzjGmD2w53/bGfq3zLx+A==" spinCount="100000" sheet="1" objects="1" scenarios="1"/>
  <mergeCells count="10">
    <mergeCell ref="F25:L27"/>
    <mergeCell ref="B1:M1"/>
    <mergeCell ref="F17:L18"/>
    <mergeCell ref="I4:L4"/>
    <mergeCell ref="F12:L15"/>
    <mergeCell ref="F19:L24"/>
    <mergeCell ref="K6:L6"/>
    <mergeCell ref="K7:L7"/>
    <mergeCell ref="K8:L8"/>
    <mergeCell ref="F11:L11"/>
  </mergeCells>
  <pageMargins left="2.3622047244094491" right="0.70866141732283472" top="1.5748031496062993" bottom="0.74803149606299213" header="0.31496062992125984" footer="0.31496062992125984"/>
  <pageSetup paperSize="9" scale="11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209550</xdr:colOff>
                    <xdr:row>4</xdr:row>
                    <xdr:rowOff>171450</xdr:rowOff>
                  </from>
                  <to>
                    <xdr:col>7</xdr:col>
                    <xdr:colOff>295275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A6819658</value>
    </field>
    <field name="Objective-Title">
      <value order="0">ZZZZ EGM Losses - equivalent no children who could be fed in a year</value>
    </field>
    <field name="Objective-Description">
      <value order="0"/>
    </field>
    <field name="Objective-CreationStamp">
      <value order="0">2020-08-30T21:53:12Z</value>
    </field>
    <field name="Objective-IsApproved">
      <value order="0">false</value>
    </field>
    <field name="Objective-IsPublished">
      <value order="0">true</value>
    </field>
    <field name="Objective-DatePublished">
      <value order="0">2020-11-24T07:16:07Z</value>
    </field>
    <field name="Objective-ModificationStamp">
      <value order="0">2021-04-21T23:54:27Z</value>
    </field>
    <field name="Objective-Owner">
      <value order="0">Fran McKechnie</value>
    </field>
    <field name="Objective-Path">
      <value order="0">Classified Object:Classified Object:Classified Object:Classified Object:Webpage Stats B Statistical data for Victorian municipalities</value>
    </field>
    <field name="Objective-Parent">
      <value order="0">Webpage Stats B Statistical data for Victorian municipalities</value>
    </field>
    <field name="Objective-State">
      <value order="0">Published</value>
    </field>
    <field name="Objective-VersionId">
      <value order="0">vA8897360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Hayden</cp:lastModifiedBy>
  <cp:lastPrinted>2019-09-11T04:01:46Z</cp:lastPrinted>
  <dcterms:created xsi:type="dcterms:W3CDTF">2019-09-11T03:21:06Z</dcterms:created>
  <dcterms:modified xsi:type="dcterms:W3CDTF">2020-08-19T04:23:10Z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A6819658</vt:lpwstr>
  </property>
  <property fmtid="{D5CDD505-2E9C-101B-9397-08002B2CF9AE}" pid="4" name="Objective-Title">
    <vt:lpwstr>ZZZZ EGM Losses - equivalent no children who could be fed in a year</vt:lpwstr>
  </property>
  <property fmtid="{D5CDD505-2E9C-101B-9397-08002B2CF9AE}" pid="5" name="Objective-Description">
    <vt:lpwstr/>
  </property>
  <property fmtid="{D5CDD505-2E9C-101B-9397-08002B2CF9AE}" pid="6" name="Objective-CreationStamp">
    <vt:filetime>2020-08-30T21:53:12Z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2020-11-24T07:16:07Z</vt:filetime>
  </property>
  <property fmtid="{D5CDD505-2E9C-101B-9397-08002B2CF9AE}" pid="10" name="Objective-ModificationStamp">
    <vt:filetime>2021-04-21T23:54:27Z</vt:filetime>
  </property>
  <property fmtid="{D5CDD505-2E9C-101B-9397-08002B2CF9AE}" pid="11" name="Objective-Owner">
    <vt:lpwstr>Fran McKechnie</vt:lpwstr>
  </property>
  <property fmtid="{D5CDD505-2E9C-101B-9397-08002B2CF9AE}" pid="12" name="Objective-Path">
    <vt:lpwstr>Classified Object:Classified Object:Classified Object:Classified Object:Webpage Stats B Statistical data for Victorian municipalities</vt:lpwstr>
  </property>
  <property fmtid="{D5CDD505-2E9C-101B-9397-08002B2CF9AE}" pid="13" name="Objective-Parent">
    <vt:lpwstr>Webpage Stats B Statistical data for Victorian municipalities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vA8897360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