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ml.chartshap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cac79f095694ce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 Work\10 Website Stats Items\"/>
    </mc:Choice>
  </mc:AlternateContent>
  <xr:revisionPtr revIDLastSave="0" documentId="8_{382845DB-3BE7-48B4-BB23-A261720A9F9E}" xr6:coauthVersionLast="45" xr6:coauthVersionMax="45" xr10:uidLastSave="{00000000-0000-0000-0000-000000000000}"/>
  <bookViews>
    <workbookView showSheetTabs="0" xWindow="-98" yWindow="-98" windowWidth="20715" windowHeight="13276" tabRatio="727" xr2:uid="{00000000-000D-0000-FFFF-FFFF00000000}"/>
  </bookViews>
  <sheets>
    <sheet name="Front" sheetId="3" r:id="rId1"/>
    <sheet name="data" sheetId="1" state="hidden" r:id="rId2"/>
    <sheet name="Mortality Rates" sheetId="2" r:id="rId3"/>
    <sheet name="Infant Mortality" sheetId="7" r:id="rId4"/>
    <sheet name="Prob of Death" sheetId="4" r:id="rId5"/>
    <sheet name="Death by Age" sheetId="6" state="hidden" r:id="rId6"/>
    <sheet name="Life Expectancy" sheetId="8" r:id="rId7"/>
    <sheet name="Death Rates x LGA" sheetId="9" r:id="rId8"/>
    <sheet name="Mortality &amp; Disadvantage" sheetId="10" state="hidden" r:id="rId9"/>
    <sheet name="Deaths from Cancer" sheetId="11" r:id="rId10"/>
    <sheet name="Mortality &amp; Disadvantage (2)" sheetId="12" r:id="rId11"/>
    <sheet name="Deaths by age &amp; sex Victoria" sheetId="5" state="hidden" r:id="rId12"/>
  </sheets>
  <externalReferences>
    <externalReference r:id="rId13"/>
    <externalReference r:id="rId14"/>
  </externalReferences>
  <definedNames>
    <definedName name="_xlnm._FilterDatabase" localSheetId="7" hidden="1">'Death Rates x LGA'!$AK$7:$AL$85</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1">data!$A$1:$BQ$126</definedName>
    <definedName name="_xlnm.Print_Area" localSheetId="5">'Death by Age'!#REF!</definedName>
    <definedName name="_xlnm.Print_Area" localSheetId="7">'Death Rates x LGA'!$AK$1:$AS$85</definedName>
    <definedName name="_xlnm.Print_Area" localSheetId="11">'Deaths by age &amp; sex Victoria'!$B$1:$Q$90</definedName>
    <definedName name="_xlnm.Print_Area" localSheetId="9">'Deaths from Cancer'!$A$1:$L$46</definedName>
    <definedName name="_xlnm.Print_Area" localSheetId="0">Front!$A$1:$L$23</definedName>
    <definedName name="_xlnm.Print_Area" localSheetId="3">'Infant Mortality'!$A$1:$K$31</definedName>
    <definedName name="_xlnm.Print_Area" localSheetId="6">'Life Expectancy'!$A$1:$Y$40</definedName>
    <definedName name="_xlnm.Print_Area" localSheetId="8">'Mortality &amp; Disadvantage'!$A$1:$O$240</definedName>
    <definedName name="_xlnm.Print_Area" localSheetId="10">'Mortality &amp; Disadvantage (2)'!$A$1:$O$240</definedName>
    <definedName name="_xlnm.Print_Area" localSheetId="2">'Mortality Rates'!$B$1:$Q$38</definedName>
    <definedName name="_xlnm.Print_Area" localSheetId="4">'Prob of Death'!$A$1:$M$33</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7" i="9" l="1"/>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7" i="9"/>
  <c r="M145" i="8"/>
  <c r="M137" i="8"/>
  <c r="AF8" i="9" l="1"/>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AF77" i="9"/>
  <c r="AF78" i="9"/>
  <c r="AF79" i="9"/>
  <c r="AF80" i="9"/>
  <c r="AF81" i="9"/>
  <c r="AF82" i="9"/>
  <c r="AF83" i="9"/>
  <c r="AF84" i="9"/>
  <c r="AF85" i="9"/>
  <c r="I4" i="12" l="1"/>
  <c r="F6" i="2" l="1"/>
  <c r="C6" i="2"/>
  <c r="E41" i="8" l="1"/>
  <c r="L38" i="6" l="1"/>
  <c r="F40" i="8" l="1"/>
  <c r="AU6" i="9"/>
  <c r="AU5" i="9"/>
  <c r="I4" i="10"/>
  <c r="O8" i="11" l="1"/>
  <c r="O9" i="11"/>
  <c r="O10" i="11"/>
  <c r="O11" i="11"/>
  <c r="O12" i="11"/>
  <c r="O13" i="11"/>
  <c r="O14" i="11"/>
  <c r="O15" i="11"/>
  <c r="O16" i="11"/>
  <c r="O17" i="11"/>
  <c r="O18" i="11"/>
  <c r="O19" i="11"/>
  <c r="O20" i="11"/>
  <c r="O21" i="11"/>
  <c r="L8" i="2" l="1"/>
  <c r="N8" i="2"/>
  <c r="L9" i="2"/>
  <c r="N9" i="2"/>
  <c r="L10" i="2"/>
  <c r="N10" i="2"/>
  <c r="L11" i="2"/>
  <c r="N11" i="2"/>
  <c r="L12" i="2"/>
  <c r="N12" i="2"/>
  <c r="L13" i="2"/>
  <c r="N13" i="2"/>
  <c r="L14" i="2"/>
  <c r="N14" i="2"/>
  <c r="L15" i="2"/>
  <c r="N15" i="2"/>
  <c r="L16" i="2"/>
  <c r="N16" i="2"/>
  <c r="L17" i="2"/>
  <c r="N17" i="2"/>
  <c r="L18" i="2"/>
  <c r="N18" i="2"/>
  <c r="L19" i="2"/>
  <c r="N19" i="2"/>
  <c r="L20" i="2"/>
  <c r="N20" i="2"/>
  <c r="L21" i="2"/>
  <c r="N21" i="2"/>
  <c r="L22" i="2"/>
  <c r="N22" i="2"/>
  <c r="L23" i="2"/>
  <c r="N23" i="2"/>
  <c r="L24" i="2"/>
  <c r="N24" i="2"/>
  <c r="L25" i="2"/>
  <c r="N25" i="2"/>
  <c r="L26" i="2"/>
  <c r="N26" i="2"/>
  <c r="L27" i="2"/>
  <c r="N27" i="2"/>
  <c r="L28" i="2"/>
  <c r="N28" i="2"/>
  <c r="L29" i="2"/>
  <c r="N29" i="2"/>
  <c r="L30" i="2"/>
  <c r="N30" i="2"/>
  <c r="L31" i="2"/>
  <c r="N31" i="2"/>
  <c r="L32" i="2"/>
  <c r="N32" i="2"/>
  <c r="L33" i="2"/>
  <c r="N33" i="2"/>
  <c r="L34" i="2"/>
  <c r="N34" i="2"/>
  <c r="L35" i="2"/>
  <c r="N35" i="2"/>
  <c r="L36" i="2"/>
  <c r="N36" i="2"/>
  <c r="L37" i="2"/>
  <c r="N37" i="2"/>
  <c r="L38" i="2"/>
  <c r="N38" i="2"/>
  <c r="L39" i="2"/>
  <c r="N39" i="2"/>
  <c r="L40" i="2"/>
  <c r="N40" i="2"/>
  <c r="L41" i="2"/>
  <c r="N41" i="2"/>
  <c r="L42" i="2"/>
  <c r="N42" i="2"/>
  <c r="L43" i="2"/>
  <c r="N43" i="2"/>
  <c r="L44" i="2"/>
  <c r="N44" i="2"/>
  <c r="L45" i="2"/>
  <c r="N45" i="2"/>
  <c r="L46" i="2"/>
  <c r="N46" i="2"/>
  <c r="L47" i="2"/>
  <c r="N47" i="2"/>
  <c r="L48" i="2"/>
  <c r="N48" i="2"/>
  <c r="L49" i="2"/>
  <c r="N49" i="2"/>
  <c r="L50" i="2"/>
  <c r="N50" i="2"/>
  <c r="L51" i="2"/>
  <c r="N51" i="2"/>
  <c r="L52" i="2"/>
  <c r="N52" i="2"/>
  <c r="L53" i="2"/>
  <c r="N53" i="2"/>
  <c r="L54" i="2"/>
  <c r="N54" i="2"/>
  <c r="L55" i="2"/>
  <c r="N55" i="2"/>
  <c r="L56" i="2"/>
  <c r="N56" i="2"/>
  <c r="L57" i="2"/>
  <c r="N57" i="2"/>
  <c r="L58" i="2"/>
  <c r="N58" i="2"/>
  <c r="L59" i="2"/>
  <c r="N59" i="2"/>
  <c r="L60" i="2"/>
  <c r="N60" i="2"/>
  <c r="L61" i="2"/>
  <c r="N61" i="2"/>
  <c r="L62" i="2"/>
  <c r="N62" i="2"/>
  <c r="L63" i="2"/>
  <c r="N63" i="2"/>
  <c r="L64" i="2"/>
  <c r="N64" i="2"/>
  <c r="L65" i="2"/>
  <c r="N65" i="2"/>
  <c r="L66" i="2"/>
  <c r="N66" i="2"/>
  <c r="L67" i="2"/>
  <c r="N67" i="2"/>
  <c r="L68" i="2"/>
  <c r="N68" i="2"/>
  <c r="L69" i="2"/>
  <c r="N69" i="2"/>
  <c r="L70" i="2"/>
  <c r="N70" i="2"/>
  <c r="L71" i="2"/>
  <c r="N71" i="2"/>
  <c r="L72" i="2"/>
  <c r="N72" i="2"/>
  <c r="L73" i="2"/>
  <c r="N73" i="2"/>
  <c r="L74" i="2"/>
  <c r="N74" i="2"/>
  <c r="L75" i="2"/>
  <c r="N75" i="2"/>
  <c r="L76" i="2"/>
  <c r="N76" i="2"/>
  <c r="L77" i="2"/>
  <c r="N77" i="2"/>
  <c r="L78" i="2"/>
  <c r="N78" i="2"/>
  <c r="L79" i="2"/>
  <c r="N79" i="2"/>
  <c r="L80" i="2"/>
  <c r="N80" i="2"/>
  <c r="L81" i="2"/>
  <c r="N81" i="2"/>
  <c r="L82" i="2"/>
  <c r="N82" i="2"/>
  <c r="L83" i="2"/>
  <c r="N83" i="2"/>
  <c r="L84" i="2"/>
  <c r="N84" i="2"/>
  <c r="L85" i="2"/>
  <c r="N85" i="2"/>
  <c r="L86" i="2"/>
  <c r="N86" i="2"/>
  <c r="L87" i="2"/>
  <c r="N87" i="2"/>
  <c r="L88" i="2"/>
  <c r="N88" i="2"/>
  <c r="L89" i="2"/>
  <c r="N89" i="2"/>
  <c r="L90" i="2"/>
  <c r="N90" i="2"/>
  <c r="L91" i="2"/>
  <c r="N91" i="2"/>
  <c r="L92" i="2"/>
  <c r="N92" i="2"/>
  <c r="L93" i="2"/>
  <c r="N93" i="2"/>
  <c r="L94" i="2"/>
  <c r="N94" i="2"/>
  <c r="L95" i="2"/>
  <c r="N95" i="2"/>
  <c r="L96" i="2"/>
  <c r="N96" i="2"/>
  <c r="L97" i="2"/>
  <c r="N97" i="2"/>
  <c r="L98" i="2"/>
  <c r="N98" i="2"/>
  <c r="L99" i="2"/>
  <c r="N99" i="2"/>
  <c r="L100" i="2"/>
  <c r="N100" i="2"/>
  <c r="L101" i="2"/>
  <c r="N101" i="2"/>
  <c r="L102" i="2"/>
  <c r="N102" i="2"/>
  <c r="L103" i="2"/>
  <c r="N103" i="2"/>
  <c r="L104" i="2"/>
  <c r="N104" i="2"/>
  <c r="L105" i="2"/>
  <c r="N105" i="2"/>
  <c r="L106" i="2"/>
  <c r="N106" i="2"/>
  <c r="L107" i="2"/>
  <c r="N107" i="2"/>
  <c r="L108" i="2"/>
  <c r="N108" i="2"/>
  <c r="L109" i="2"/>
  <c r="N109" i="2"/>
  <c r="L110" i="2"/>
  <c r="N110" i="2"/>
  <c r="L111" i="2"/>
  <c r="N111" i="2"/>
  <c r="L112" i="2"/>
  <c r="N112" i="2"/>
  <c r="L113" i="2"/>
  <c r="N113" i="2"/>
  <c r="L114" i="2"/>
  <c r="N114" i="2"/>
  <c r="L115" i="2"/>
  <c r="N115" i="2"/>
  <c r="L116" i="2"/>
  <c r="N116" i="2"/>
  <c r="L117" i="2"/>
  <c r="N117" i="2"/>
  <c r="L118" i="2"/>
  <c r="N118" i="2"/>
  <c r="N7" i="2"/>
  <c r="L7" i="2"/>
  <c r="F8" i="2"/>
  <c r="F9" i="2"/>
  <c r="F10" i="2"/>
  <c r="F11" i="2"/>
  <c r="F12" i="2"/>
  <c r="F13" i="2"/>
  <c r="F14" i="2"/>
  <c r="F15" i="2"/>
  <c r="F16" i="2"/>
  <c r="F17" i="2"/>
  <c r="F18" i="2"/>
  <c r="F19" i="2"/>
  <c r="F20" i="2"/>
  <c r="F21" i="2"/>
  <c r="F22" i="2"/>
  <c r="F23" i="2"/>
  <c r="F24" i="2"/>
  <c r="F7" i="2"/>
  <c r="C8" i="2"/>
  <c r="C9" i="2"/>
  <c r="C10" i="2"/>
  <c r="C11" i="2"/>
  <c r="C12" i="2"/>
  <c r="C13" i="2"/>
  <c r="C14" i="2"/>
  <c r="C15" i="2"/>
  <c r="C16" i="2"/>
  <c r="C17" i="2"/>
  <c r="C18" i="2"/>
  <c r="C19" i="2"/>
  <c r="C20" i="2"/>
  <c r="C21" i="2"/>
  <c r="C22" i="2"/>
  <c r="C23" i="2"/>
  <c r="C24" i="2"/>
  <c r="C7" i="2"/>
  <c r="S13" i="5"/>
  <c r="R13" i="5"/>
  <c r="S8" i="5"/>
  <c r="R8" i="5"/>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C41" i="9"/>
  <c r="AC42" i="9"/>
  <c r="AC43" i="9"/>
  <c r="AC44" i="9"/>
  <c r="AC45" i="9"/>
  <c r="AC46" i="9"/>
  <c r="AC47" i="9"/>
  <c r="AC48" i="9"/>
  <c r="AC49" i="9"/>
  <c r="AC50" i="9"/>
  <c r="AC51" i="9"/>
  <c r="AC52" i="9"/>
  <c r="AC53" i="9"/>
  <c r="AC54" i="9"/>
  <c r="AC55" i="9"/>
  <c r="AC56" i="9"/>
  <c r="AC57" i="9"/>
  <c r="AC58" i="9"/>
  <c r="AC59" i="9"/>
  <c r="AC60" i="9"/>
  <c r="AC61" i="9"/>
  <c r="AC62" i="9"/>
  <c r="AC63" i="9"/>
  <c r="AC64" i="9"/>
  <c r="AC65" i="9"/>
  <c r="AC66" i="9"/>
  <c r="AC67" i="9"/>
  <c r="AC68" i="9"/>
  <c r="AC69" i="9"/>
  <c r="AC70" i="9"/>
  <c r="AC71" i="9"/>
  <c r="AC72" i="9"/>
  <c r="AC73" i="9"/>
  <c r="AC74" i="9"/>
  <c r="AC75" i="9"/>
  <c r="AC76" i="9"/>
  <c r="AC77" i="9"/>
  <c r="AC78" i="9"/>
  <c r="AC79" i="9"/>
  <c r="AC80" i="9"/>
  <c r="AC81" i="9"/>
  <c r="AC82" i="9"/>
  <c r="AC83" i="9"/>
  <c r="AC84" i="9"/>
  <c r="AC85" i="9"/>
  <c r="AC86" i="9"/>
  <c r="AC7" i="9"/>
  <c r="L145" i="8"/>
  <c r="K145" i="8"/>
  <c r="J145" i="8"/>
  <c r="B140" i="8" a="1"/>
  <c r="B142" i="8" s="1"/>
  <c r="L137" i="8"/>
  <c r="K137" i="8"/>
  <c r="J137" i="8"/>
  <c r="B132" i="8" a="1"/>
  <c r="B135" i="8" s="1"/>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6" i="8" l="1"/>
  <c r="H7" i="2"/>
  <c r="H5" i="2"/>
  <c r="B132" i="8"/>
  <c r="B134" i="8"/>
  <c r="B141" i="8"/>
  <c r="B143" i="8"/>
  <c r="B133" i="8"/>
  <c r="B140" i="8"/>
  <c r="B144" i="8"/>
  <c r="H24" i="2"/>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47" authorId="0" shapeId="0" xr:uid="{00000000-0006-0000-0600-000001000000}">
      <text>
        <r>
          <rPr>
            <sz val="8"/>
            <color indexed="81"/>
            <rFont val="Tahoma"/>
            <family val="2"/>
          </rPr>
          <t>Computed from aggregated population and death data over 5 years</t>
        </r>
      </text>
    </comment>
    <comment ref="D47" authorId="0" shapeId="0" xr:uid="{00000000-0006-0000-0600-000002000000}">
      <text>
        <r>
          <rPr>
            <sz val="8"/>
            <color indexed="81"/>
            <rFont val="Tahoma"/>
            <family val="2"/>
          </rPr>
          <t>Computed from aggregated population and death data for 2000-2004</t>
        </r>
      </text>
    </comment>
    <comment ref="E47"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47"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76" authorId="1" shapeId="0" xr:uid="{00000000-0006-0000-0700-00000F000000}">
      <text>
        <r>
          <rPr>
            <sz val="8"/>
            <rFont val="Arial"/>
            <family val="2"/>
          </rPr>
          <t>Includes deaths where usual residence was overseas, no fixed abode and Victoria undefined.</t>
        </r>
      </text>
    </comment>
    <comment ref="B86"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<sst xmlns="http://schemas.openxmlformats.org/spreadsheetml/2006/main" count="1814" uniqueCount="595">
  <si>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</si>
  <si>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</si>
  <si>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</si>
  <si>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</si>
  <si>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</si>
  <si>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</si>
  <si>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</si>
  <si>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</si>
  <si>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</si>
  <si>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</si>
  <si>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</si>
  <si>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</si>
  <si>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</si>
  <si>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</si>
  <si>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</si>
  <si>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</si>
  <si>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</si>
  <si>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</si>
  <si>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</si>
  <si>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</si>
  <si>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</si>
  <si>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</si>
  <si>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</si>
  <si>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</si>
  <si>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</si>
  <si>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</si>
  <si>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</si>
  <si>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</si>
  <si>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</si>
  <si>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</si>
  <si>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</si>
  <si>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</si>
  <si>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</si>
  <si>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</si>
  <si>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</si>
  <si>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Deaths, Australia. Australian Bureau of Statistics.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</si>
  <si>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</si>
  <si>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</si>
  <si>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</si>
  <si>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</si>
  <si>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</si>
  <si>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</si>
  <si>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</si>
  <si>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</si>
  <si>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</si>
  <si>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</si>
  <si>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</si>
  <si>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</si>
  <si>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</si>
  <si>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</si>
  <si>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</si>
  <si>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</si>
  <si>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</si>
  <si>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</si>
  <si>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</si>
  <si>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</si>
  <si>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</si>
  <si>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</si>
  <si>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</si>
  <si>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</si>
  <si>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</si>
  <si>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</si>
  <si>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</si>
  <si>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</si>
  <si>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</si>
  <si>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</si>
  <si>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</si>
  <si>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</si>
  <si>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</si>
  <si>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</si>
  <si>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</si>
  <si>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</si>
  <si>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</si>
  <si>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</si>
  <si>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</si>
  <si>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</si>
  <si>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</si>
  <si>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</si>
  <si>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</si>
  <si>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</si>
  <si>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</si>
  <si>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</si>
  <si>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</si>
  <si>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</si>
  <si>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</si>
  <si>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</si>
  <si>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</si>
  <si>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</si>
  <si>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</si>
  <si>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</si>
  <si>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</si>
  <si>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</si>
  <si>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</si>
  <si>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</si>
  <si>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</si>
  <si>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</si>
  <si>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</si>
  <si>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</si>
  <si>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</si>
  <si>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</si>
  <si>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</si>
  <si>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</si>
  <si>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</si>
  <si>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</si>
  <si>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</si>
  <si>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</si>
  <si>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</si>
  <si>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</si>
  <si>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</si>
  <si>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</si>
  <si>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</si>
  <si>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</si>
  <si>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</si>
  <si>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</si>
  <si>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</si>
  <si>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</si>
  <si>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</si>
  <si>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</si>
  <si>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</si>
  <si>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</si>
  <si>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</si>
  <si>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</si>
  <si>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</si>
  <si>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</si>
  <si>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</si>
  <si>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</si>
  <si>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</si>
  <si>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</si>
  <si>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</si>
  <si>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</si>
  <si>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</si>
  <si>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</si>
  <si>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</si>
  <si>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</si>
  <si>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 Australia, 1951-2002</t>
  </si>
  <si>
    <t>Infant Mortality Rate</t>
  </si>
  <si>
    <t>http://www.health.vic.gov.au/healthstatus/downloads/le_birth_79-06_vic.xls</t>
  </si>
  <si>
    <t>Difference</t>
  </si>
  <si>
    <t>1881-1890</t>
  </si>
  <si>
    <t>1891-1900</t>
  </si>
  <si>
    <t>1901-1910</t>
  </si>
  <si>
    <t>1920-1922</t>
  </si>
  <si>
    <t>1932-1934</t>
  </si>
  <si>
    <t>1946-1948</t>
  </si>
  <si>
    <t>1953-1955</t>
  </si>
  <si>
    <t>1960-1962</t>
  </si>
  <si>
    <t>1965-1967</t>
  </si>
  <si>
    <t>1970-1972</t>
  </si>
  <si>
    <t>1975-1977</t>
  </si>
  <si>
    <t>1980-1982</t>
  </si>
  <si>
    <t>1985-1987</t>
  </si>
  <si>
    <t>1990-1992</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</si>
  <si>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</si>
  <si>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</si>
  <si>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</si>
  <si>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</si>
  <si>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</si>
  <si>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</si>
  <si>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</si>
  <si>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</si>
  <si>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</si>
  <si>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</si>
  <si>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</si>
  <si>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</si>
  <si>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</si>
  <si>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</si>
  <si>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</si>
  <si>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</si>
  <si>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</si>
  <si>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</si>
  <si>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</si>
  <si>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</si>
  <si>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</si>
  <si>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</si>
  <si>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</si>
  <si>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</si>
  <si>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</si>
  <si>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</si>
  <si>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</si>
  <si>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</si>
  <si>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</si>
  <si>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</si>
  <si>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</si>
  <si>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</si>
  <si>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</si>
  <si>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</si>
  <si>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</si>
  <si>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</si>
  <si>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</si>
  <si>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</si>
  <si>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</si>
  <si>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</si>
  <si>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</si>
  <si>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</si>
  <si>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</si>
  <si>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</si>
  <si>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</si>
  <si>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</si>
  <si>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</si>
  <si>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</si>
  <si>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</si>
  <si>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</si>
  <si>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</si>
  <si>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</si>
  <si>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</si>
  <si>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</si>
  <si>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</si>
  <si>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</si>
  <si>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</si>
  <si>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</si>
  <si>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</si>
  <si>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</si>
  <si>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</si>
  <si>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</si>
  <si>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</si>
  <si>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</si>
  <si>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</si>
  <si>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</si>
  <si>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</si>
  <si>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</si>
  <si>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</si>
  <si>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</si>
  <si>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</si>
  <si>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</si>
  <si>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</si>
  <si>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</si>
  <si>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</si>
  <si>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</si>
  <si>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</si>
  <si>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</si>
  <si>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</si>
  <si>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</si>
  <si>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</si>
  <si>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</si>
  <si>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</si>
  <si>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</si>
  <si>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</si>
  <si>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</si>
  <si>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</si>
  <si>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</si>
  <si>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</si>
  <si>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</si>
  <si>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</si>
  <si>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</si>
  <si>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</si>
  <si>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</si>
  <si>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</si>
  <si>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</si>
  <si>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</si>
  <si>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</si>
  <si>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</si>
  <si>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</si>
  <si>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</si>
  <si>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</si>
  <si>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</si>
  <si>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</si>
  <si>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Change in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</si>
  <si>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</si>
  <si>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</si>
  <si>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</si>
  <si>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</si>
  <si>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</si>
  <si>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</si>
  <si>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</si>
  <si>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</si>
  <si>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</si>
  <si>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</si>
  <si>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</si>
  <si>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</si>
  <si>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</si>
  <si>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</si>
  <si>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</si>
  <si>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</si>
  <si>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</si>
  <si>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</si>
  <si>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</si>
  <si>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</si>
  <si>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</si>
  <si>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</si>
  <si>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</si>
  <si>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</si>
  <si>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</si>
  <si>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</si>
  <si>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</si>
  <si>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</si>
  <si>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</si>
  <si>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</si>
  <si>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</si>
  <si>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</si>
  <si>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</si>
  <si>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</si>
  <si>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</si>
  <si>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</si>
  <si>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</si>
  <si>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</si>
  <si>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</si>
  <si>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</si>
  <si>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</si>
  <si>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</si>
  <si>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</si>
  <si>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Queenscliffe (B)</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</si>
  <si>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</si>
  <si>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</si>
  <si>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</si>
  <si>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</si>
  <si>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</si>
  <si>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</si>
  <si>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</si>
  <si>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</si>
  <si>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</si>
  <si>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</si>
  <si>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</si>
  <si>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</si>
  <si>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</si>
  <si>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</si>
  <si>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</si>
  <si>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</si>
  <si>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</si>
  <si>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</si>
  <si>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</si>
  <si>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</si>
  <si>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</si>
  <si>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</si>
  <si>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</si>
  <si>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</si>
  <si>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</si>
  <si>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</si>
  <si>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</si>
  <si>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</si>
  <si>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</si>
  <si>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</si>
  <si>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</si>
  <si>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</si>
  <si>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</si>
  <si>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</si>
  <si>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</si>
  <si>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</si>
  <si>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</si>
  <si>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</si>
  <si>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</si>
  <si>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</si>
  <si>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</si>
  <si>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</si>
  <si>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</si>
  <si>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</si>
  <si>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</si>
  <si>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</si>
  <si>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</si>
  <si>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</si>
  <si>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</si>
  <si>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</si>
  <si>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</si>
  <si>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</si>
  <si>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</si>
  <si>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</si>
  <si>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</si>
  <si>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</si>
  <si>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</si>
  <si>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</si>
  <si>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</si>
  <si>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</si>
  <si>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</si>
  <si>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</si>
  <si>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</si>
  <si>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</si>
  <si>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</si>
  <si>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</si>
  <si>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</si>
  <si>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</si>
  <si>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</si>
  <si>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</si>
  <si>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</si>
  <si>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</si>
  <si>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</si>
  <si>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</si>
  <si>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</si>
  <si>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</si>
  <si>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</si>
  <si>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</si>
  <si>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</si>
  <si>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</si>
  <si>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</si>
  <si>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</si>
  <si>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</si>
  <si>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</si>
  <si>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</si>
  <si>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</si>
  <si>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</si>
  <si>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</si>
  <si>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</si>
  <si>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</si>
  <si>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</si>
  <si>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</si>
  <si>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</si>
  <si>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</si>
  <si>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</si>
  <si>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</si>
  <si>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</si>
  <si>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</si>
  <si>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</si>
  <si>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</si>
  <si>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</si>
  <si>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</si>
  <si>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</si>
  <si>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</si>
  <si>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</si>
  <si>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</si>
  <si>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</si>
  <si>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</si>
  <si>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</si>
  <si>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</si>
  <si>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</si>
  <si>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</si>
  <si>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</si>
  <si>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</si>
  <si>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</si>
  <si>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</si>
  <si>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</si>
  <si>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</si>
  <si>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</si>
  <si>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</si>
  <si>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</si>
  <si>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</si>
  <si>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</si>
  <si>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</si>
  <si>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</si>
  <si>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</si>
  <si>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</si>
  <si>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</si>
  <si>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</si>
  <si>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</si>
  <si>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</si>
  <si>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</si>
  <si>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</si>
  <si>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</si>
  <si>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</si>
  <si>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</si>
  <si>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</si>
  <si>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</si>
  <si>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</si>
  <si>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</si>
  <si>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</si>
  <si>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</si>
  <si>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</si>
  <si>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</si>
  <si>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</si>
  <si>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</si>
  <si>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</si>
  <si>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</si>
  <si>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</si>
  <si>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</si>
  <si>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</si>
  <si>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</si>
  <si>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</si>
  <si>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</si>
  <si>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</si>
  <si>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</si>
  <si>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</si>
  <si>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</si>
  <si>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</si>
  <si>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</si>
  <si>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</si>
  <si>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</si>
  <si>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</si>
  <si>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</si>
  <si>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</si>
  <si>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</si>
  <si>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</si>
  <si>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</si>
  <si>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</si>
  <si>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</si>
  <si>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</si>
  <si>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</si>
  <si>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</si>
  <si>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</si>
  <si>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</si>
  <si>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</si>
  <si>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</si>
  <si>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</si>
  <si>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</si>
  <si>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</si>
  <si>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</si>
  <si>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</si>
  <si>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</si>
  <si>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</si>
  <si>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</si>
  <si>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</si>
  <si>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</si>
  <si>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</si>
  <si>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</si>
  <si>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</si>
  <si>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</si>
  <si>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</si>
  <si>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</si>
  <si>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</si>
  <si>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</si>
  <si>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</si>
  <si>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</si>
  <si>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</si>
  <si>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</si>
  <si>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</si>
  <si>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</si>
  <si>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</si>
  <si>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</si>
  <si>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</si>
  <si>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</si>
  <si>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</si>
  <si>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</si>
  <si>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</si>
  <si>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</si>
  <si>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</si>
  <si>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</si>
  <si>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</si>
  <si>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</si>
  <si>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</si>
  <si>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</si>
  <si>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</si>
  <si>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</si>
  <si>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</si>
  <si>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</si>
  <si>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</si>
  <si>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</si>
  <si>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</si>
  <si>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</si>
  <si>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</si>
  <si>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</si>
  <si>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</si>
  <si>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</si>
  <si>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</si>
  <si>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</si>
  <si>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</si>
  <si>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</si>
  <si>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</si>
  <si>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</si>
  <si>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</si>
  <si>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</si>
  <si>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</si>
  <si>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</si>
  <si>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2003-2015</t>
  </si>
  <si>
    <t>np</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</si>
  <si>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2015</t>
    </r>
  </si>
  <si>
    <t>Mortality Rates by Sex and Age: Australia, 1907 to 2015</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</si>
  <si>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</si>
  <si>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</si>
  <si>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</si>
  <si>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</si>
  <si>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</si>
  <si>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</si>
  <si>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</si>
  <si>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</si>
  <si>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</si>
  <si>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</si>
  <si>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</si>
  <si>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</si>
  <si>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</si>
  <si>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</si>
  <si>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</si>
  <si>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</si>
  <si>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</si>
  <si>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</si>
  <si>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</si>
  <si>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</si>
  <si>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</si>
  <si>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</si>
  <si>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</si>
  <si>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</si>
  <si>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</si>
  <si>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</si>
  <si>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</si>
  <si>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</si>
  <si>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</si>
  <si>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</si>
  <si>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Life Expenctancy at Birth, Victoria: 1979 to 2016</t>
  </si>
  <si>
    <t>2014-2016</t>
  </si>
  <si>
    <t>Life Expenctancy at Birth, Australia: 1881 to 2016</t>
  </si>
  <si>
    <t>Life Expectancy, Victoria, 2016</t>
  </si>
  <si>
    <t>Association between the SEIFA Index of Relative Disadvantage 2011, and Age-adjusted Mortality Rates in Selected Victorian Suburbs 2011-2013</t>
  </si>
  <si>
    <t>Mortality and Social Disadvantage</t>
  </si>
  <si>
    <t>2003-2017</t>
  </si>
  <si>
    <t>% Change in Rate</t>
  </si>
  <si>
    <t>Ranked Standardized Mortality Rates 2017</t>
  </si>
  <si>
    <t>Infant Mortality Rate by Sex: 1901 to 2018</t>
  </si>
  <si>
    <t>3302055001DO001_20132015 Life Tables, States, Territories and Australia, 2016-2018</t>
  </si>
  <si>
    <t>Probability of Death within One Year. Victoria, 2016-2018</t>
  </si>
  <si>
    <t>Life Expenctancy at Birth, Local Government Areas, 1997 to 2007</t>
  </si>
  <si>
    <t>Life expectancy at birth in Victoria by Index of Relative Socioeconomic Disadvantage (IRSED) quintile (1996-2007)</t>
  </si>
  <si>
    <t>33020DO006_2013 Deaths, Australia, 2018</t>
  </si>
  <si>
    <t>2003-2018</t>
  </si>
  <si>
    <t>Mortality and Death Rates, by Muicipality: Victoria, 2018</t>
  </si>
  <si>
    <t>Mortality and Death Rates, by Muicipality: Victoria, 2003 to 2018</t>
  </si>
  <si>
    <t>Infant Mortality: Australia, 1901 to 2018</t>
  </si>
  <si>
    <t>Probability of Death within One Year, by Age: Australia, 2014-2018</t>
  </si>
  <si>
    <t>Deaths and Standard Death Rates by Municipality, Victoria, 2003 to 2018</t>
  </si>
  <si>
    <t>Causes of Death, Victoria: Cancer 2018</t>
  </si>
  <si>
    <t>Deaths due to Cancer: Australia,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</si>
</sst>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00_);_(* \(#,##0.00\);_(* &quot;-&quot;??_);_(@_)"/>
    <numFmt numFmtId="167" formatCode="[$$-C09]#,##0.00;[Red]&quot;-&quot;[$$-C09]#,##0.00"/>
    <numFmt numFmtId="168" formatCode="0.000"/>
  </numFmts>
  <fonts count="145">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9"/>
      <color theme="1"/>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0"/>
      <color theme="1"/>
      <name val="MS Sans Serif"/>
      <family val="2"/>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5">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1083">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4" fillId="0" borderId="0"/>
    <xf numFmtId="0" fontId="34" fillId="0" borderId="0" applyBorder="0"/>
    <xf numFmtId="0" fontId="11" fillId="0" borderId="0"/>
    <xf numFmtId="0" fontId="32" fillId="0" borderId="0"/>
    <xf numFmtId="0" fontId="32" fillId="0" borderId="0"/>
    <xf numFmtId="0" fontId="74" fillId="0" borderId="0"/>
    <xf numFmtId="0" fontId="32" fillId="0" borderId="0"/>
    <xf numFmtId="0" fontId="32" fillId="0" borderId="0"/>
    <xf numFmtId="0" fontId="32" fillId="0" borderId="0"/>
    <xf numFmtId="0" fontId="78" fillId="0" borderId="0" applyNumberFormat="0" applyFill="0" applyBorder="0" applyAlignment="0" applyProtection="0">
      <alignment vertical="top"/>
      <protection locked="0"/>
    </xf>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5" fillId="44" borderId="15" applyNumberFormat="0" applyAlignment="0" applyProtection="0"/>
    <xf numFmtId="0" fontId="85" fillId="44" borderId="15" applyNumberFormat="0" applyAlignment="0" applyProtection="0"/>
    <xf numFmtId="0" fontId="85"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6" fillId="53" borderId="16" applyNumberFormat="0" applyAlignment="0" applyProtection="0"/>
    <xf numFmtId="0" fontId="86" fillId="53" borderId="16" applyNumberFormat="0" applyAlignment="0" applyProtection="0"/>
    <xf numFmtId="0" fontId="86" fillId="53" borderId="16" applyNumberFormat="0" applyAlignment="0" applyProtection="0"/>
    <xf numFmtId="0" fontId="86" fillId="53" borderId="16" applyNumberFormat="0" applyAlignment="0" applyProtection="0"/>
    <xf numFmtId="43" fontId="32"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7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4"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alignment horizontal="center"/>
    </xf>
    <xf numFmtId="0" fontId="90" fillId="0" borderId="17" applyNumberFormat="0" applyFill="0" applyAlignment="0" applyProtection="0"/>
    <xf numFmtId="0" fontId="90" fillId="0" borderId="17" applyNumberFormat="0" applyFill="0" applyAlignment="0" applyProtection="0"/>
    <xf numFmtId="0" fontId="90" fillId="0" borderId="17" applyNumberFormat="0" applyFill="0" applyAlignment="0" applyProtection="0"/>
    <xf numFmtId="0" fontId="91" fillId="0" borderId="18" applyNumberFormat="0" applyFill="0" applyAlignment="0" applyProtection="0"/>
    <xf numFmtId="0" fontId="13" fillId="0" borderId="3" applyNumberFormat="0" applyFill="0" applyAlignment="0" applyProtection="0"/>
    <xf numFmtId="0" fontId="92" fillId="0" borderId="18"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4" fillId="0" borderId="18" applyNumberFormat="0" applyFill="0" applyAlignment="0" applyProtection="0"/>
    <xf numFmtId="0" fontId="14" fillId="0" borderId="4" applyNumberFormat="0" applyFill="0" applyAlignment="0" applyProtection="0"/>
    <xf numFmtId="0" fontId="95" fillId="0" borderId="18" applyNumberFormat="0" applyFill="0" applyAlignment="0" applyProtection="0"/>
    <xf numFmtId="0" fontId="96" fillId="0" borderId="20" applyNumberFormat="0" applyFill="0" applyAlignment="0" applyProtection="0"/>
    <xf numFmtId="0" fontId="96" fillId="0" borderId="20" applyNumberFormat="0" applyFill="0" applyAlignment="0" applyProtection="0"/>
    <xf numFmtId="0" fontId="96" fillId="0" borderId="20" applyNumberFormat="0" applyFill="0" applyAlignment="0" applyProtection="0"/>
    <xf numFmtId="0" fontId="97" fillId="0" borderId="21" applyNumberFormat="0" applyFill="0" applyAlignment="0" applyProtection="0"/>
    <xf numFmtId="0" fontId="15" fillId="0" borderId="5" applyNumberFormat="0" applyFill="0" applyAlignment="0" applyProtection="0"/>
    <xf numFmtId="0" fontId="98"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15"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Protection="0">
      <alignment horizontal="center"/>
    </xf>
    <xf numFmtId="0" fontId="89" fillId="0" borderId="0">
      <alignment horizontal="center" textRotation="90"/>
    </xf>
    <xf numFmtId="0" fontId="99" fillId="0" borderId="0" applyNumberFormat="0" applyFill="0" applyBorder="0" applyProtection="0">
      <alignment horizontal="center" textRotation="90"/>
    </xf>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00" fillId="0" borderId="0"/>
    <xf numFmtId="0" fontId="101" fillId="0" borderId="0" applyNumberFormat="0" applyFill="0" applyBorder="0" applyAlignment="0" applyProtection="0"/>
    <xf numFmtId="0" fontId="102"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00" fillId="0" borderId="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4" fillId="0" borderId="22" applyNumberFormat="0" applyFill="0" applyAlignment="0" applyProtection="0"/>
    <xf numFmtId="0" fontId="104" fillId="0" borderId="22" applyNumberFormat="0" applyFill="0" applyAlignment="0" applyProtection="0"/>
    <xf numFmtId="0" fontId="104" fillId="0" borderId="22" applyNumberFormat="0" applyFill="0" applyAlignment="0" applyProtection="0"/>
    <xf numFmtId="0" fontId="105" fillId="48"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6" fillId="0" borderId="0"/>
    <xf numFmtId="0" fontId="106" fillId="0" borderId="0"/>
    <xf numFmtId="0" fontId="106" fillId="0" borderId="0"/>
    <xf numFmtId="0" fontId="74" fillId="0" borderId="0"/>
    <xf numFmtId="0" fontId="74" fillId="0" borderId="0"/>
    <xf numFmtId="0" fontId="32" fillId="0" borderId="0"/>
    <xf numFmtId="0" fontId="106" fillId="0" borderId="0"/>
    <xf numFmtId="0" fontId="106" fillId="0" borderId="0"/>
    <xf numFmtId="0" fontId="11" fillId="0" borderId="0"/>
    <xf numFmtId="0" fontId="32" fillId="0" borderId="0"/>
    <xf numFmtId="0" fontId="11" fillId="0" borderId="0"/>
    <xf numFmtId="0" fontId="11" fillId="0" borderId="0"/>
    <xf numFmtId="0" fontId="11" fillId="0" borderId="0"/>
    <xf numFmtId="0" fontId="74" fillId="0" borderId="0"/>
    <xf numFmtId="0" fontId="74" fillId="0" borderId="0"/>
    <xf numFmtId="0" fontId="11" fillId="0" borderId="0"/>
    <xf numFmtId="0" fontId="11" fillId="0" borderId="0"/>
    <xf numFmtId="0" fontId="32" fillId="0" borderId="0"/>
    <xf numFmtId="0" fontId="11" fillId="0" borderId="0"/>
    <xf numFmtId="0" fontId="11" fillId="0" borderId="0"/>
    <xf numFmtId="0" fontId="32" fillId="0" borderId="0"/>
    <xf numFmtId="0" fontId="32" fillId="0" borderId="0"/>
    <xf numFmtId="0" fontId="11" fillId="0" borderId="0"/>
    <xf numFmtId="0" fontId="74" fillId="0" borderId="0"/>
    <xf numFmtId="0" fontId="74" fillId="0" borderId="0"/>
    <xf numFmtId="0" fontId="106"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106" fillId="0" borderId="0"/>
    <xf numFmtId="0" fontId="32" fillId="0" borderId="0"/>
    <xf numFmtId="0" fontId="11" fillId="0" borderId="0"/>
    <xf numFmtId="0" fontId="74" fillId="0" borderId="0"/>
    <xf numFmtId="0" fontId="11" fillId="0" borderId="0"/>
    <xf numFmtId="0" fontId="74" fillId="0" borderId="0"/>
    <xf numFmtId="0" fontId="74" fillId="0" borderId="0"/>
    <xf numFmtId="0" fontId="11" fillId="0" borderId="0"/>
    <xf numFmtId="0" fontId="74" fillId="0" borderId="0"/>
    <xf numFmtId="0" fontId="11" fillId="0" borderId="0"/>
    <xf numFmtId="0" fontId="11" fillId="0" borderId="0"/>
    <xf numFmtId="0" fontId="74" fillId="0" borderId="0"/>
    <xf numFmtId="0" fontId="74"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32"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07" fillId="0" borderId="0"/>
    <xf numFmtId="0" fontId="74" fillId="0" borderId="0"/>
    <xf numFmtId="0" fontId="74" fillId="0" borderId="0"/>
    <xf numFmtId="0" fontId="74" fillId="0" borderId="0"/>
    <xf numFmtId="0" fontId="32" fillId="0" borderId="0"/>
    <xf numFmtId="0" fontId="74" fillId="0" borderId="0"/>
    <xf numFmtId="0" fontId="11" fillId="0" borderId="0"/>
    <xf numFmtId="0" fontId="107" fillId="0" borderId="0"/>
    <xf numFmtId="0" fontId="107" fillId="0" borderId="0"/>
    <xf numFmtId="0" fontId="82" fillId="0" borderId="0"/>
    <xf numFmtId="0" fontId="8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07" fillId="0" borderId="0"/>
    <xf numFmtId="0" fontId="82" fillId="0" borderId="0"/>
    <xf numFmtId="0" fontId="32" fillId="0" borderId="0"/>
    <xf numFmtId="0" fontId="74" fillId="0" borderId="0"/>
    <xf numFmtId="0" fontId="74" fillId="0" borderId="0"/>
    <xf numFmtId="0" fontId="74" fillId="0" borderId="0"/>
    <xf numFmtId="0" fontId="32" fillId="0" borderId="0"/>
    <xf numFmtId="0" fontId="11" fillId="0" borderId="0"/>
    <xf numFmtId="0" fontId="32" fillId="0" borderId="0"/>
    <xf numFmtId="0" fontId="11" fillId="0" borderId="0"/>
    <xf numFmtId="0" fontId="11" fillId="0" borderId="0"/>
    <xf numFmtId="0" fontId="32" fillId="0" borderId="0"/>
    <xf numFmtId="0" fontId="74" fillId="0" borderId="0"/>
    <xf numFmtId="0" fontId="107" fillId="0" borderId="0"/>
    <xf numFmtId="0" fontId="74" fillId="0" borderId="0"/>
    <xf numFmtId="0" fontId="74" fillId="0" borderId="0"/>
    <xf numFmtId="0" fontId="74" fillId="0" borderId="0"/>
    <xf numFmtId="0" fontId="74" fillId="0" borderId="0"/>
    <xf numFmtId="0" fontId="11" fillId="0" borderId="0"/>
    <xf numFmtId="0" fontId="74" fillId="0" borderId="0"/>
    <xf numFmtId="0" fontId="32" fillId="0" borderId="0"/>
    <xf numFmtId="0" fontId="11" fillId="0" borderId="0"/>
    <xf numFmtId="0" fontId="11" fillId="0" borderId="0"/>
    <xf numFmtId="0" fontId="74" fillId="0" borderId="0"/>
    <xf numFmtId="0" fontId="74" fillId="0" borderId="0"/>
    <xf numFmtId="0" fontId="11" fillId="0" borderId="0"/>
    <xf numFmtId="0" fontId="74" fillId="0" borderId="0"/>
    <xf numFmtId="0" fontId="74" fillId="0" borderId="0"/>
    <xf numFmtId="0" fontId="3" fillId="0" borderId="0"/>
    <xf numFmtId="0" fontId="11"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32" fillId="0" borderId="0"/>
    <xf numFmtId="0" fontId="74" fillId="0" borderId="0"/>
    <xf numFmtId="0" fontId="32" fillId="0" borderId="0"/>
    <xf numFmtId="0" fontId="32" fillId="0" borderId="0"/>
    <xf numFmtId="0" fontId="32" fillId="0" borderId="0"/>
    <xf numFmtId="0" fontId="74"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106" fillId="0" borderId="0"/>
    <xf numFmtId="0" fontId="32" fillId="0" borderId="0"/>
    <xf numFmtId="0" fontId="74" fillId="0" borderId="0"/>
    <xf numFmtId="0" fontId="106" fillId="0" borderId="0"/>
    <xf numFmtId="0" fontId="106" fillId="0" borderId="0"/>
    <xf numFmtId="0" fontId="11" fillId="0" borderId="0"/>
    <xf numFmtId="0" fontId="11" fillId="10" borderId="8"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11" fillId="10" borderId="8" applyNumberFormat="0" applyFont="0" applyAlignment="0" applyProtection="0"/>
    <xf numFmtId="0" fontId="82" fillId="10" borderId="24" applyNumberFormat="0" applyFont="0" applyAlignment="0" applyProtection="0"/>
    <xf numFmtId="0" fontId="11" fillId="10" borderId="8" applyNumberFormat="0" applyFont="0" applyAlignment="0" applyProtection="0"/>
    <xf numFmtId="0" fontId="82" fillId="10" borderId="24"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108" fillId="44" borderId="25" applyNumberFormat="0" applyAlignment="0" applyProtection="0"/>
    <xf numFmtId="0" fontId="108" fillId="44" borderId="25" applyNumberFormat="0" applyAlignment="0" applyProtection="0"/>
    <xf numFmtId="0" fontId="108" fillId="44" borderId="25" applyNumberFormat="0" applyAlignment="0" applyProtection="0"/>
    <xf numFmtId="0" fontId="108"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0" fontId="109" fillId="0" borderId="0"/>
    <xf numFmtId="0" fontId="110" fillId="0" borderId="0" applyNumberFormat="0" applyFill="0" applyBorder="0" applyAlignment="0" applyProtection="0"/>
    <xf numFmtId="167" fontId="109" fillId="0" borderId="0"/>
    <xf numFmtId="167" fontId="110" fillId="0" borderId="0" applyFill="0" applyBorder="0" applyAlignment="0" applyProtection="0"/>
    <xf numFmtId="0" fontId="111" fillId="0" borderId="0">
      <alignment horizontal="left"/>
    </xf>
    <xf numFmtId="0" fontId="111" fillId="0" borderId="0">
      <alignment horizontal="left"/>
    </xf>
    <xf numFmtId="0" fontId="111" fillId="0" borderId="0">
      <alignment horizontal="left"/>
    </xf>
    <xf numFmtId="0" fontId="111" fillId="0" borderId="0">
      <alignment horizontal="left"/>
    </xf>
    <xf numFmtId="0" fontId="36" fillId="0" borderId="0">
      <alignment horizontal="left"/>
    </xf>
    <xf numFmtId="0" fontId="36" fillId="0" borderId="0">
      <alignment horizontal="left"/>
    </xf>
    <xf numFmtId="0" fontId="111" fillId="0" borderId="0">
      <alignment horizontal="left"/>
    </xf>
    <xf numFmtId="0" fontId="112" fillId="0" borderId="0">
      <alignment horizontal="left" vertical="center" wrapText="1"/>
    </xf>
    <xf numFmtId="0" fontId="112" fillId="0" borderId="0">
      <alignment horizontal="left" vertical="center" wrapText="1"/>
    </xf>
    <xf numFmtId="0" fontId="112" fillId="0" borderId="0">
      <alignment horizontal="left" vertical="center" wrapText="1"/>
    </xf>
    <xf numFmtId="0" fontId="112" fillId="0" borderId="0">
      <alignment horizontal="left" vertical="center" wrapText="1"/>
    </xf>
    <xf numFmtId="0" fontId="36" fillId="0" borderId="0">
      <alignment horizontal="center"/>
    </xf>
    <xf numFmtId="0" fontId="36" fillId="0" borderId="0">
      <alignment horizontal="center"/>
    </xf>
    <xf numFmtId="0" fontId="111" fillId="0" borderId="0">
      <alignment horizontal="center"/>
    </xf>
    <xf numFmtId="0" fontId="112" fillId="0" borderId="0">
      <alignment horizontal="right"/>
    </xf>
    <xf numFmtId="0" fontId="112" fillId="0" borderId="0">
      <alignment horizontal="right"/>
    </xf>
    <xf numFmtId="0" fontId="112" fillId="0" borderId="0">
      <alignment horizontal="right"/>
    </xf>
    <xf numFmtId="0" fontId="112" fillId="0" borderId="0">
      <alignment horizontal="right"/>
    </xf>
    <xf numFmtId="0" fontId="32" fillId="0" borderId="0">
      <alignment horizontal="left" vertical="center" wrapText="1"/>
    </xf>
    <xf numFmtId="0" fontId="32" fillId="0" borderId="0">
      <alignment horizontal="left" vertical="center" wrapText="1"/>
    </xf>
    <xf numFmtId="0" fontId="112" fillId="0" borderId="0">
      <alignment horizontal="left" vertical="center" wrapText="1"/>
    </xf>
    <xf numFmtId="0" fontId="111" fillId="0" borderId="0">
      <alignment horizontal="center" vertical="center" wrapText="1"/>
    </xf>
    <xf numFmtId="0" fontId="32" fillId="0" borderId="0">
      <alignment horizontal="center" vertical="center" wrapText="1"/>
    </xf>
    <xf numFmtId="0" fontId="48" fillId="0" borderId="0">
      <alignment horizontal="left" vertical="center" wrapText="1"/>
    </xf>
    <xf numFmtId="0" fontId="32" fillId="0" borderId="0">
      <alignment horizontal="right"/>
    </xf>
    <xf numFmtId="0" fontId="112" fillId="0" borderId="0">
      <alignment horizontal="right"/>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2" fillId="0" borderId="0" applyNumberFormat="0" applyFill="0" applyBorder="0" applyAlignment="0" applyProtection="0"/>
    <xf numFmtId="0" fontId="115" fillId="0" borderId="0" applyNumberFormat="0" applyFill="0" applyBorder="0" applyAlignment="0" applyProtection="0"/>
    <xf numFmtId="0" fontId="116" fillId="0" borderId="26" applyNumberFormat="0" applyFill="0" applyAlignment="0" applyProtection="0"/>
    <xf numFmtId="0" fontId="116" fillId="0" borderId="26" applyNumberFormat="0" applyFill="0" applyAlignment="0" applyProtection="0"/>
    <xf numFmtId="0" fontId="116" fillId="0" borderId="26" applyNumberFormat="0" applyFill="0" applyAlignment="0" applyProtection="0"/>
    <xf numFmtId="0" fontId="116"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22"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30" fillId="61" borderId="0" applyNumberFormat="0" applyBorder="0" applyAlignment="0" applyProtection="0"/>
    <xf numFmtId="0" fontId="16" fillId="8" borderId="0" applyNumberFormat="0" applyBorder="0" applyAlignment="0" applyProtection="0"/>
    <xf numFmtId="0" fontId="131" fillId="63" borderId="6" applyNumberFormat="0" applyAlignment="0" applyProtection="0"/>
    <xf numFmtId="0" fontId="17" fillId="9" borderId="7" applyNumberFormat="0" applyAlignment="0" applyProtection="0"/>
    <xf numFmtId="0" fontId="18" fillId="9" borderId="6" applyNumberFormat="0" applyAlignment="0" applyProtection="0"/>
    <xf numFmtId="0" fontId="132" fillId="0" borderId="28" applyNumberFormat="0" applyFill="0" applyAlignment="0" applyProtection="0"/>
    <xf numFmtId="0" fontId="133" fillId="64" borderId="29" applyNumberFormat="0" applyAlignment="0" applyProtection="0"/>
    <xf numFmtId="0" fontId="134" fillId="0" borderId="0" applyNumberFormat="0" applyFill="0" applyBorder="0" applyAlignment="0" applyProtection="0"/>
    <xf numFmtId="0" fontId="11" fillId="10" borderId="8" applyNumberFormat="0" applyFont="0" applyAlignment="0" applyProtection="0"/>
    <xf numFmtId="0" fontId="135"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11" fillId="12"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11" fillId="15"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17"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11" fillId="21"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11" fillId="69"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73"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11" fillId="13"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11" fillId="66"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11" fillId="1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1" fillId="22"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11" fillId="70" borderId="0" applyNumberFormat="0" applyBorder="0" applyAlignment="0" applyProtection="0"/>
    <xf numFmtId="0" fontId="82" fillId="45"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24"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1" fillId="14"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1" fillId="67"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1" fillId="67"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1" fillId="19"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38" borderId="0" applyNumberFormat="0" applyBorder="0" applyAlignment="0" applyProtection="0"/>
    <xf numFmtId="0" fontId="83" fillId="38" borderId="0" applyNumberFormat="0" applyBorder="0" applyAlignment="0" applyProtection="0"/>
    <xf numFmtId="0" fontId="1" fillId="23"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1" fillId="71"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1" fillId="71"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1" fillId="25"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74" borderId="0" applyNumberFormat="0" applyBorder="0" applyAlignment="0" applyProtection="0"/>
    <xf numFmtId="0" fontId="83" fillId="74" borderId="0" applyNumberFormat="0" applyBorder="0" applyAlignment="0" applyProtection="0"/>
    <xf numFmtId="0" fontId="1" fillId="1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1" fillId="65" borderId="0" applyNumberFormat="0" applyBorder="0" applyAlignment="0" applyProtection="0"/>
    <xf numFmtId="0" fontId="83" fillId="5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1" fillId="16" borderId="0" applyNumberFormat="0" applyBorder="0" applyAlignment="0" applyProtection="0"/>
    <xf numFmtId="0" fontId="83" fillId="57" borderId="0" applyNumberFormat="0" applyBorder="0" applyAlignment="0" applyProtection="0"/>
    <xf numFmtId="0" fontId="83" fillId="58" borderId="0" applyNumberFormat="0" applyBorder="0" applyAlignment="0" applyProtection="0"/>
    <xf numFmtId="0" fontId="83" fillId="58" borderId="0" applyNumberFormat="0" applyBorder="0" applyAlignment="0" applyProtection="0"/>
    <xf numFmtId="0" fontId="1" fillId="20" borderId="0" applyNumberFormat="0" applyBorder="0" applyAlignment="0" applyProtection="0"/>
    <xf numFmtId="0" fontId="83" fillId="58" borderId="0" applyNumberFormat="0" applyBorder="0" applyAlignment="0" applyProtection="0"/>
    <xf numFmtId="0" fontId="83" fillId="58" borderId="0" applyNumberFormat="0" applyBorder="0" applyAlignment="0" applyProtection="0"/>
    <xf numFmtId="0" fontId="1" fillId="68"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1" fillId="72" borderId="0" applyNumberFormat="0" applyBorder="0" applyAlignment="0" applyProtection="0"/>
    <xf numFmtId="0" fontId="83" fillId="59" borderId="0" applyNumberFormat="0" applyBorder="0" applyAlignment="0" applyProtection="0"/>
    <xf numFmtId="0" fontId="84" fillId="42" borderId="0" applyNumberFormat="0" applyBorder="0" applyAlignment="0" applyProtection="0"/>
    <xf numFmtId="0" fontId="84" fillId="42" borderId="0" applyNumberFormat="0" applyBorder="0" applyAlignment="0" applyProtection="0"/>
    <xf numFmtId="0" fontId="16" fillId="8" borderId="0" applyNumberFormat="0" applyBorder="0" applyAlignment="0" applyProtection="0"/>
    <xf numFmtId="0" fontId="84" fillId="38" borderId="0" applyNumberFormat="0" applyBorder="0" applyAlignment="0" applyProtection="0"/>
    <xf numFmtId="0" fontId="136" fillId="75" borderId="15" applyNumberFormat="0" applyAlignment="0" applyProtection="0"/>
    <xf numFmtId="0" fontId="136" fillId="75" borderId="15" applyNumberFormat="0" applyAlignment="0" applyProtection="0"/>
    <xf numFmtId="0" fontId="18" fillId="9" borderId="6" applyNumberFormat="0" applyAlignment="0" applyProtection="0"/>
    <xf numFmtId="0" fontId="85" fillId="75" borderId="15" applyNumberFormat="0" applyAlignment="0" applyProtection="0"/>
    <xf numFmtId="0" fontId="85" fillId="75" borderId="15" applyNumberFormat="0" applyAlignment="0" applyProtection="0"/>
    <xf numFmtId="0" fontId="85" fillId="75" borderId="15" applyNumberFormat="0" applyAlignment="0" applyProtection="0"/>
    <xf numFmtId="0" fontId="133"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4" fillId="0" borderId="0" applyFont="0" applyFill="0" applyBorder="0" applyAlignment="0" applyProtection="0"/>
    <xf numFmtId="40" fontId="3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5" fillId="0" borderId="0" applyNumberFormat="0" applyFill="0" applyBorder="0" applyAlignment="0" applyProtection="0"/>
    <xf numFmtId="0" fontId="88" fillId="43" borderId="0" applyNumberFormat="0" applyBorder="0" applyAlignment="0" applyProtection="0"/>
    <xf numFmtId="0" fontId="88" fillId="43" borderId="0" applyNumberFormat="0" applyBorder="0" applyAlignment="0" applyProtection="0"/>
    <xf numFmtId="0" fontId="130" fillId="61" borderId="0" applyNumberFormat="0" applyBorder="0" applyAlignment="0" applyProtection="0"/>
    <xf numFmtId="0" fontId="88" fillId="40" borderId="0" applyNumberFormat="0" applyBorder="0" applyAlignment="0" applyProtection="0"/>
    <xf numFmtId="0" fontId="92" fillId="0" borderId="30" applyNumberFormat="0" applyFill="0" applyAlignment="0" applyProtection="0"/>
    <xf numFmtId="0" fontId="92" fillId="0" borderId="30" applyNumberFormat="0" applyFill="0" applyAlignment="0" applyProtection="0"/>
    <xf numFmtId="0" fontId="13" fillId="0" borderId="3" applyNumberFormat="0" applyFill="0" applyAlignment="0" applyProtection="0"/>
    <xf numFmtId="0" fontId="92" fillId="0" borderId="18" applyNumberFormat="0" applyFill="0" applyAlignment="0" applyProtection="0"/>
    <xf numFmtId="0" fontId="92" fillId="0" borderId="18" applyNumberFormat="0" applyFill="0" applyAlignment="0" applyProtection="0"/>
    <xf numFmtId="0" fontId="92" fillId="0" borderId="18" applyNumberFormat="0" applyFill="0" applyAlignment="0" applyProtection="0"/>
    <xf numFmtId="0" fontId="95" fillId="0" borderId="31" applyNumberFormat="0" applyFill="0" applyAlignment="0" applyProtection="0"/>
    <xf numFmtId="0" fontId="95" fillId="0" borderId="31" applyNumberFormat="0" applyFill="0" applyAlignment="0" applyProtection="0"/>
    <xf numFmtId="0" fontId="14" fillId="0" borderId="4" applyNumberFormat="0" applyFill="0" applyAlignment="0" applyProtection="0"/>
    <xf numFmtId="0" fontId="95" fillId="0" borderId="19" applyNumberFormat="0" applyFill="0" applyAlignment="0" applyProtection="0"/>
    <xf numFmtId="0" fontId="95" fillId="0" borderId="19" applyNumberFormat="0" applyFill="0" applyAlignment="0" applyProtection="0"/>
    <xf numFmtId="0" fontId="95" fillId="0" borderId="19" applyNumberFormat="0" applyFill="0" applyAlignment="0" applyProtection="0"/>
    <xf numFmtId="0" fontId="98" fillId="0" borderId="32" applyNumberFormat="0" applyFill="0" applyAlignment="0" applyProtection="0"/>
    <xf numFmtId="0" fontId="98" fillId="0" borderId="32" applyNumberFormat="0" applyFill="0" applyAlignment="0" applyProtection="0"/>
    <xf numFmtId="0" fontId="15" fillId="0" borderId="5" applyNumberFormat="0" applyFill="0" applyAlignment="0" applyProtection="0"/>
    <xf numFmtId="0" fontId="98" fillId="0" borderId="21" applyNumberFormat="0" applyFill="0" applyAlignment="0" applyProtection="0"/>
    <xf numFmtId="0" fontId="98" fillId="0" borderId="21" applyNumberFormat="0" applyFill="0" applyAlignment="0" applyProtection="0"/>
    <xf numFmtId="0" fontId="98" fillId="0" borderId="21"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5"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03" fillId="48" borderId="15" applyNumberFormat="0" applyAlignment="0" applyProtection="0"/>
    <xf numFmtId="0" fontId="103" fillId="48" borderId="15" applyNumberFormat="0" applyAlignment="0" applyProtection="0"/>
    <xf numFmtId="0" fontId="131" fillId="63" borderId="6" applyNumberFormat="0" applyAlignment="0" applyProtection="0"/>
    <xf numFmtId="0" fontId="103" fillId="48" borderId="15" applyNumberFormat="0" applyAlignment="0" applyProtection="0"/>
    <xf numFmtId="0" fontId="103" fillId="48" borderId="15" applyNumberFormat="0" applyAlignment="0" applyProtection="0"/>
    <xf numFmtId="0" fontId="117" fillId="0" borderId="33" applyNumberFormat="0" applyFill="0" applyAlignment="0" applyProtection="0"/>
    <xf numFmtId="0" fontId="117" fillId="0" borderId="33" applyNumberFormat="0" applyFill="0" applyAlignment="0" applyProtection="0"/>
    <xf numFmtId="0" fontId="132" fillId="0" borderId="28" applyNumberFormat="0" applyFill="0" applyAlignment="0" applyProtection="0"/>
    <xf numFmtId="0" fontId="104" fillId="0" borderId="22" applyNumberFormat="0" applyFill="0" applyAlignment="0" applyProtection="0"/>
    <xf numFmtId="0" fontId="138" fillId="62" borderId="0" applyNumberFormat="0" applyBorder="0" applyAlignment="0" applyProtection="0"/>
    <xf numFmtId="0" fontId="137" fillId="48" borderId="0" applyNumberFormat="0" applyBorder="0" applyAlignment="0" applyProtection="0"/>
    <xf numFmtId="0" fontId="137" fillId="48" borderId="0" applyNumberFormat="0" applyBorder="0" applyAlignment="0" applyProtection="0"/>
    <xf numFmtId="0" fontId="138" fillId="62" borderId="0" applyNumberFormat="0" applyBorder="0" applyAlignment="0" applyProtection="0"/>
    <xf numFmtId="0" fontId="105" fillId="48" borderId="0" applyNumberFormat="0" applyBorder="0" applyAlignment="0" applyProtection="0"/>
    <xf numFmtId="0" fontId="34" fillId="0" borderId="0"/>
    <xf numFmtId="0" fontId="20" fillId="0" borderId="0"/>
    <xf numFmtId="0" fontId="34" fillId="0" borderId="0"/>
    <xf numFmtId="0" fontId="20" fillId="0" borderId="0"/>
    <xf numFmtId="0" fontId="20" fillId="0" borderId="0"/>
    <xf numFmtId="0" fontId="20" fillId="0" borderId="0"/>
    <xf numFmtId="0" fontId="107" fillId="0" borderId="0"/>
    <xf numFmtId="0" fontId="82" fillId="0" borderId="0"/>
    <xf numFmtId="0" fontId="82" fillId="0" borderId="0"/>
    <xf numFmtId="0" fontId="11" fillId="0" borderId="0"/>
    <xf numFmtId="0" fontId="34" fillId="0" borderId="0"/>
    <xf numFmtId="0" fontId="22" fillId="0" borderId="0"/>
    <xf numFmtId="0" fontId="22" fillId="0" borderId="0"/>
    <xf numFmtId="0" fontId="20" fillId="0" borderId="0"/>
    <xf numFmtId="0" fontId="20" fillId="0" borderId="0"/>
    <xf numFmtId="0" fontId="22" fillId="0" borderId="0"/>
    <xf numFmtId="0" fontId="22" fillId="0" borderId="0"/>
    <xf numFmtId="0" fontId="34" fillId="0" borderId="0"/>
    <xf numFmtId="0" fontId="82" fillId="0" borderId="0"/>
    <xf numFmtId="0" fontId="82" fillId="0" borderId="0"/>
    <xf numFmtId="0" fontId="11" fillId="0" borderId="0"/>
    <xf numFmtId="0" fontId="34" fillId="0" borderId="0"/>
    <xf numFmtId="0" fontId="34" fillId="0" borderId="0"/>
    <xf numFmtId="0" fontId="82" fillId="0" borderId="0"/>
    <xf numFmtId="0" fontId="82" fillId="0" borderId="0"/>
    <xf numFmtId="0" fontId="22" fillId="0" borderId="0"/>
    <xf numFmtId="0" fontId="20" fillId="0" borderId="0"/>
    <xf numFmtId="0" fontId="20" fillId="0" borderId="0"/>
    <xf numFmtId="0" fontId="34" fillId="0" borderId="0"/>
    <xf numFmtId="0" fontId="34" fillId="0" borderId="0"/>
    <xf numFmtId="0" fontId="34" fillId="0" borderId="0"/>
    <xf numFmtId="0" fontId="34" fillId="0" borderId="0"/>
    <xf numFmtId="0" fontId="34" fillId="0" borderId="0"/>
    <xf numFmtId="0" fontId="20" fillId="0" borderId="0"/>
    <xf numFmtId="0" fontId="20" fillId="0" borderId="0"/>
    <xf numFmtId="0" fontId="82" fillId="41" borderId="23" applyNumberFormat="0" applyFont="0" applyAlignment="0" applyProtection="0"/>
    <xf numFmtId="0" fontId="82" fillId="41" borderId="23" applyNumberFormat="0" applyFont="0" applyAlignment="0" applyProtection="0"/>
    <xf numFmtId="0" fontId="82"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8" fillId="75" borderId="25" applyNumberFormat="0" applyAlignment="0" applyProtection="0"/>
    <xf numFmtId="0" fontId="108" fillId="75" borderId="25" applyNumberFormat="0" applyAlignment="0" applyProtection="0"/>
    <xf numFmtId="0" fontId="17" fillId="9" borderId="7" applyNumberFormat="0" applyAlignment="0" applyProtection="0"/>
    <xf numFmtId="0" fontId="108" fillId="75" borderId="25" applyNumberFormat="0" applyAlignment="0" applyProtection="0"/>
    <xf numFmtId="0" fontId="108" fillId="75" borderId="25" applyNumberFormat="0" applyAlignment="0" applyProtection="0"/>
    <xf numFmtId="9" fontId="34" fillId="0" borderId="0" applyFont="0" applyFill="0" applyBorder="0" applyAlignment="0" applyProtection="0"/>
    <xf numFmtId="0" fontId="115" fillId="0" borderId="0" applyNumberFormat="0" applyFill="0" applyBorder="0" applyAlignment="0" applyProtection="0"/>
    <xf numFmtId="0" fontId="12" fillId="0" borderId="0" applyNumberFormat="0" applyFill="0" applyBorder="0" applyAlignment="0" applyProtection="0"/>
    <xf numFmtId="0" fontId="115" fillId="0" borderId="0" applyNumberFormat="0" applyFill="0" applyBorder="0" applyAlignment="0" applyProtection="0"/>
    <xf numFmtId="0" fontId="116" fillId="0" borderId="34" applyNumberFormat="0" applyFill="0" applyAlignment="0" applyProtection="0"/>
    <xf numFmtId="0" fontId="116" fillId="0" borderId="34" applyNumberFormat="0" applyFill="0" applyAlignment="0" applyProtection="0"/>
    <xf numFmtId="0" fontId="19" fillId="0" borderId="9" applyNumberFormat="0" applyFill="0" applyAlignment="0" applyProtection="0"/>
    <xf numFmtId="0" fontId="116" fillId="0" borderId="27" applyNumberFormat="0" applyFill="0" applyAlignment="0" applyProtection="0"/>
    <xf numFmtId="0" fontId="116" fillId="0" borderId="27" applyNumberFormat="0" applyFill="0" applyAlignment="0" applyProtection="0"/>
    <xf numFmtId="0" fontId="116" fillId="0" borderId="27" applyNumberFormat="0" applyFill="0" applyAlignment="0" applyProtection="0"/>
    <xf numFmtId="0" fontId="134" fillId="0" borderId="0" applyNumberFormat="0" applyFill="0" applyBorder="0" applyAlignment="0" applyProtection="0"/>
  </cellStyleXfs>
  <cellXfs count="326">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1" fillId="29" borderId="11" xfId="4" applyFont="1" applyFill="1" applyBorder="1" applyAlignment="1" applyProtection="1">
      <alignment horizontal="center"/>
      <protection hidden="1"/>
    </xf>
    <xf numFmtId="0" fontId="31" fillId="0" borderId="11" xfId="4" applyFont="1" applyBorder="1" applyAlignment="1" applyProtection="1">
      <alignment horizontal="center"/>
      <protection hidden="1"/>
    </xf>
    <xf numFmtId="0" fontId="22" fillId="0" borderId="11" xfId="4" applyFont="1" applyBorder="1" applyAlignment="1" applyProtection="1">
      <alignment horizontal="right" vertical="center" indent="1"/>
      <protection hidden="1"/>
    </xf>
    <xf numFmtId="0" fontId="33" fillId="0" borderId="0" xfId="4" applyFont="1" applyAlignment="1" applyProtection="1">
      <alignment horizontal="center"/>
      <protection hidden="1"/>
    </xf>
    <xf numFmtId="0" fontId="35" fillId="27" borderId="0" xfId="6" applyFont="1" applyFill="1" applyAlignment="1">
      <alignment horizontal="left"/>
    </xf>
    <xf numFmtId="0" fontId="20" fillId="0" borderId="0" xfId="4"/>
    <xf numFmtId="0" fontId="32" fillId="0" borderId="0" xfId="4" applyFont="1" applyAlignment="1">
      <alignment horizontal="left" wrapText="1"/>
    </xf>
    <xf numFmtId="0" fontId="36" fillId="6" borderId="0" xfId="4" applyFont="1" applyFill="1" applyAlignment="1">
      <alignment horizontal="center" wrapText="1"/>
    </xf>
    <xf numFmtId="0" fontId="32" fillId="0" borderId="11" xfId="4" applyFont="1" applyBorder="1" applyAlignment="1">
      <alignment horizontal="left" indent="1"/>
    </xf>
    <xf numFmtId="0" fontId="32" fillId="0" borderId="11" xfId="4" applyFont="1" applyBorder="1" applyAlignment="1">
      <alignment horizontal="left"/>
    </xf>
    <xf numFmtId="3" fontId="32" fillId="0" borderId="11" xfId="4" applyNumberFormat="1" applyFont="1" applyBorder="1" applyAlignment="1">
      <alignment horizontal="right"/>
    </xf>
    <xf numFmtId="0" fontId="20" fillId="0" borderId="11" xfId="4" applyBorder="1"/>
    <xf numFmtId="0" fontId="32" fillId="0" borderId="11" xfId="4" applyFont="1" applyBorder="1" applyAlignment="1">
      <alignment horizontal="left" indent="2"/>
    </xf>
    <xf numFmtId="164" fontId="32" fillId="0" borderId="11" xfId="4" applyNumberFormat="1" applyFont="1" applyBorder="1" applyAlignment="1">
      <alignment horizontal="right"/>
    </xf>
    <xf numFmtId="0" fontId="32" fillId="0" borderId="11" xfId="4" applyFont="1" applyBorder="1" applyAlignment="1">
      <alignment horizontal="left" indent="3"/>
    </xf>
    <xf numFmtId="0" fontId="37"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1" fillId="0" borderId="0" xfId="6" applyFont="1" applyAlignment="1" applyProtection="1">
      <alignment vertical="center"/>
      <protection hidden="1"/>
    </xf>
    <xf numFmtId="0" fontId="38" fillId="27" borderId="0" xfId="6" applyFont="1" applyFill="1" applyAlignment="1" applyProtection="1">
      <alignment vertical="center"/>
      <protection hidden="1"/>
    </xf>
    <xf numFmtId="0" fontId="39"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1" fillId="30" borderId="11" xfId="6" applyFont="1" applyFill="1" applyBorder="1" applyAlignment="1" applyProtection="1">
      <alignment horizontal="centerContinuous" vertical="center"/>
      <protection hidden="1"/>
    </xf>
    <xf numFmtId="0" fontId="41" fillId="0" borderId="11" xfId="6" applyFont="1" applyBorder="1" applyAlignment="1" applyProtection="1">
      <alignment horizontal="centerContinuous" vertical="center"/>
      <protection hidden="1"/>
    </xf>
    <xf numFmtId="0" fontId="42" fillId="0" borderId="11" xfId="6" applyFont="1" applyBorder="1" applyAlignment="1" applyProtection="1">
      <alignment vertical="center"/>
      <protection hidden="1"/>
    </xf>
    <xf numFmtId="0" fontId="42" fillId="30" borderId="11" xfId="6" applyFont="1" applyFill="1" applyBorder="1" applyAlignment="1" applyProtection="1">
      <alignment horizontal="center" vertical="center"/>
      <protection hidden="1"/>
    </xf>
    <xf numFmtId="0" fontId="42" fillId="0" borderId="11" xfId="6" applyFont="1" applyBorder="1" applyAlignment="1" applyProtection="1">
      <alignment horizontal="center" vertical="center"/>
      <protection hidden="1"/>
    </xf>
    <xf numFmtId="0" fontId="42" fillId="0" borderId="0" xfId="6" applyFont="1" applyAlignment="1" applyProtection="1">
      <alignment vertical="center"/>
      <protection hidden="1"/>
    </xf>
    <xf numFmtId="0" fontId="31"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9"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Border="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3" fillId="33" borderId="11" xfId="6" applyFont="1" applyFill="1" applyBorder="1" applyAlignment="1" applyProtection="1">
      <alignment horizontal="left" vertical="center"/>
      <protection hidden="1"/>
    </xf>
    <xf numFmtId="17" fontId="31"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3" fillId="33" borderId="12" xfId="6" applyFont="1" applyFill="1" applyBorder="1" applyAlignment="1" applyProtection="1">
      <alignment horizontal="left" vertical="center"/>
      <protection hidden="1"/>
    </xf>
    <xf numFmtId="0" fontId="37"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4" fillId="27" borderId="0" xfId="6" applyFont="1" applyFill="1" applyProtection="1">
      <protection hidden="1"/>
    </xf>
    <xf numFmtId="0" fontId="44" fillId="27" borderId="0" xfId="6" applyFont="1" applyFill="1" applyAlignment="1" applyProtection="1">
      <alignment horizontal="center"/>
      <protection hidden="1"/>
    </xf>
    <xf numFmtId="0" fontId="31" fillId="0" borderId="0" xfId="6" applyFont="1" applyProtection="1">
      <protection hidden="1"/>
    </xf>
    <xf numFmtId="0" fontId="31" fillId="0" borderId="0" xfId="6" applyFont="1" applyAlignment="1" applyProtection="1">
      <alignment horizontal="center"/>
      <protection hidden="1"/>
    </xf>
    <xf numFmtId="0" fontId="39" fillId="33" borderId="13" xfId="6" applyFont="1" applyFill="1" applyBorder="1" applyProtection="1">
      <protection hidden="1"/>
    </xf>
    <xf numFmtId="0" fontId="39"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4" fillId="27" borderId="0" xfId="6" applyFont="1" applyFill="1" applyAlignment="1" applyProtection="1">
      <alignment horizontal="left"/>
      <protection hidden="1"/>
    </xf>
    <xf numFmtId="0" fontId="35" fillId="27" borderId="0" xfId="6" applyFont="1" applyFill="1" applyAlignment="1" applyProtection="1">
      <protection hidden="1"/>
    </xf>
    <xf numFmtId="0" fontId="46" fillId="4" borderId="0" xfId="4" applyFont="1" applyFill="1" applyBorder="1" applyAlignment="1" applyProtection="1">
      <alignment horizontal="center"/>
      <protection hidden="1"/>
    </xf>
    <xf numFmtId="0" fontId="47" fillId="0" borderId="10" xfId="4" applyFont="1" applyFill="1" applyBorder="1" applyAlignment="1" applyProtection="1">
      <alignment horizontal="center"/>
      <protection hidden="1"/>
    </xf>
    <xf numFmtId="2" fontId="48" fillId="0" borderId="11" xfId="4" applyNumberFormat="1" applyFont="1" applyBorder="1" applyAlignment="1" applyProtection="1">
      <protection hidden="1"/>
    </xf>
    <xf numFmtId="2" fontId="47" fillId="0" borderId="10" xfId="4" applyNumberFormat="1" applyFont="1" applyFill="1" applyBorder="1" applyAlignment="1" applyProtection="1">
      <alignment horizontal="center"/>
      <protection hidden="1"/>
    </xf>
    <xf numFmtId="0" fontId="47" fillId="0" borderId="11" xfId="4" applyFont="1" applyFill="1" applyBorder="1" applyAlignment="1" applyProtection="1">
      <alignment horizontal="center"/>
      <protection hidden="1"/>
    </xf>
    <xf numFmtId="2" fontId="47" fillId="0" borderId="11" xfId="4" applyNumberFormat="1" applyFont="1" applyFill="1" applyBorder="1" applyAlignment="1" applyProtection="1">
      <alignment horizontal="center"/>
      <protection hidden="1"/>
    </xf>
    <xf numFmtId="2" fontId="48" fillId="0" borderId="11" xfId="7" applyNumberFormat="1" applyFont="1" applyBorder="1" applyProtection="1">
      <protection hidden="1"/>
    </xf>
    <xf numFmtId="2" fontId="49" fillId="0" borderId="11" xfId="8" applyNumberFormat="1" applyFont="1" applyBorder="1" applyProtection="1">
      <protection hidden="1"/>
    </xf>
    <xf numFmtId="0" fontId="22" fillId="0" borderId="0" xfId="4" applyFont="1" applyAlignment="1" applyProtection="1">
      <protection hidden="1"/>
    </xf>
    <xf numFmtId="0" fontId="47" fillId="0" borderId="11" xfId="4" applyFont="1" applyFill="1" applyBorder="1" applyAlignment="1" applyProtection="1">
      <alignment horizontal="left"/>
      <protection hidden="1"/>
    </xf>
    <xf numFmtId="165" fontId="47" fillId="0" borderId="11" xfId="4" applyNumberFormat="1" applyFont="1" applyFill="1" applyBorder="1" applyAlignment="1" applyProtection="1">
      <alignment horizontal="center"/>
      <protection hidden="1"/>
    </xf>
    <xf numFmtId="0" fontId="35" fillId="27" borderId="0" xfId="6" applyFont="1" applyFill="1" applyAlignment="1" applyProtection="1">
      <alignment horizontal="left"/>
      <protection hidden="1"/>
    </xf>
    <xf numFmtId="0" fontId="51" fillId="0" borderId="0" xfId="4" applyFont="1" applyProtection="1">
      <protection hidden="1"/>
    </xf>
    <xf numFmtId="0" fontId="46" fillId="0" borderId="11" xfId="4" applyFont="1" applyFill="1" applyBorder="1" applyAlignment="1" applyProtection="1">
      <alignment horizontal="left"/>
      <protection hidden="1"/>
    </xf>
    <xf numFmtId="0" fontId="46" fillId="0" borderId="11" xfId="4" applyFont="1" applyFill="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6" fillId="0" borderId="11" xfId="4" applyNumberFormat="1" applyFont="1" applyFill="1" applyBorder="1" applyAlignment="1" applyProtection="1">
      <alignment horizontal="center"/>
      <protection hidden="1"/>
    </xf>
    <xf numFmtId="0" fontId="32" fillId="0" borderId="0" xfId="4" applyFont="1" applyAlignment="1" applyProtection="1">
      <alignment horizontal="left"/>
      <protection hidden="1"/>
    </xf>
    <xf numFmtId="0" fontId="55" fillId="0" borderId="0" xfId="4" applyFont="1" applyProtection="1">
      <protection hidden="1"/>
    </xf>
    <xf numFmtId="0" fontId="55" fillId="6" borderId="0" xfId="4" applyNumberFormat="1" applyFont="1" applyFill="1" applyBorder="1" applyAlignment="1" applyProtection="1">
      <alignment horizontal="left" wrapText="1"/>
      <protection hidden="1"/>
    </xf>
    <xf numFmtId="0" fontId="56" fillId="6" borderId="0" xfId="4" applyFont="1" applyFill="1" applyAlignment="1" applyProtection="1">
      <alignment wrapText="1"/>
      <protection hidden="1"/>
    </xf>
    <xf numFmtId="0" fontId="56" fillId="6" borderId="0" xfId="4" applyFont="1" applyFill="1" applyAlignment="1" applyProtection="1">
      <alignment horizontal="center" wrapText="1"/>
      <protection hidden="1"/>
    </xf>
    <xf numFmtId="0" fontId="58" fillId="6" borderId="0" xfId="4" applyFont="1" applyFill="1" applyAlignment="1" applyProtection="1">
      <alignment horizontal="center" wrapText="1"/>
      <protection hidden="1"/>
    </xf>
    <xf numFmtId="0" fontId="58" fillId="6" borderId="0" xfId="4" applyNumberFormat="1" applyFont="1" applyFill="1" applyBorder="1" applyAlignment="1" applyProtection="1">
      <alignment horizontal="center" wrapText="1"/>
      <protection hidden="1"/>
    </xf>
    <xf numFmtId="0" fontId="55" fillId="0" borderId="11" xfId="4" applyFont="1" applyBorder="1" applyAlignment="1" applyProtection="1">
      <alignment horizontal="left" wrapText="1"/>
      <protection hidden="1"/>
    </xf>
    <xf numFmtId="0" fontId="55" fillId="0" borderId="11" xfId="4" applyFont="1" applyBorder="1" applyAlignment="1" applyProtection="1">
      <alignment horizontal="right"/>
      <protection hidden="1"/>
    </xf>
    <xf numFmtId="165" fontId="55" fillId="0" borderId="11" xfId="4" applyNumberFormat="1" applyFont="1" applyBorder="1" applyAlignment="1" applyProtection="1">
      <alignment horizontal="right"/>
      <protection hidden="1"/>
    </xf>
    <xf numFmtId="0" fontId="55" fillId="0" borderId="11" xfId="4" applyFont="1" applyBorder="1" applyAlignment="1" applyProtection="1">
      <alignment horizontal="left"/>
      <protection hidden="1"/>
    </xf>
    <xf numFmtId="3" fontId="55" fillId="0" borderId="11" xfId="4" applyNumberFormat="1" applyFont="1" applyBorder="1" applyAlignment="1" applyProtection="1">
      <alignment horizontal="right"/>
      <protection hidden="1"/>
    </xf>
    <xf numFmtId="164" fontId="55"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5" fillId="34" borderId="11" xfId="4" applyNumberFormat="1" applyFont="1" applyFill="1" applyBorder="1" applyAlignment="1" applyProtection="1">
      <alignment horizontal="right"/>
      <protection hidden="1"/>
    </xf>
    <xf numFmtId="3" fontId="56" fillId="0" borderId="11" xfId="4" applyNumberFormat="1" applyFont="1" applyBorder="1" applyAlignment="1" applyProtection="1">
      <alignment horizontal="right"/>
      <protection hidden="1"/>
    </xf>
    <xf numFmtId="0" fontId="56" fillId="0" borderId="11" xfId="4" applyFont="1" applyBorder="1" applyAlignment="1" applyProtection="1">
      <alignment horizontal="left"/>
      <protection hidden="1"/>
    </xf>
    <xf numFmtId="164" fontId="56" fillId="0" borderId="11" xfId="4" applyNumberFormat="1" applyFont="1" applyBorder="1" applyAlignment="1" applyProtection="1">
      <alignment horizontal="right"/>
      <protection hidden="1"/>
    </xf>
    <xf numFmtId="3" fontId="59"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3" fillId="0" borderId="0" xfId="4" applyFont="1" applyProtection="1">
      <protection hidden="1"/>
    </xf>
    <xf numFmtId="0" fontId="61" fillId="0" borderId="0" xfId="4" applyFont="1" applyAlignment="1" applyProtection="1">
      <alignment horizontal="center" vertical="center"/>
      <protection hidden="1"/>
    </xf>
    <xf numFmtId="0" fontId="65" fillId="2" borderId="0" xfId="4" applyFont="1" applyFill="1" applyAlignment="1" applyProtection="1">
      <alignment vertical="center"/>
      <protection hidden="1"/>
    </xf>
    <xf numFmtId="1" fontId="65" fillId="2" borderId="0" xfId="4" applyNumberFormat="1" applyFont="1" applyFill="1" applyAlignment="1" applyProtection="1">
      <alignment horizontal="center" vertical="center"/>
      <protection hidden="1"/>
    </xf>
    <xf numFmtId="165" fontId="65" fillId="2" borderId="0" xfId="4" applyNumberFormat="1" applyFont="1" applyFill="1" applyAlignment="1" applyProtection="1">
      <alignment horizontal="center" vertical="center"/>
      <protection hidden="1"/>
    </xf>
    <xf numFmtId="0" fontId="65" fillId="0" borderId="0" xfId="4" applyFont="1" applyAlignment="1" applyProtection="1">
      <alignment horizontal="right" vertical="center"/>
      <protection hidden="1"/>
    </xf>
    <xf numFmtId="2" fontId="66" fillId="0" borderId="0" xfId="4" applyNumberFormat="1" applyFont="1" applyAlignment="1" applyProtection="1">
      <alignment horizontal="center" vertical="center"/>
      <protection hidden="1"/>
    </xf>
    <xf numFmtId="0" fontId="66" fillId="0" borderId="0" xfId="4" applyFont="1" applyAlignment="1" applyProtection="1">
      <alignment vertical="center"/>
      <protection hidden="1"/>
    </xf>
    <xf numFmtId="1" fontId="66" fillId="0" borderId="0" xfId="4" applyNumberFormat="1" applyFont="1" applyAlignment="1" applyProtection="1">
      <alignment horizontal="center" vertical="center"/>
      <protection hidden="1"/>
    </xf>
    <xf numFmtId="165" fontId="66" fillId="0" borderId="0" xfId="4" applyNumberFormat="1" applyFont="1" applyAlignment="1" applyProtection="1">
      <alignment horizontal="center" vertical="center"/>
      <protection hidden="1"/>
    </xf>
    <xf numFmtId="0" fontId="66" fillId="0" borderId="11" xfId="4" applyFont="1" applyBorder="1" applyAlignment="1" applyProtection="1">
      <alignment vertical="center"/>
      <protection hidden="1"/>
    </xf>
    <xf numFmtId="1" fontId="66" fillId="0" borderId="11" xfId="4" applyNumberFormat="1" applyFont="1" applyBorder="1" applyAlignment="1" applyProtection="1">
      <alignment horizontal="center" vertical="center"/>
      <protection hidden="1"/>
    </xf>
    <xf numFmtId="165" fontId="66" fillId="0" borderId="11" xfId="4" applyNumberFormat="1" applyFont="1" applyBorder="1" applyAlignment="1" applyProtection="1">
      <alignment horizontal="center" vertical="center"/>
      <protection hidden="1"/>
    </xf>
    <xf numFmtId="0" fontId="33" fillId="0" borderId="0" xfId="4" applyFont="1" applyAlignment="1" applyProtection="1">
      <alignment vertical="center"/>
      <protection hidden="1"/>
    </xf>
    <xf numFmtId="0" fontId="68" fillId="0" borderId="0" xfId="9" applyFont="1" applyFill="1" applyBorder="1" applyProtection="1">
      <protection hidden="1"/>
    </xf>
    <xf numFmtId="0" fontId="69" fillId="28" borderId="0" xfId="5" applyFont="1" applyFill="1" applyAlignment="1" applyProtection="1">
      <alignment vertical="center"/>
      <protection hidden="1"/>
    </xf>
    <xf numFmtId="0" fontId="68" fillId="0" borderId="0" xfId="9" applyFont="1" applyFill="1" applyBorder="1" applyAlignment="1" applyProtection="1">
      <alignment horizontal="center"/>
      <protection hidden="1"/>
    </xf>
    <xf numFmtId="0" fontId="68" fillId="0" borderId="0" xfId="9" applyFont="1" applyFill="1" applyBorder="1" applyAlignment="1" applyProtection="1">
      <alignment wrapText="1"/>
      <protection hidden="1"/>
    </xf>
    <xf numFmtId="3" fontId="68" fillId="0" borderId="0" xfId="9" applyNumberFormat="1" applyFont="1" applyFill="1" applyBorder="1" applyProtection="1">
      <protection hidden="1"/>
    </xf>
    <xf numFmtId="0" fontId="70" fillId="0" borderId="0" xfId="9" applyFont="1" applyFill="1" applyBorder="1" applyAlignment="1" applyProtection="1">
      <alignment horizontal="left"/>
      <protection hidden="1"/>
    </xf>
    <xf numFmtId="0" fontId="70" fillId="0" borderId="0" xfId="9" applyFont="1" applyFill="1" applyBorder="1" applyProtection="1">
      <protection hidden="1"/>
    </xf>
    <xf numFmtId="164" fontId="71" fillId="0" borderId="0" xfId="10" applyNumberFormat="1" applyFont="1" applyFill="1" applyBorder="1" applyAlignment="1" applyProtection="1">
      <alignment horizontal="center"/>
      <protection locked="0" hidden="1"/>
    </xf>
    <xf numFmtId="3" fontId="71" fillId="0" borderId="0" xfId="10" applyNumberFormat="1" applyFont="1" applyFill="1" applyBorder="1" applyAlignment="1" applyProtection="1">
      <alignment horizontal="center"/>
      <protection locked="0" hidden="1"/>
    </xf>
    <xf numFmtId="0" fontId="68" fillId="0" borderId="0" xfId="9" applyFont="1" applyBorder="1" applyProtection="1">
      <protection hidden="1"/>
    </xf>
    <xf numFmtId="0" fontId="71" fillId="0" borderId="0" xfId="9" applyFont="1" applyBorder="1" applyProtection="1">
      <protection hidden="1"/>
    </xf>
    <xf numFmtId="164" fontId="72" fillId="0" borderId="0" xfId="9" applyNumberFormat="1" applyFont="1" applyFill="1" applyBorder="1" applyAlignment="1" applyProtection="1">
      <alignment horizontal="right"/>
      <protection hidden="1"/>
    </xf>
    <xf numFmtId="3" fontId="72" fillId="0" borderId="0" xfId="9" applyNumberFormat="1" applyFont="1" applyFill="1" applyBorder="1" applyAlignment="1" applyProtection="1">
      <alignment horizontal="right"/>
      <protection hidden="1"/>
    </xf>
    <xf numFmtId="0" fontId="68" fillId="0" borderId="0" xfId="9" applyFont="1" applyBorder="1" applyAlignment="1" applyProtection="1">
      <alignment horizontal="left" wrapText="1" indent="2"/>
      <protection locked="0" hidden="1"/>
    </xf>
    <xf numFmtId="0" fontId="68" fillId="0" borderId="0" xfId="9" applyFont="1" applyBorder="1" applyAlignment="1" applyProtection="1">
      <alignment horizontal="left" wrapText="1" indent="3"/>
      <protection locked="0" hidden="1"/>
    </xf>
    <xf numFmtId="3" fontId="72" fillId="0" borderId="0" xfId="11" applyNumberFormat="1" applyFont="1" applyFill="1" applyBorder="1" applyAlignment="1" applyProtection="1">
      <alignment horizontal="right"/>
      <protection hidden="1"/>
    </xf>
    <xf numFmtId="0" fontId="68" fillId="0" borderId="0" xfId="9" applyFont="1" applyFill="1" applyBorder="1" applyAlignment="1" applyProtection="1">
      <alignment horizontal="left" wrapText="1" indent="4"/>
      <protection locked="0" hidden="1"/>
    </xf>
    <xf numFmtId="3" fontId="75" fillId="0" borderId="0" xfId="8" applyNumberFormat="1" applyFont="1" applyFill="1" applyBorder="1" applyProtection="1">
      <protection hidden="1"/>
    </xf>
    <xf numFmtId="164" fontId="68" fillId="0" borderId="0" xfId="9" applyNumberFormat="1" applyFont="1" applyFill="1" applyBorder="1" applyAlignment="1" applyProtection="1">
      <alignment horizontal="right"/>
      <protection hidden="1"/>
    </xf>
    <xf numFmtId="3" fontId="68" fillId="0" borderId="0" xfId="9" applyNumberFormat="1" applyFont="1" applyFill="1" applyBorder="1" applyAlignment="1" applyProtection="1">
      <alignment horizontal="right"/>
      <protection hidden="1"/>
    </xf>
    <xf numFmtId="3" fontId="68" fillId="0" borderId="0" xfId="11" applyNumberFormat="1" applyFont="1" applyFill="1" applyBorder="1" applyAlignment="1" applyProtection="1">
      <alignment horizontal="right"/>
      <protection hidden="1"/>
    </xf>
    <xf numFmtId="0" fontId="68" fillId="0" borderId="0" xfId="9" applyFont="1" applyBorder="1" applyAlignment="1" applyProtection="1">
      <alignment horizontal="left" wrapText="1" indent="4"/>
      <protection locked="0" hidden="1"/>
    </xf>
    <xf numFmtId="0" fontId="68" fillId="0" borderId="0" xfId="9" applyFont="1" applyFill="1" applyBorder="1" applyAlignment="1" applyProtection="1">
      <alignment horizontal="left" wrapText="1" indent="2"/>
      <protection locked="0" hidden="1"/>
    </xf>
    <xf numFmtId="0" fontId="68" fillId="0" borderId="0" xfId="9" applyFont="1" applyFill="1" applyBorder="1" applyAlignment="1" applyProtection="1">
      <alignment horizontal="left" wrapText="1" indent="4"/>
      <protection hidden="1"/>
    </xf>
    <xf numFmtId="0" fontId="68" fillId="0" borderId="0" xfId="9" applyFont="1" applyFill="1" applyBorder="1" applyAlignment="1" applyProtection="1">
      <alignment horizontal="left" wrapText="1" indent="2"/>
      <protection hidden="1"/>
    </xf>
    <xf numFmtId="0" fontId="68" fillId="0" borderId="0" xfId="9" applyFont="1" applyFill="1" applyBorder="1" applyAlignment="1" applyProtection="1">
      <alignment horizontal="left" wrapText="1" indent="3"/>
      <protection hidden="1"/>
    </xf>
    <xf numFmtId="0" fontId="68" fillId="0" borderId="0" xfId="9" applyFont="1" applyFill="1" applyBorder="1" applyAlignment="1" applyProtection="1">
      <alignment horizontal="left" wrapText="1" indent="3"/>
      <protection locked="0" hidden="1"/>
    </xf>
    <xf numFmtId="0" fontId="68" fillId="0" borderId="0" xfId="9" applyFont="1" applyBorder="1" applyAlignment="1" applyProtection="1">
      <alignment horizontal="left" wrapText="1" indent="4"/>
      <protection hidden="1"/>
    </xf>
    <xf numFmtId="0" fontId="71" fillId="0" borderId="0" xfId="9" applyFont="1" applyFill="1" applyBorder="1" applyProtection="1">
      <protection hidden="1"/>
    </xf>
    <xf numFmtId="3" fontId="76" fillId="0" borderId="0" xfId="8" applyNumberFormat="1" applyFont="1" applyFill="1" applyBorder="1" applyProtection="1">
      <protection hidden="1"/>
    </xf>
    <xf numFmtId="164" fontId="71" fillId="0" borderId="0" xfId="9" applyNumberFormat="1" applyFont="1" applyFill="1" applyBorder="1" applyAlignment="1" applyProtection="1">
      <alignment horizontal="right"/>
      <protection hidden="1"/>
    </xf>
    <xf numFmtId="3" fontId="71" fillId="0" borderId="0" xfId="9" applyNumberFormat="1" applyFont="1" applyFill="1" applyBorder="1" applyAlignment="1" applyProtection="1">
      <alignment horizontal="right"/>
      <protection hidden="1"/>
    </xf>
    <xf numFmtId="0" fontId="71" fillId="0" borderId="0" xfId="9" applyFont="1" applyBorder="1" applyAlignment="1" applyProtection="1">
      <alignment horizontal="left" wrapText="1" indent="1"/>
      <protection hidden="1"/>
    </xf>
    <xf numFmtId="0" fontId="68" fillId="0" borderId="0" xfId="9" applyFont="1" applyBorder="1" applyAlignment="1" applyProtection="1">
      <alignment horizontal="left" wrapText="1" indent="2"/>
      <protection hidden="1"/>
    </xf>
    <xf numFmtId="0" fontId="68" fillId="0" borderId="0" xfId="9" applyFont="1" applyBorder="1" applyAlignment="1" applyProtection="1">
      <alignment horizontal="left" wrapText="1" indent="3"/>
      <protection hidden="1"/>
    </xf>
    <xf numFmtId="0" fontId="71" fillId="0" borderId="0" xfId="9" applyFont="1" applyBorder="1" applyAlignment="1" applyProtection="1">
      <alignment horizontal="left" wrapText="1" indent="1"/>
      <protection locked="0" hidden="1"/>
    </xf>
    <xf numFmtId="0" fontId="68" fillId="0" borderId="0" xfId="9" applyFont="1" applyFill="1" applyBorder="1" applyAlignment="1" applyProtection="1">
      <protection hidden="1"/>
    </xf>
    <xf numFmtId="3" fontId="68" fillId="0" borderId="0" xfId="8" applyNumberFormat="1" applyFont="1" applyFill="1" applyBorder="1" applyProtection="1">
      <protection hidden="1"/>
    </xf>
    <xf numFmtId="3" fontId="71" fillId="0" borderId="0" xfId="11" applyNumberFormat="1" applyFont="1" applyFill="1" applyBorder="1" applyAlignment="1" applyProtection="1">
      <alignment horizontal="right"/>
      <protection hidden="1"/>
    </xf>
    <xf numFmtId="0" fontId="71" fillId="0" borderId="0" xfId="9" applyFont="1" applyFill="1" applyBorder="1" applyAlignment="1" applyProtection="1">
      <alignment horizontal="left" wrapText="1" indent="1"/>
      <protection hidden="1"/>
    </xf>
    <xf numFmtId="0" fontId="68" fillId="0" borderId="0" xfId="13" applyFont="1" applyBorder="1" applyAlignment="1" applyProtection="1">
      <alignment horizontal="left" wrapText="1" indent="3"/>
      <protection hidden="1"/>
    </xf>
    <xf numFmtId="3" fontId="75" fillId="0" borderId="0" xfId="8" applyNumberFormat="1" applyFont="1" applyBorder="1" applyProtection="1">
      <protection hidden="1"/>
    </xf>
    <xf numFmtId="0" fontId="71" fillId="0" borderId="0" xfId="9" applyFont="1" applyFill="1" applyBorder="1" applyAlignment="1" applyProtection="1">
      <alignment horizontal="left" wrapText="1"/>
      <protection locked="0" hidden="1"/>
    </xf>
    <xf numFmtId="0" fontId="68" fillId="0" borderId="0" xfId="9" applyFont="1" applyBorder="1" applyAlignment="1" applyProtection="1">
      <alignment horizontal="left" vertical="top" wrapText="1" indent="2"/>
      <protection hidden="1"/>
    </xf>
    <xf numFmtId="0" fontId="68" fillId="0" borderId="0" xfId="9" applyFont="1" applyBorder="1" applyAlignment="1" applyProtection="1">
      <alignment horizontal="left" vertical="top" wrapText="1" indent="4"/>
      <protection hidden="1"/>
    </xf>
    <xf numFmtId="3" fontId="68" fillId="0" borderId="0" xfId="9" applyNumberFormat="1" applyFont="1" applyBorder="1" applyAlignment="1" applyProtection="1">
      <alignment wrapText="1"/>
      <protection locked="0" hidden="1"/>
    </xf>
    <xf numFmtId="0" fontId="68" fillId="0" borderId="0" xfId="9" applyFont="1" applyBorder="1" applyAlignment="1" applyProtection="1">
      <alignment wrapText="1"/>
      <protection locked="0" hidden="1"/>
    </xf>
    <xf numFmtId="0" fontId="77" fillId="0" borderId="0" xfId="9" applyFont="1" applyFill="1" applyBorder="1" applyAlignment="1" applyProtection="1">
      <alignment wrapText="1"/>
      <protection hidden="1"/>
    </xf>
    <xf numFmtId="0" fontId="68" fillId="0" borderId="0" xfId="14" applyFont="1" applyBorder="1" applyAlignment="1" applyProtection="1">
      <alignment vertical="top" wrapText="1"/>
      <protection locked="0" hidden="1"/>
    </xf>
    <xf numFmtId="0" fontId="79" fillId="0" borderId="0" xfId="15" applyFont="1" applyFill="1" applyBorder="1" applyAlignment="1" applyProtection="1">
      <protection hidden="1"/>
    </xf>
    <xf numFmtId="0" fontId="79"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Font="1" applyProtection="1">
      <protection hidden="1"/>
    </xf>
    <xf numFmtId="0" fontId="0" fillId="0" borderId="0" xfId="0" applyFont="1"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6" fillId="0" borderId="0" xfId="0" applyNumberFormat="1" applyFont="1" applyAlignment="1">
      <alignment horizontal="right"/>
    </xf>
    <xf numFmtId="165" fontId="36" fillId="0" borderId="0" xfId="0" applyNumberFormat="1" applyFont="1" applyAlignment="1">
      <alignment horizontal="right"/>
    </xf>
    <xf numFmtId="0" fontId="0" fillId="0" borderId="0" xfId="0" applyFont="1"/>
    <xf numFmtId="0" fontId="1" fillId="0" borderId="0" xfId="0" applyFont="1"/>
    <xf numFmtId="0" fontId="6" fillId="0" borderId="0" xfId="0" applyFont="1"/>
    <xf numFmtId="0" fontId="65" fillId="0" borderId="0" xfId="9" applyFont="1" applyFill="1" applyBorder="1" applyAlignment="1" applyProtection="1">
      <protection hidden="1"/>
    </xf>
    <xf numFmtId="0" fontId="70" fillId="0" borderId="0" xfId="9" applyFont="1" applyFill="1" applyBorder="1" applyAlignment="1" applyProtection="1">
      <protection hidden="1"/>
    </xf>
    <xf numFmtId="0" fontId="68" fillId="0" borderId="11" xfId="9" applyFont="1" applyBorder="1" applyAlignment="1" applyProtection="1">
      <alignment horizontal="left" wrapText="1"/>
      <protection hidden="1"/>
    </xf>
    <xf numFmtId="0" fontId="68" fillId="0" borderId="11" xfId="9" applyFont="1" applyBorder="1" applyAlignment="1" applyProtection="1">
      <alignment horizontal="left" wrapText="1"/>
      <protection locked="0" hidden="1"/>
    </xf>
    <xf numFmtId="0" fontId="72" fillId="0" borderId="0" xfId="9" applyFont="1" applyFill="1" applyBorder="1" applyAlignment="1" applyProtection="1">
      <alignment horizontal="left" wrapText="1"/>
      <protection hidden="1"/>
    </xf>
    <xf numFmtId="3" fontId="73" fillId="0" borderId="0" xfId="8" applyNumberFormat="1" applyFont="1" applyFill="1" applyBorder="1" applyAlignment="1" applyProtection="1">
      <protection hidden="1"/>
    </xf>
    <xf numFmtId="0" fontId="68" fillId="0" borderId="0" xfId="9" applyFont="1" applyBorder="1" applyAlignment="1" applyProtection="1">
      <alignment horizontal="left" wrapText="1"/>
      <protection locked="0" hidden="1"/>
    </xf>
    <xf numFmtId="0" fontId="68" fillId="0" borderId="0" xfId="9" applyFont="1" applyFill="1" applyBorder="1" applyAlignment="1" applyProtection="1">
      <alignment horizontal="left" wrapText="1"/>
      <protection locked="0" hidden="1"/>
    </xf>
    <xf numFmtId="3" fontId="75" fillId="0" borderId="0" xfId="8" applyNumberFormat="1" applyFont="1" applyFill="1" applyBorder="1" applyAlignment="1" applyProtection="1">
      <protection hidden="1"/>
    </xf>
    <xf numFmtId="0" fontId="68" fillId="0" borderId="0" xfId="9" applyFont="1" applyFill="1" applyBorder="1" applyAlignment="1" applyProtection="1">
      <alignment horizontal="left" wrapText="1"/>
      <protection hidden="1"/>
    </xf>
    <xf numFmtId="0" fontId="68" fillId="0" borderId="11" xfId="9" applyFont="1" applyBorder="1" applyAlignment="1" applyProtection="1">
      <protection hidden="1"/>
    </xf>
    <xf numFmtId="165" fontId="72" fillId="0" borderId="11" xfId="9" applyNumberFormat="1" applyFont="1" applyFill="1" applyBorder="1" applyAlignment="1" applyProtection="1">
      <alignment horizontal="center" wrapText="1"/>
      <protection hidden="1"/>
    </xf>
    <xf numFmtId="165" fontId="68" fillId="0" borderId="0" xfId="9" applyNumberFormat="1" applyFont="1" applyFill="1" applyBorder="1" applyAlignment="1" applyProtection="1">
      <alignment horizontal="center" wrapText="1"/>
      <protection locked="0" hidden="1"/>
    </xf>
    <xf numFmtId="0" fontId="32" fillId="0" borderId="0" xfId="0" applyFont="1" applyBorder="1" applyAlignment="1">
      <alignment horizontal="left" wrapText="1" indent="2"/>
    </xf>
    <xf numFmtId="0" fontId="33" fillId="0" borderId="0" xfId="13" applyFont="1"/>
    <xf numFmtId="0" fontId="36" fillId="0" borderId="0" xfId="0" applyFont="1" applyAlignment="1">
      <alignment horizontal="center" wrapText="1"/>
    </xf>
    <xf numFmtId="0" fontId="36" fillId="0" borderId="0" xfId="10" applyFont="1" applyFill="1" applyBorder="1" applyAlignment="1" applyProtection="1">
      <alignment horizontal="center"/>
      <protection locked="0"/>
    </xf>
    <xf numFmtId="0" fontId="119" fillId="0" borderId="0" xfId="0" applyFont="1" applyFill="1" applyBorder="1"/>
    <xf numFmtId="0" fontId="36" fillId="0" borderId="0" xfId="13" applyNumberFormat="1" applyFont="1" applyBorder="1" applyAlignment="1">
      <alignment horizontal="left" wrapText="1"/>
    </xf>
    <xf numFmtId="3" fontId="36" fillId="0" borderId="0" xfId="10" applyNumberFormat="1" applyFont="1" applyFill="1" applyBorder="1" applyAlignment="1" applyProtection="1">
      <alignment horizontal="right"/>
      <protection locked="0"/>
    </xf>
    <xf numFmtId="164" fontId="36" fillId="0" borderId="0" xfId="10" applyNumberFormat="1" applyFont="1" applyFill="1" applyBorder="1" applyAlignment="1" applyProtection="1">
      <alignment horizontal="center"/>
      <protection locked="0"/>
    </xf>
    <xf numFmtId="3" fontId="36" fillId="0" borderId="0" xfId="10" applyNumberFormat="1" applyFont="1" applyFill="1" applyBorder="1" applyAlignment="1" applyProtection="1">
      <alignment horizontal="center"/>
      <protection locked="0"/>
    </xf>
    <xf numFmtId="3" fontId="120" fillId="0" borderId="0" xfId="539" applyNumberFormat="1" applyFont="1"/>
    <xf numFmtId="3" fontId="36" fillId="0" borderId="0" xfId="13" applyNumberFormat="1" applyFont="1" applyFill="1"/>
    <xf numFmtId="164" fontId="36" fillId="0" borderId="0" xfId="13" applyNumberFormat="1" applyFont="1" applyFill="1" applyAlignment="1">
      <alignment horizontal="right"/>
    </xf>
    <xf numFmtId="0" fontId="36" fillId="0" borderId="0" xfId="0" applyFont="1" applyAlignment="1">
      <alignment horizontal="right"/>
    </xf>
    <xf numFmtId="3" fontId="36" fillId="0" borderId="0" xfId="13" applyNumberFormat="1" applyFont="1" applyFill="1" applyAlignment="1">
      <alignment horizontal="right"/>
    </xf>
    <xf numFmtId="3" fontId="121" fillId="0" borderId="0" xfId="539" applyNumberFormat="1" applyFont="1"/>
    <xf numFmtId="3" fontId="32" fillId="0" borderId="0" xfId="13" applyNumberFormat="1" applyFont="1" applyFill="1"/>
    <xf numFmtId="164" fontId="32" fillId="0" borderId="0" xfId="13" applyNumberFormat="1" applyFont="1" applyFill="1" applyAlignment="1">
      <alignment horizontal="right"/>
    </xf>
    <xf numFmtId="0" fontId="0" fillId="0" borderId="0" xfId="0" applyAlignment="1">
      <alignment horizontal="right"/>
    </xf>
    <xf numFmtId="3" fontId="32" fillId="0" borderId="0" xfId="13" applyNumberFormat="1" applyFont="1" applyFill="1" applyAlignment="1">
      <alignment horizontal="right"/>
    </xf>
    <xf numFmtId="165" fontId="68" fillId="0" borderId="0" xfId="9" applyNumberFormat="1" applyFont="1" applyBorder="1" applyAlignment="1" applyProtection="1">
      <alignment horizontal="center"/>
      <protection hidden="1"/>
    </xf>
    <xf numFmtId="0" fontId="56" fillId="0" borderId="0" xfId="0" applyFont="1" applyBorder="1" applyAlignment="1">
      <alignment horizontal="left" wrapText="1" indent="1"/>
    </xf>
    <xf numFmtId="0" fontId="55" fillId="0" borderId="0" xfId="0" applyFont="1" applyBorder="1" applyAlignment="1">
      <alignment horizontal="left" wrapText="1" indent="2"/>
    </xf>
    <xf numFmtId="0" fontId="55" fillId="0" borderId="0" xfId="0" applyFont="1" applyBorder="1" applyAlignment="1">
      <alignment horizontal="left" wrapText="1"/>
    </xf>
    <xf numFmtId="0" fontId="55" fillId="0" borderId="0" xfId="0" applyFont="1" applyAlignment="1" applyProtection="1">
      <alignment horizontal="left" wrapText="1"/>
      <protection locked="0"/>
    </xf>
    <xf numFmtId="0" fontId="55" fillId="0" borderId="0" xfId="0" applyFont="1" applyAlignment="1">
      <alignment horizontal="left" wrapText="1"/>
    </xf>
    <xf numFmtId="0" fontId="55"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66" fillId="0" borderId="0" xfId="4" applyFont="1" applyBorder="1" applyAlignment="1" applyProtection="1">
      <alignment vertical="center"/>
      <protection hidden="1"/>
    </xf>
    <xf numFmtId="1" fontId="66" fillId="0" borderId="0" xfId="4" applyNumberFormat="1" applyFont="1" applyBorder="1" applyAlignment="1" applyProtection="1">
      <alignment horizontal="center" vertical="center"/>
      <protection hidden="1"/>
    </xf>
    <xf numFmtId="165" fontId="66" fillId="0" borderId="0" xfId="4" applyNumberFormat="1" applyFont="1" applyBorder="1" applyAlignment="1" applyProtection="1">
      <alignment horizontal="center" vertical="center"/>
      <protection hidden="1"/>
    </xf>
    <xf numFmtId="2" fontId="22" fillId="0" borderId="0" xfId="4" applyNumberFormat="1" applyFont="1" applyProtection="1">
      <protection hidden="1"/>
    </xf>
    <xf numFmtId="0" fontId="47" fillId="0" borderId="10" xfId="4" applyFont="1" applyFill="1" applyBorder="1" applyAlignment="1" applyProtection="1">
      <alignment horizontal="left"/>
      <protection hidden="1"/>
    </xf>
    <xf numFmtId="0" fontId="122" fillId="0" borderId="0" xfId="810" applyAlignment="1" applyProtection="1">
      <alignment vertical="center"/>
      <protection hidden="1"/>
    </xf>
    <xf numFmtId="0" fontId="63" fillId="0" borderId="0" xfId="810" applyFont="1" applyProtection="1">
      <protection hidden="1"/>
    </xf>
    <xf numFmtId="0" fontId="61" fillId="0" borderId="0" xfId="810" applyFont="1" applyAlignment="1" applyProtection="1">
      <alignment horizontal="center" vertical="center"/>
      <protection hidden="1"/>
    </xf>
    <xf numFmtId="0" fontId="65" fillId="2" borderId="0" xfId="810" applyFont="1" applyFill="1" applyAlignment="1" applyProtection="1">
      <alignment vertical="center"/>
      <protection hidden="1"/>
    </xf>
    <xf numFmtId="1" fontId="65" fillId="2" borderId="0" xfId="810" applyNumberFormat="1" applyFont="1" applyFill="1" applyAlignment="1" applyProtection="1">
      <alignment horizontal="center" vertical="center"/>
      <protection hidden="1"/>
    </xf>
    <xf numFmtId="165" fontId="65" fillId="2" borderId="0" xfId="810" applyNumberFormat="1" applyFont="1" applyFill="1" applyAlignment="1" applyProtection="1">
      <alignment horizontal="center" vertical="center"/>
      <protection hidden="1"/>
    </xf>
    <xf numFmtId="0" fontId="122" fillId="0" borderId="0" xfId="810" applyProtection="1">
      <protection hidden="1"/>
    </xf>
    <xf numFmtId="0" fontId="65" fillId="0" borderId="0" xfId="810" applyFont="1" applyAlignment="1" applyProtection="1">
      <alignment horizontal="right" vertical="center"/>
      <protection hidden="1"/>
    </xf>
    <xf numFmtId="2" fontId="66" fillId="0" borderId="0" xfId="810" applyNumberFormat="1" applyFont="1" applyAlignment="1" applyProtection="1">
      <alignment horizontal="center" vertical="center"/>
      <protection hidden="1"/>
    </xf>
    <xf numFmtId="0" fontId="66" fillId="0" borderId="0" xfId="810" applyFont="1" applyAlignment="1" applyProtection="1">
      <alignment vertical="center"/>
      <protection hidden="1"/>
    </xf>
    <xf numFmtId="1" fontId="66" fillId="0" borderId="0" xfId="810" applyNumberFormat="1" applyFont="1" applyAlignment="1" applyProtection="1">
      <alignment horizontal="center" vertical="center"/>
      <protection hidden="1"/>
    </xf>
    <xf numFmtId="165" fontId="66" fillId="0" borderId="0" xfId="810" applyNumberFormat="1" applyFont="1" applyAlignment="1" applyProtection="1">
      <alignment horizontal="center" vertical="center"/>
      <protection hidden="1"/>
    </xf>
    <xf numFmtId="0" fontId="66" fillId="0" borderId="11" xfId="810" applyFont="1" applyBorder="1" applyAlignment="1" applyProtection="1">
      <alignment vertical="center"/>
      <protection hidden="1"/>
    </xf>
    <xf numFmtId="1" fontId="66" fillId="0" borderId="11" xfId="810" applyNumberFormat="1" applyFont="1" applyBorder="1" applyAlignment="1" applyProtection="1">
      <alignment horizontal="center" vertical="center"/>
      <protection hidden="1"/>
    </xf>
    <xf numFmtId="165" fontId="66" fillId="0" borderId="11" xfId="810" applyNumberFormat="1" applyFont="1" applyBorder="1" applyAlignment="1" applyProtection="1">
      <alignment horizontal="center" vertical="center"/>
      <protection hidden="1"/>
    </xf>
    <xf numFmtId="0" fontId="33"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9" fillId="0" borderId="0" xfId="0" applyFont="1" applyProtection="1">
      <protection hidden="1"/>
    </xf>
    <xf numFmtId="0" fontId="11" fillId="0" borderId="0" xfId="0" applyFont="1" applyProtection="1">
      <protection hidden="1"/>
    </xf>
    <xf numFmtId="0" fontId="124" fillId="0" borderId="0" xfId="0" applyFont="1" applyFill="1" applyAlignment="1">
      <alignment horizontal="center" vertical="center"/>
    </xf>
    <xf numFmtId="0" fontId="125" fillId="0" borderId="0" xfId="0" applyFont="1" applyFill="1" applyAlignment="1">
      <alignment horizontal="left" vertical="center"/>
    </xf>
    <xf numFmtId="0" fontId="126" fillId="0" borderId="0" xfId="0" applyFont="1" applyFill="1" applyAlignment="1" applyProtection="1">
      <alignment vertical="center"/>
    </xf>
    <xf numFmtId="0" fontId="127" fillId="0" borderId="0" xfId="0" applyFont="1" applyFill="1" applyAlignment="1">
      <alignment vertical="center"/>
    </xf>
    <xf numFmtId="0" fontId="126" fillId="0" borderId="0" xfId="0" applyFont="1" applyFill="1" applyAlignment="1" applyProtection="1">
      <alignment horizontal="right" vertical="center"/>
    </xf>
    <xf numFmtId="0" fontId="128" fillId="0" borderId="0" xfId="0" applyFont="1" applyFill="1" applyAlignment="1">
      <alignment horizontal="center" vertical="center"/>
    </xf>
    <xf numFmtId="0" fontId="128" fillId="0" borderId="0" xfId="0" applyFont="1" applyFill="1" applyAlignment="1" applyProtection="1">
      <alignment vertical="center"/>
    </xf>
    <xf numFmtId="0" fontId="128" fillId="0" borderId="0" xfId="0" applyFont="1" applyFill="1" applyAlignment="1" applyProtection="1">
      <alignment horizontal="right" vertical="center"/>
    </xf>
    <xf numFmtId="0" fontId="123" fillId="0" borderId="0" xfId="0" applyFont="1" applyFill="1" applyAlignment="1" applyProtection="1">
      <alignment horizontal="center" vertical="center"/>
    </xf>
    <xf numFmtId="0" fontId="123" fillId="0" borderId="0" xfId="0" applyFont="1" applyFill="1" applyAlignment="1" applyProtection="1">
      <alignment vertical="center"/>
    </xf>
    <xf numFmtId="0" fontId="128" fillId="0" borderId="0" xfId="0" applyFont="1" applyFill="1" applyAlignment="1" applyProtection="1">
      <alignment horizontal="center" vertical="center"/>
    </xf>
    <xf numFmtId="0" fontId="125" fillId="0" borderId="0" xfId="0" applyFont="1" applyFill="1" applyBorder="1" applyAlignment="1" applyProtection="1">
      <alignment vertical="center"/>
    </xf>
    <xf numFmtId="0" fontId="126" fillId="0" borderId="0" xfId="0" applyFont="1" applyFill="1" applyAlignment="1" applyProtection="1">
      <alignment horizontal="center" vertical="center"/>
    </xf>
    <xf numFmtId="0" fontId="129" fillId="0" borderId="0" xfId="0" applyFont="1" applyFill="1" applyBorder="1" applyAlignment="1" applyProtection="1">
      <alignment horizontal="left" vertical="center"/>
    </xf>
    <xf numFmtId="0" fontId="125" fillId="0" borderId="1" xfId="0" applyFont="1" applyFill="1" applyBorder="1" applyAlignment="1" applyProtection="1">
      <alignment horizontal="right" vertical="center" wrapText="1"/>
    </xf>
    <xf numFmtId="0" fontId="125" fillId="0" borderId="1" xfId="0" applyFont="1" applyFill="1" applyBorder="1" applyAlignment="1" applyProtection="1">
      <alignment vertical="center"/>
    </xf>
    <xf numFmtId="0" fontId="125" fillId="0" borderId="1" xfId="0" applyFont="1" applyFill="1" applyBorder="1" applyAlignment="1" applyProtection="1">
      <alignment horizontal="right" vertical="center"/>
    </xf>
    <xf numFmtId="0" fontId="125" fillId="0" borderId="1" xfId="0" applyFont="1" applyFill="1" applyBorder="1" applyAlignment="1" applyProtection="1">
      <alignment horizontal="left" vertical="center"/>
    </xf>
    <xf numFmtId="0" fontId="126" fillId="0" borderId="0" xfId="0" applyFont="1" applyFill="1" applyBorder="1" applyAlignment="1" applyProtection="1">
      <alignment vertical="center"/>
    </xf>
    <xf numFmtId="0" fontId="124" fillId="0" borderId="0" xfId="0" applyFont="1" applyFill="1" applyBorder="1" applyAlignment="1" applyProtection="1">
      <alignment horizontal="center" vertical="center"/>
      <protection locked="0"/>
    </xf>
    <xf numFmtId="0" fontId="124" fillId="0" borderId="0" xfId="0" applyFont="1" applyFill="1" applyAlignment="1" applyProtection="1">
      <alignment horizontal="left" vertical="center"/>
    </xf>
    <xf numFmtId="3" fontId="123" fillId="0" borderId="0" xfId="0" applyNumberFormat="1" applyFont="1" applyFill="1" applyBorder="1" applyAlignment="1" applyProtection="1">
      <alignment horizontal="right" vertical="center"/>
      <protection locked="0"/>
    </xf>
    <xf numFmtId="0" fontId="124" fillId="0" borderId="0" xfId="0" applyFont="1" applyFill="1" applyBorder="1" applyAlignment="1" applyProtection="1">
      <alignment vertical="center"/>
      <protection locked="0"/>
    </xf>
    <xf numFmtId="0" fontId="123" fillId="0" borderId="0" xfId="0" applyFont="1" applyFill="1" applyBorder="1" applyAlignment="1" applyProtection="1">
      <alignment horizontal="left" vertical="center"/>
    </xf>
    <xf numFmtId="0" fontId="124" fillId="0" borderId="0" xfId="0" applyFont="1" applyFill="1" applyAlignment="1" applyProtection="1">
      <alignment vertical="center"/>
      <protection locked="0"/>
    </xf>
    <xf numFmtId="0" fontId="124" fillId="0" borderId="0" xfId="0" applyFont="1" applyFill="1" applyBorder="1" applyAlignment="1" applyProtection="1">
      <alignment horizontal="left" vertical="center"/>
    </xf>
    <xf numFmtId="0" fontId="124" fillId="0" borderId="0" xfId="0" applyFont="1" applyFill="1" applyAlignment="1">
      <alignment vertical="center"/>
    </xf>
    <xf numFmtId="168" fontId="124" fillId="0" borderId="0" xfId="0" applyNumberFormat="1" applyFont="1" applyFill="1" applyAlignment="1">
      <alignment vertical="center"/>
    </xf>
    <xf numFmtId="0" fontId="124" fillId="0" borderId="0" xfId="0" applyFont="1" applyFill="1" applyAlignment="1" applyProtection="1">
      <alignment horizontal="center" vertical="center"/>
      <protection locked="0"/>
    </xf>
    <xf numFmtId="0" fontId="124" fillId="0" borderId="0" xfId="0" applyFont="1" applyFill="1" applyAlignment="1" applyProtection="1">
      <alignment vertical="center"/>
    </xf>
    <xf numFmtId="0" fontId="124" fillId="0" borderId="0" xfId="0" applyFont="1" applyFill="1" applyAlignment="1" applyProtection="1">
      <alignment horizontal="right" vertical="center"/>
      <protection locked="0"/>
    </xf>
    <xf numFmtId="3" fontId="6" fillId="0" borderId="0" xfId="0" applyNumberFormat="1" applyFont="1" applyAlignment="1" applyProtection="1">
      <alignment horizontal="center"/>
      <protection hidden="1"/>
    </xf>
    <xf numFmtId="3" fontId="144"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1" fillId="0" borderId="0" xfId="0" applyFont="1" applyProtection="1">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3" fillId="26" borderId="0" xfId="4" applyFont="1" applyFill="1" applyProtection="1">
      <protection hidden="1"/>
    </xf>
    <xf numFmtId="0" fontId="142" fillId="26" borderId="0" xfId="5" applyFont="1" applyFill="1" applyAlignment="1" applyProtection="1">
      <protection hidden="1"/>
    </xf>
    <xf numFmtId="0" fontId="141" fillId="26" borderId="0" xfId="5" applyFont="1" applyFill="1" applyAlignment="1" applyProtection="1">
      <protection hidden="1"/>
    </xf>
    <xf numFmtId="164" fontId="55" fillId="0" borderId="0" xfId="4" applyNumberFormat="1" applyFont="1" applyBorder="1" applyAlignment="1" applyProtection="1">
      <alignment horizontal="right"/>
      <protection hidden="1"/>
    </xf>
    <xf numFmtId="0" fontId="55" fillId="0" borderId="0" xfId="4" applyFont="1" applyBorder="1" applyAlignment="1" applyProtection="1">
      <alignment horizontal="left"/>
      <protection hidden="1"/>
    </xf>
    <xf numFmtId="0" fontId="140" fillId="0" borderId="0" xfId="5" applyFont="1" applyAlignment="1" applyProtection="1">
      <alignment horizontal="left"/>
      <protection hidden="1"/>
    </xf>
    <xf numFmtId="0" fontId="50" fillId="0" borderId="0" xfId="4" applyFont="1" applyFill="1" applyBorder="1" applyAlignment="1" applyProtection="1">
      <alignment horizontal="center"/>
      <protection hidden="1"/>
    </xf>
    <xf numFmtId="0" fontId="22" fillId="0" borderId="0" xfId="4" applyFont="1" applyFill="1" applyBorder="1" applyAlignment="1" applyProtection="1">
      <protection hidden="1"/>
    </xf>
    <xf numFmtId="0" fontId="22" fillId="0" borderId="0" xfId="4" applyFont="1" applyFill="1" applyBorder="1" applyAlignment="1" applyProtection="1">
      <alignment horizontal="left"/>
      <protection hidden="1"/>
    </xf>
    <xf numFmtId="165" fontId="47" fillId="0" borderId="10" xfId="4" applyNumberFormat="1" applyFont="1" applyFill="1" applyBorder="1" applyAlignment="1" applyProtection="1">
      <alignment horizontal="center"/>
      <protection hidden="1"/>
    </xf>
    <xf numFmtId="0" fontId="32" fillId="0" borderId="0" xfId="1029" applyFont="1"/>
    <xf numFmtId="0" fontId="141"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5" fillId="0" borderId="1" xfId="0" applyFont="1" applyFill="1" applyBorder="1" applyAlignment="1" applyProtection="1">
      <alignment horizontal="center" vertical="center"/>
    </xf>
    <xf numFmtId="0" fontId="118"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5" fillId="28" borderId="0" xfId="5" applyFont="1" applyFill="1" applyAlignment="1" applyProtection="1">
      <alignment horizontal="center" vertical="center"/>
      <protection hidden="1"/>
    </xf>
    <xf numFmtId="0" fontId="45"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0" fontId="29" fillId="28" borderId="0" xfId="5" applyFont="1" applyFill="1" applyAlignment="1" applyProtection="1">
      <alignment horizontal="center"/>
      <protection hidden="1"/>
    </xf>
    <xf numFmtId="0" fontId="30" fillId="0" borderId="0" xfId="4" applyNumberFormat="1" applyFont="1" applyAlignment="1" applyProtection="1">
      <alignment horizontal="center"/>
      <protection hidden="1"/>
    </xf>
    <xf numFmtId="0" fontId="40" fillId="28" borderId="0" xfId="5" applyFont="1" applyFill="1" applyAlignment="1" applyProtection="1">
      <alignment horizontal="center" vertical="center"/>
      <protection hidden="1"/>
    </xf>
    <xf numFmtId="0" fontId="40" fillId="28" borderId="10" xfId="5" applyFont="1" applyFill="1" applyBorder="1" applyAlignment="1" applyProtection="1">
      <alignment horizontal="center" vertical="center"/>
      <protection hidden="1"/>
    </xf>
    <xf numFmtId="0" fontId="139" fillId="27" borderId="0" xfId="6" applyFont="1" applyFill="1" applyAlignment="1" applyProtection="1">
      <alignment horizontal="center"/>
      <protection hidden="1"/>
    </xf>
    <xf numFmtId="0" fontId="54" fillId="28" borderId="0" xfId="5" applyFont="1" applyFill="1" applyAlignment="1" applyProtection="1">
      <alignment horizontal="center" vertical="center"/>
      <protection hidden="1"/>
    </xf>
    <xf numFmtId="0" fontId="54" fillId="28" borderId="10" xfId="5" applyFont="1" applyFill="1" applyBorder="1" applyAlignment="1" applyProtection="1">
      <alignment horizontal="center" vertical="center"/>
      <protection hidden="1"/>
    </xf>
    <xf numFmtId="0" fontId="44" fillId="27" borderId="0" xfId="6" applyFont="1" applyFill="1" applyAlignment="1" applyProtection="1">
      <alignment horizontal="center"/>
      <protection hidden="1"/>
    </xf>
    <xf numFmtId="0" fontId="57" fillId="6" borderId="0" xfId="4" applyNumberFormat="1" applyFont="1" applyFill="1" applyBorder="1" applyAlignment="1" applyProtection="1">
      <alignment horizontal="center" wrapText="1"/>
      <protection hidden="1"/>
    </xf>
    <xf numFmtId="0" fontId="60" fillId="35" borderId="0" xfId="4" applyFont="1" applyFill="1" applyAlignment="1" applyProtection="1">
      <alignment horizontal="center" vertical="center"/>
      <protection hidden="1"/>
    </xf>
    <xf numFmtId="0" fontId="61" fillId="0" borderId="0" xfId="4" applyFont="1" applyAlignment="1" applyProtection="1">
      <alignment horizontal="center" vertical="center"/>
      <protection hidden="1"/>
    </xf>
    <xf numFmtId="0" fontId="62" fillId="0" borderId="0" xfId="4" applyFont="1" applyAlignment="1" applyProtection="1">
      <alignment horizontal="center" vertical="center"/>
      <protection hidden="1"/>
    </xf>
    <xf numFmtId="0" fontId="64" fillId="28" borderId="0" xfId="5" applyFont="1" applyFill="1" applyAlignment="1" applyProtection="1">
      <alignment horizontal="center" vertical="center"/>
      <protection hidden="1"/>
    </xf>
    <xf numFmtId="0" fontId="64" fillId="28" borderId="10" xfId="5" applyFont="1" applyFill="1" applyBorder="1" applyAlignment="1" applyProtection="1">
      <alignment horizontal="center" vertical="center"/>
      <protection hidden="1"/>
    </xf>
    <xf numFmtId="0" fontId="67" fillId="0" borderId="0" xfId="9" applyFont="1" applyFill="1" applyBorder="1" applyAlignment="1" applyProtection="1">
      <alignment horizontal="center"/>
      <protection hidden="1"/>
    </xf>
    <xf numFmtId="3" fontId="36" fillId="0" borderId="14" xfId="10" applyNumberFormat="1" applyFont="1" applyFill="1" applyBorder="1" applyAlignment="1" applyProtection="1">
      <alignment horizontal="center"/>
      <protection locked="0"/>
    </xf>
    <xf numFmtId="164" fontId="36" fillId="0" borderId="14" xfId="10" applyNumberFormat="1" applyFont="1" applyFill="1" applyBorder="1" applyAlignment="1" applyProtection="1">
      <alignment horizontal="center"/>
      <protection locked="0"/>
    </xf>
    <xf numFmtId="0" fontId="60" fillId="35" borderId="0" xfId="810" applyFont="1" applyFill="1" applyAlignment="1" applyProtection="1">
      <alignment horizontal="center" vertical="center"/>
      <protection hidden="1"/>
    </xf>
    <xf numFmtId="0" fontId="61" fillId="0" borderId="0" xfId="810" applyFont="1" applyAlignment="1" applyProtection="1">
      <alignment horizontal="center" vertical="center"/>
      <protection hidden="1"/>
    </xf>
    <xf numFmtId="0" fontId="62" fillId="0" borderId="0" xfId="810" applyFont="1" applyAlignment="1" applyProtection="1">
      <alignment horizontal="center" vertical="center"/>
      <protection hidden="1"/>
    </xf>
  </cellXfs>
  <cellStyles count="1083">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5" xfId="505" xr:uid="{00000000-0005-0000-0000-0000EE010000}"/>
    <cellStyle name="Normal 15 2" xfId="506" xr:uid="{00000000-0005-0000-0000-0000EF010000}"/>
    <cellStyle name="Normal 15 3" xfId="507" xr:uid="{00000000-0005-0000-0000-0000F0010000}"/>
    <cellStyle name="Normal 16" xfId="508" xr:uid="{00000000-0005-0000-0000-0000F1010000}"/>
    <cellStyle name="Normal 17" xfId="509" xr:uid="{00000000-0005-0000-0000-0000F2010000}"/>
    <cellStyle name="Normal 18" xfId="510" xr:uid="{00000000-0005-0000-0000-0000F3010000}"/>
    <cellStyle name="Normal 19" xfId="511" xr:uid="{00000000-0005-0000-0000-0000F4010000}"/>
    <cellStyle name="Normal 19 2" xfId="512" xr:uid="{00000000-0005-0000-0000-0000F5010000}"/>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1" xfId="538" xr:uid="{00000000-0005-0000-0000-000013020000}"/>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externalLink" Target="externalLinks/externalLink1.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2.xml" Id="rId14" /><Relationship Type="http://schemas.openxmlformats.org/officeDocument/2006/relationships/customXml" Target="/customXML/item.xml" Id="Rfb605b23509c4d78" /></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1974</c:v>
                </c:pt>
              </c:strCache>
            </c:strRef>
          </c:tx>
          <c:spPr>
            <a:ln w="22225">
              <a:solidFill>
                <a:schemeClr val="tx2">
                  <a:lumMod val="50000"/>
                </a:schemeClr>
              </a:solidFill>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372.65573999999998</c:v>
                </c:pt>
                <c:pt idx="1">
                  <c:v>37.355429999999998</c:v>
                </c:pt>
                <c:pt idx="2">
                  <c:v>33.266030999999998</c:v>
                </c:pt>
                <c:pt idx="3">
                  <c:v>106.12936000000001</c:v>
                </c:pt>
                <c:pt idx="4">
                  <c:v>112.73558</c:v>
                </c:pt>
                <c:pt idx="5">
                  <c:v>97.343802999999994</c:v>
                </c:pt>
                <c:pt idx="6">
                  <c:v>110.93635</c:v>
                </c:pt>
                <c:pt idx="7">
                  <c:v>168.76279</c:v>
                </c:pt>
                <c:pt idx="8">
                  <c:v>274.29937999999999</c:v>
                </c:pt>
                <c:pt idx="9">
                  <c:v>482.36272000000002</c:v>
                </c:pt>
                <c:pt idx="10">
                  <c:v>762.55633</c:v>
                </c:pt>
                <c:pt idx="11">
                  <c:v>1208.0689</c:v>
                </c:pt>
                <c:pt idx="12">
                  <c:v>1899.4966999999999</c:v>
                </c:pt>
                <c:pt idx="13">
                  <c:v>2916.6714000000002</c:v>
                </c:pt>
                <c:pt idx="14">
                  <c:v>4530.9706999999999</c:v>
                </c:pt>
                <c:pt idx="15">
                  <c:v>7345.4573</c:v>
                </c:pt>
                <c:pt idx="16">
                  <c:v>11516.521000000001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persons, 2015</c:v>
                </c:pt>
              </c:strCache>
            </c:strRef>
          </c:tx>
          <c:spPr>
            <a:ln w="25400">
              <a:solidFill>
                <a:schemeClr val="accent3">
                  <a:lumMod val="50000"/>
                </a:schemeClr>
              </a:solidFill>
              <a:prstDash val="sysDash"/>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80</c:v>
                </c:pt>
                <c:pt idx="1">
                  <c:v>10</c:v>
                </c:pt>
                <c:pt idx="2">
                  <c:v>10</c:v>
                </c:pt>
                <c:pt idx="3">
                  <c:v>40</c:v>
                </c:pt>
                <c:pt idx="4">
                  <c:v>60</c:v>
                </c:pt>
                <c:pt idx="5">
                  <c:v>70</c:v>
                </c:pt>
                <c:pt idx="6">
                  <c:v>90</c:v>
                </c:pt>
                <c:pt idx="7">
                  <c:v>120</c:v>
                </c:pt>
                <c:pt idx="8">
                  <c:v>170</c:v>
                </c:pt>
                <c:pt idx="9">
                  <c:v>229.99999999999997</c:v>
                </c:pt>
                <c:pt idx="10">
                  <c:v>350</c:v>
                </c:pt>
                <c:pt idx="11">
                  <c:v>520</c:v>
                </c:pt>
                <c:pt idx="12">
                  <c:v>780</c:v>
                </c:pt>
                <c:pt idx="13">
                  <c:v>1200</c:v>
                </c:pt>
                <c:pt idx="14">
                  <c:v>1950</c:v>
                </c:pt>
                <c:pt idx="15">
                  <c:v>3350</c:v>
                </c:pt>
                <c:pt idx="16">
                  <c:v>6250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3327777777777783"/>
          <c:y val="7.8319845435987162E-2"/>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4118940772E-2"/>
          <c:y val="4.0376983279433891E-2"/>
          <c:w val="0.91508370642992554"/>
          <c:h val="0.75863072486159167"/>
        </c:manualLayout>
      </c:layout>
      <c:lineChart>
        <c:grouping val="standard"/>
        <c:varyColors val="0"/>
        <c:ser>
          <c:idx val="0"/>
          <c:order val="0"/>
          <c:tx>
            <c:strRef>
              <c:f>'Life Expectancy'!$P$4:$P$36</c:f>
              <c:strCache>
                <c:ptCount val="33"/>
                <c:pt idx="0">
                  <c:v>47.20</c:v>
                </c:pt>
                <c:pt idx="1">
                  <c:v>51.08</c:v>
                </c:pt>
                <c:pt idx="2">
                  <c:v>55.20</c:v>
                </c:pt>
                <c:pt idx="3">
                  <c:v>59.15</c:v>
                </c:pt>
                <c:pt idx="4">
                  <c:v>63.48</c:v>
                </c:pt>
                <c:pt idx="5">
                  <c:v>66.07</c:v>
                </c:pt>
                <c:pt idx="6">
                  <c:v>67.14</c:v>
                </c:pt>
                <c:pt idx="7">
                  <c:v>67.92</c:v>
                </c:pt>
                <c:pt idx="8">
                  <c:v>67.63</c:v>
                </c:pt>
                <c:pt idx="9">
                  <c:v>67.81</c:v>
                </c:pt>
                <c:pt idx="10">
                  <c:v>69.56</c:v>
                </c:pt>
                <c:pt idx="11">
                  <c:v>71.23</c:v>
                </c:pt>
                <c:pt idx="12">
                  <c:v>72.74</c:v>
                </c:pt>
                <c:pt idx="13">
                  <c:v>74.32</c:v>
                </c:pt>
                <c:pt idx="14">
                  <c:v>74.95</c:v>
                </c:pt>
                <c:pt idx="15">
                  <c:v>75.22</c:v>
                </c:pt>
                <c:pt idx="16">
                  <c:v>75.57</c:v>
                </c:pt>
                <c:pt idx="17">
                  <c:v>75.86</c:v>
                </c:pt>
                <c:pt idx="18">
                  <c:v>76.22</c:v>
                </c:pt>
                <c:pt idx="19">
                  <c:v>76.56</c:v>
                </c:pt>
                <c:pt idx="20">
                  <c:v>77.03</c:v>
                </c:pt>
                <c:pt idx="21">
                  <c:v>77.40</c:v>
                </c:pt>
                <c:pt idx="22">
                  <c:v>77.76</c:v>
                </c:pt>
                <c:pt idx="23">
                  <c:v>78.08</c:v>
                </c:pt>
                <c:pt idx="24">
                  <c:v>78.47</c:v>
                </c:pt>
                <c:pt idx="25">
                  <c:v>78.71</c:v>
                </c:pt>
                <c:pt idx="26">
                  <c:v>79.02</c:v>
                </c:pt>
                <c:pt idx="27">
                  <c:v>79.16</c:v>
                </c:pt>
                <c:pt idx="28">
                  <c:v>79.34</c:v>
                </c:pt>
                <c:pt idx="29">
                  <c:v>79.51</c:v>
                </c:pt>
                <c:pt idx="30">
                  <c:v>79.75</c:v>
                </c:pt>
                <c:pt idx="31">
                  <c:v>79.87</c:v>
                </c:pt>
                <c:pt idx="32">
                  <c:v>82.50</c:v>
                </c:pt>
              </c:strCache>
            </c:strRef>
          </c:tx>
          <c:spPr>
            <a:ln w="25400">
              <a:solidFill>
                <a:schemeClr val="accent3">
                  <a:lumMod val="75000"/>
                </a:schemeClr>
              </a:solidFill>
              <a:prstDash val="sysDash"/>
            </a:ln>
          </c:spPr>
          <c:marker>
            <c:symbol val="none"/>
          </c:marker>
          <c:dLbls>
            <c:dLbl>
              <c:idx val="0"/>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layout>
                <c:manualLayout>
                  <c:x val="-1.3175230566534914E-2"/>
                  <c:y val="-4.7558392772408219E-2"/>
                </c:manualLayout>
              </c:layout>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D3-460C-9E95-08050AEC966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'Life Expectancy'!$O$4:$O$36</c:f>
              <c:strCache>
                <c:ptCount val="33"/>
                <c:pt idx="0">
                  <c:v>1881-1890</c:v>
                </c:pt>
                <c:pt idx="1">
                  <c:v>1891-1900</c:v>
                </c:pt>
                <c:pt idx="2">
                  <c:v>1901-1910</c:v>
                </c:pt>
                <c:pt idx="3">
                  <c:v>1920-1922</c:v>
                </c:pt>
                <c:pt idx="4">
                  <c:v>1932-1934</c:v>
                </c:pt>
                <c:pt idx="5">
                  <c:v>1946-1948</c:v>
                </c:pt>
                <c:pt idx="6">
                  <c:v>1953-1955</c:v>
                </c:pt>
                <c:pt idx="7">
                  <c:v>1960-1962</c:v>
                </c:pt>
                <c:pt idx="8">
                  <c:v>1965-1967</c:v>
                </c:pt>
                <c:pt idx="9">
                  <c:v>1970-1972</c:v>
                </c:pt>
                <c:pt idx="10">
                  <c:v>1975-1977</c:v>
                </c:pt>
                <c:pt idx="11">
                  <c:v>1980-1982</c:v>
                </c:pt>
                <c:pt idx="12">
                  <c:v>1985-1987</c:v>
                </c:pt>
                <c:pt idx="13">
                  <c:v>1990-1992</c:v>
                </c:pt>
                <c:pt idx="14">
                  <c:v>1993-1995</c:v>
                </c:pt>
                <c:pt idx="15">
                  <c:v>1994-1996</c:v>
                </c:pt>
                <c:pt idx="16">
                  <c:v>1995-1997</c:v>
                </c:pt>
                <c:pt idx="17">
                  <c:v>1996-1998</c:v>
                </c:pt>
                <c:pt idx="18">
                  <c:v>1997-1999</c:v>
                </c:pt>
                <c:pt idx="19">
                  <c:v>1998-2000</c:v>
                </c:pt>
                <c:pt idx="20">
                  <c:v>1999-2001</c:v>
                </c:pt>
                <c:pt idx="21">
                  <c:v>2000-2002</c:v>
                </c:pt>
                <c:pt idx="22">
                  <c:v>2001-2003</c:v>
                </c:pt>
                <c:pt idx="23">
                  <c:v>2002-2004</c:v>
                </c:pt>
                <c:pt idx="24">
                  <c:v>2003-2005</c:v>
                </c:pt>
                <c:pt idx="25">
                  <c:v>2004-2006</c:v>
                </c:pt>
                <c:pt idx="26">
                  <c:v>2005-2007</c:v>
                </c:pt>
                <c:pt idx="27">
                  <c:v>2006-2008</c:v>
                </c:pt>
                <c:pt idx="28">
                  <c:v>2007-2009</c:v>
                </c:pt>
                <c:pt idx="29">
                  <c:v>2008-2010</c:v>
                </c:pt>
                <c:pt idx="30">
                  <c:v>2009-2011</c:v>
                </c:pt>
                <c:pt idx="31">
                  <c:v>2010-2012</c:v>
                </c:pt>
                <c:pt idx="32">
                  <c:v>2014-2016</c:v>
                </c:pt>
              </c:strCache>
            </c:strRef>
          </c:cat>
          <c:val>
            <c:numRef>
              <c:f>'Life Expectancy'!$P$4:$P$36</c:f>
              <c:numCache>
                <c:formatCode>0.00</c:formatCode>
                <c:ptCount val="33"/>
                <c:pt idx="0">
                  <c:v>47.2</c:v>
                </c:pt>
                <c:pt idx="1">
                  <c:v>51.08</c:v>
                </c:pt>
                <c:pt idx="2">
                  <c:v>55.2</c:v>
                </c:pt>
                <c:pt idx="3">
                  <c:v>59.15</c:v>
                </c:pt>
                <c:pt idx="4">
                  <c:v>63.48</c:v>
                </c:pt>
                <c:pt idx="5">
                  <c:v>66.069999999999993</c:v>
                </c:pt>
                <c:pt idx="6">
                  <c:v>67.14</c:v>
                </c:pt>
                <c:pt idx="7">
                  <c:v>67.92</c:v>
                </c:pt>
                <c:pt idx="8">
                  <c:v>67.63</c:v>
                </c:pt>
                <c:pt idx="9">
                  <c:v>67.81</c:v>
                </c:pt>
                <c:pt idx="10">
                  <c:v>69.56</c:v>
                </c:pt>
                <c:pt idx="11">
                  <c:v>71.23</c:v>
                </c:pt>
                <c:pt idx="12">
                  <c:v>72.739999999999995</c:v>
                </c:pt>
                <c:pt idx="13">
                  <c:v>74.319999999999993</c:v>
                </c:pt>
                <c:pt idx="14">
                  <c:v>74.95</c:v>
                </c:pt>
                <c:pt idx="15">
                  <c:v>75.22</c:v>
                </c:pt>
                <c:pt idx="16">
                  <c:v>75.569999999999993</c:v>
                </c:pt>
                <c:pt idx="17">
                  <c:v>75.86</c:v>
                </c:pt>
                <c:pt idx="18">
                  <c:v>76.22</c:v>
                </c:pt>
                <c:pt idx="19">
                  <c:v>76.56</c:v>
                </c:pt>
                <c:pt idx="20">
                  <c:v>77.03</c:v>
                </c:pt>
                <c:pt idx="21">
                  <c:v>77.400000000000006</c:v>
                </c:pt>
                <c:pt idx="22">
                  <c:v>77.760000000000005</c:v>
                </c:pt>
                <c:pt idx="23">
                  <c:v>78.08</c:v>
                </c:pt>
                <c:pt idx="24">
                  <c:v>78.47</c:v>
                </c:pt>
                <c:pt idx="25">
                  <c:v>78.709999999999994</c:v>
                </c:pt>
                <c:pt idx="26">
                  <c:v>79.02</c:v>
                </c:pt>
                <c:pt idx="27">
                  <c:v>79.16</c:v>
                </c:pt>
                <c:pt idx="28">
                  <c:v>79.34</c:v>
                </c:pt>
                <c:pt idx="29">
                  <c:v>79.510000000000005</c:v>
                </c:pt>
                <c:pt idx="30">
                  <c:v>79.75</c:v>
                </c:pt>
                <c:pt idx="31">
                  <c:v>79.87</c:v>
                </c:pt>
                <c:pt idx="32">
                  <c:v>82.5</c:v>
                </c:pt>
              </c:numCache>
            </c:numRef>
          </c:val>
          <c:smooth val="1"/>
          <c:extLst>
            <c:ext xmlns:c16="http://schemas.microsoft.com/office/drawing/2014/chart" uri="{C3380CC4-5D6E-409C-BE32-E72D297353CC}">
              <c16:uniqueId val="{00000002-FFD3-460C-9E95-08050AEC9663}"/>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800" b="0" i="0" u="none" strike="noStrike" baseline="0">
                    <a:solidFill>
                      <a:srgbClr val="000000"/>
                    </a:solidFill>
                    <a:latin typeface="Times New Roman"/>
                    <a:ea typeface="Times New Roman"/>
                    <a:cs typeface="Times New Roman"/>
                  </a:defRPr>
                </a:pPr>
                <a:r>
                  <a:rPr lang="en-AU"/>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8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3.6519319977089203E-2"/>
          <c:w val="0.76478530183727034"/>
          <c:h val="0.95397051387761178"/>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LGA'!$AK$7:$AK$84</c:f>
              <c:strCache>
                <c:ptCount val="78"/>
                <c:pt idx="0">
                  <c:v>Central Goldfields</c:v>
                </c:pt>
                <c:pt idx="1">
                  <c:v>Northern Grampians</c:v>
                </c:pt>
                <c:pt idx="2">
                  <c:v>Latrobe</c:v>
                </c:pt>
                <c:pt idx="3">
                  <c:v>Buloke</c:v>
                </c:pt>
                <c:pt idx="4">
                  <c:v>Yarriambiack</c:v>
                </c:pt>
                <c:pt idx="5">
                  <c:v>Wellington</c:v>
                </c:pt>
                <c:pt idx="6">
                  <c:v>West Wimmera</c:v>
                </c:pt>
                <c:pt idx="7">
                  <c:v>Swan Hill</c:v>
                </c:pt>
                <c:pt idx="8">
                  <c:v>Ararat</c:v>
                </c:pt>
                <c:pt idx="9">
                  <c:v>Benalla</c:v>
                </c:pt>
                <c:pt idx="10">
                  <c:v>Gannawarra</c:v>
                </c:pt>
                <c:pt idx="11">
                  <c:v>Moira</c:v>
                </c:pt>
                <c:pt idx="12">
                  <c:v>Corangamite</c:v>
                </c:pt>
                <c:pt idx="13">
                  <c:v>Greater Bendigo</c:v>
                </c:pt>
                <c:pt idx="14">
                  <c:v>Maribyrnong</c:v>
                </c:pt>
                <c:pt idx="15">
                  <c:v>Mildura</c:v>
                </c:pt>
                <c:pt idx="16">
                  <c:v>Alpine</c:v>
                </c:pt>
                <c:pt idx="17">
                  <c:v>Ballarat</c:v>
                </c:pt>
                <c:pt idx="18">
                  <c:v>Campaspe</c:v>
                </c:pt>
                <c:pt idx="19">
                  <c:v>Glenelg</c:v>
                </c:pt>
                <c:pt idx="20">
                  <c:v>East Gippsland</c:v>
                </c:pt>
                <c:pt idx="21">
                  <c:v>Golden Plains</c:v>
                </c:pt>
                <c:pt idx="22">
                  <c:v>Hindmarsh</c:v>
                </c:pt>
                <c:pt idx="23">
                  <c:v>Moyne</c:v>
                </c:pt>
                <c:pt idx="24">
                  <c:v>Murrindindi</c:v>
                </c:pt>
                <c:pt idx="25">
                  <c:v>Pyrenees</c:v>
                </c:pt>
                <c:pt idx="26">
                  <c:v>Wyndham</c:v>
                </c:pt>
                <c:pt idx="27">
                  <c:v>Greater Shep.</c:v>
                </c:pt>
                <c:pt idx="28">
                  <c:v>Mansfield</c:v>
                </c:pt>
                <c:pt idx="29">
                  <c:v>Strathbogie</c:v>
                </c:pt>
                <c:pt idx="30">
                  <c:v>Wangaratta</c:v>
                </c:pt>
                <c:pt idx="31">
                  <c:v>Warrnambool</c:v>
                </c:pt>
                <c:pt idx="32">
                  <c:v>Wodonga</c:v>
                </c:pt>
                <c:pt idx="33">
                  <c:v>Bass Coast</c:v>
                </c:pt>
                <c:pt idx="34">
                  <c:v>Frankston</c:v>
                </c:pt>
                <c:pt idx="35">
                  <c:v>Indigo</c:v>
                </c:pt>
                <c:pt idx="36">
                  <c:v>Macedon Ranges</c:v>
                </c:pt>
                <c:pt idx="37">
                  <c:v>Moorabool</c:v>
                </c:pt>
                <c:pt idx="38">
                  <c:v>Southern Grampians</c:v>
                </c:pt>
                <c:pt idx="39">
                  <c:v>Greater Dandenong</c:v>
                </c:pt>
                <c:pt idx="40">
                  <c:v>Greater Geelong</c:v>
                </c:pt>
                <c:pt idx="41">
                  <c:v>Baw Baw</c:v>
                </c:pt>
                <c:pt idx="42">
                  <c:v>Brimbank</c:v>
                </c:pt>
                <c:pt idx="43">
                  <c:v>Colac-Otway</c:v>
                </c:pt>
                <c:pt idx="44">
                  <c:v>Horsham</c:v>
                </c:pt>
                <c:pt idx="45">
                  <c:v>Melton</c:v>
                </c:pt>
                <c:pt idx="46">
                  <c:v>Towong</c:v>
                </c:pt>
                <c:pt idx="47">
                  <c:v>Hume</c:v>
                </c:pt>
                <c:pt idx="48">
                  <c:v>Loddon</c:v>
                </c:pt>
                <c:pt idx="49">
                  <c:v>Mitchell</c:v>
                </c:pt>
                <c:pt idx="50">
                  <c:v>Moreland</c:v>
                </c:pt>
                <c:pt idx="51">
                  <c:v>Mount Alexander</c:v>
                </c:pt>
                <c:pt idx="52">
                  <c:v>South Gippsland</c:v>
                </c:pt>
                <c:pt idx="53">
                  <c:v>Darebin</c:v>
                </c:pt>
                <c:pt idx="54">
                  <c:v>Maroondah</c:v>
                </c:pt>
                <c:pt idx="55">
                  <c:v>Whittlesea</c:v>
                </c:pt>
                <c:pt idx="56">
                  <c:v>Hobsons Bay</c:v>
                </c:pt>
                <c:pt idx="57">
                  <c:v>Knox</c:v>
                </c:pt>
                <c:pt idx="58">
                  <c:v>Queenscliffe (B)</c:v>
                </c:pt>
                <c:pt idx="59">
                  <c:v>Cardinia</c:v>
                </c:pt>
                <c:pt idx="60">
                  <c:v>Casey</c:v>
                </c:pt>
                <c:pt idx="61">
                  <c:v>Hepburn</c:v>
                </c:pt>
                <c:pt idx="62">
                  <c:v>Mornington Pen</c:v>
                </c:pt>
                <c:pt idx="63">
                  <c:v>Yarra Ranges</c:v>
                </c:pt>
                <c:pt idx="64">
                  <c:v>Kingston</c:v>
                </c:pt>
                <c:pt idx="65">
                  <c:v>Banyule</c:v>
                </c:pt>
                <c:pt idx="66">
                  <c:v>Port Phillip</c:v>
                </c:pt>
                <c:pt idx="67">
                  <c:v>Surf Coast</c:v>
                </c:pt>
                <c:pt idx="68">
                  <c:v>Yarra</c:v>
                </c:pt>
                <c:pt idx="69">
                  <c:v>Glen Eira</c:v>
                </c:pt>
                <c:pt idx="70">
                  <c:v>Nillumbik</c:v>
                </c:pt>
                <c:pt idx="71">
                  <c:v>Monash</c:v>
                </c:pt>
                <c:pt idx="72">
                  <c:v>Moonee Valley</c:v>
                </c:pt>
                <c:pt idx="73">
                  <c:v>Bayside</c:v>
                </c:pt>
                <c:pt idx="74">
                  <c:v>Boroondara</c:v>
                </c:pt>
                <c:pt idx="75">
                  <c:v>Stonnington</c:v>
                </c:pt>
                <c:pt idx="76">
                  <c:v>Melbourne</c:v>
                </c:pt>
                <c:pt idx="77">
                  <c:v>Whitehorse</c:v>
                </c:pt>
              </c:strCache>
            </c:strRef>
          </c:cat>
          <c:val>
            <c:numRef>
              <c:f>'Death Rates x LGA'!$AL$7:$AL$84</c:f>
              <c:numCache>
                <c:formatCode>#,##0.0</c:formatCode>
                <c:ptCount val="78"/>
                <c:pt idx="0">
                  <c:v>7.7</c:v>
                </c:pt>
                <c:pt idx="1">
                  <c:v>6.9</c:v>
                </c:pt>
                <c:pt idx="2">
                  <c:v>6.7</c:v>
                </c:pt>
                <c:pt idx="3">
                  <c:v>6.6</c:v>
                </c:pt>
                <c:pt idx="4">
                  <c:v>6.5</c:v>
                </c:pt>
                <c:pt idx="5">
                  <c:v>6.3</c:v>
                </c:pt>
                <c:pt idx="6">
                  <c:v>6.3</c:v>
                </c:pt>
                <c:pt idx="7">
                  <c:v>6.2</c:v>
                </c:pt>
                <c:pt idx="8">
                  <c:v>6.1</c:v>
                </c:pt>
                <c:pt idx="9">
                  <c:v>6.1</c:v>
                </c:pt>
                <c:pt idx="10">
                  <c:v>6.1</c:v>
                </c:pt>
                <c:pt idx="11">
                  <c:v>6.1</c:v>
                </c:pt>
                <c:pt idx="12">
                  <c:v>6</c:v>
                </c:pt>
                <c:pt idx="13">
                  <c:v>6</c:v>
                </c:pt>
                <c:pt idx="14">
                  <c:v>6</c:v>
                </c:pt>
                <c:pt idx="15">
                  <c:v>6</c:v>
                </c:pt>
                <c:pt idx="16">
                  <c:v>5.9</c:v>
                </c:pt>
                <c:pt idx="17">
                  <c:v>5.9</c:v>
                </c:pt>
                <c:pt idx="18">
                  <c:v>5.9</c:v>
                </c:pt>
                <c:pt idx="19">
                  <c:v>5.9</c:v>
                </c:pt>
                <c:pt idx="20">
                  <c:v>5.7</c:v>
                </c:pt>
                <c:pt idx="21">
                  <c:v>5.7</c:v>
                </c:pt>
                <c:pt idx="22">
                  <c:v>5.7</c:v>
                </c:pt>
                <c:pt idx="23">
                  <c:v>5.7</c:v>
                </c:pt>
                <c:pt idx="24">
                  <c:v>5.7</c:v>
                </c:pt>
                <c:pt idx="25">
                  <c:v>5.7</c:v>
                </c:pt>
                <c:pt idx="26">
                  <c:v>5.7</c:v>
                </c:pt>
                <c:pt idx="27">
                  <c:v>5.6</c:v>
                </c:pt>
                <c:pt idx="28">
                  <c:v>5.6</c:v>
                </c:pt>
                <c:pt idx="29">
                  <c:v>5.6</c:v>
                </c:pt>
                <c:pt idx="30">
                  <c:v>5.6</c:v>
                </c:pt>
                <c:pt idx="31">
                  <c:v>5.6</c:v>
                </c:pt>
                <c:pt idx="32">
                  <c:v>5.6</c:v>
                </c:pt>
                <c:pt idx="33">
                  <c:v>5.5</c:v>
                </c:pt>
                <c:pt idx="34">
                  <c:v>5.5</c:v>
                </c:pt>
                <c:pt idx="35">
                  <c:v>5.5</c:v>
                </c:pt>
                <c:pt idx="36">
                  <c:v>5.5</c:v>
                </c:pt>
                <c:pt idx="37">
                  <c:v>5.5</c:v>
                </c:pt>
                <c:pt idx="38">
                  <c:v>5.5</c:v>
                </c:pt>
                <c:pt idx="39">
                  <c:v>5.4</c:v>
                </c:pt>
                <c:pt idx="40">
                  <c:v>5.4</c:v>
                </c:pt>
                <c:pt idx="41">
                  <c:v>5.3</c:v>
                </c:pt>
                <c:pt idx="42">
                  <c:v>5.3</c:v>
                </c:pt>
                <c:pt idx="43">
                  <c:v>5.3</c:v>
                </c:pt>
                <c:pt idx="44">
                  <c:v>5.3</c:v>
                </c:pt>
                <c:pt idx="45">
                  <c:v>5.3</c:v>
                </c:pt>
                <c:pt idx="46">
                  <c:v>5.3</c:v>
                </c:pt>
                <c:pt idx="47">
                  <c:v>5.2</c:v>
                </c:pt>
                <c:pt idx="48">
                  <c:v>5.2</c:v>
                </c:pt>
                <c:pt idx="49">
                  <c:v>5.2</c:v>
                </c:pt>
                <c:pt idx="50">
                  <c:v>5.2</c:v>
                </c:pt>
                <c:pt idx="51">
                  <c:v>5.2</c:v>
                </c:pt>
                <c:pt idx="52">
                  <c:v>5.2</c:v>
                </c:pt>
                <c:pt idx="53">
                  <c:v>5.0999999999999996</c:v>
                </c:pt>
                <c:pt idx="54">
                  <c:v>5.0999999999999996</c:v>
                </c:pt>
                <c:pt idx="55">
                  <c:v>5.0999999999999996</c:v>
                </c:pt>
                <c:pt idx="56">
                  <c:v>5</c:v>
                </c:pt>
                <c:pt idx="57">
                  <c:v>5</c:v>
                </c:pt>
                <c:pt idx="58">
                  <c:v>5</c:v>
                </c:pt>
                <c:pt idx="59">
                  <c:v>4.9000000000000004</c:v>
                </c:pt>
                <c:pt idx="60">
                  <c:v>4.9000000000000004</c:v>
                </c:pt>
                <c:pt idx="61">
                  <c:v>4.9000000000000004</c:v>
                </c:pt>
                <c:pt idx="62">
                  <c:v>4.8</c:v>
                </c:pt>
                <c:pt idx="63">
                  <c:v>4.8</c:v>
                </c:pt>
                <c:pt idx="64">
                  <c:v>4.7</c:v>
                </c:pt>
                <c:pt idx="65">
                  <c:v>4.5999999999999996</c:v>
                </c:pt>
                <c:pt idx="66">
                  <c:v>4.5999999999999996</c:v>
                </c:pt>
                <c:pt idx="67">
                  <c:v>4.5999999999999996</c:v>
                </c:pt>
                <c:pt idx="68">
                  <c:v>4.5999999999999996</c:v>
                </c:pt>
                <c:pt idx="69" formatCode="General">
                  <c:v>4.4000000000000004</c:v>
                </c:pt>
                <c:pt idx="70">
                  <c:v>4.4000000000000004</c:v>
                </c:pt>
                <c:pt idx="71">
                  <c:v>4.3</c:v>
                </c:pt>
                <c:pt idx="72">
                  <c:v>4.3</c:v>
                </c:pt>
                <c:pt idx="73">
                  <c:v>4.2</c:v>
                </c:pt>
                <c:pt idx="74">
                  <c:v>4.2</c:v>
                </c:pt>
                <c:pt idx="75">
                  <c:v>4.2</c:v>
                </c:pt>
                <c:pt idx="76">
                  <c:v>4.0999999999999996</c:v>
                </c:pt>
                <c:pt idx="77">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0555555555555579E-2"/>
          <c:y val="0"/>
          <c:w val="0.95703201333410048"/>
          <c:h val="1"/>
        </c:manualLayout>
      </c:layout>
      <c:pie3DChart>
        <c:varyColors val="1"/>
        <c:ser>
          <c:idx val="0"/>
          <c:order val="0"/>
          <c:explosion val="6"/>
          <c:dLbls>
            <c:dLbl>
              <c:idx val="0"/>
              <c:layout>
                <c:manualLayout>
                  <c:x val="-0.20342730790491984"/>
                  <c:y val="4.28099569745562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34-48B1-9B3A-FDED37DE9FE6}"/>
                </c:ext>
              </c:extLst>
            </c:dLbl>
            <c:dLbl>
              <c:idx val="1"/>
              <c:layout>
                <c:manualLayout>
                  <c:x val="-0.20873428134915975"/>
                  <c:y val="-0.2761715744436054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34-48B1-9B3A-FDED37DE9FE6}"/>
                </c:ext>
              </c:extLst>
            </c:dLbl>
            <c:dLbl>
              <c:idx val="2"/>
              <c:layout>
                <c:manualLayout>
                  <c:x val="-0.14841413636004536"/>
                  <c:y val="-0.291093373602272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34-48B1-9B3A-FDED37DE9FE6}"/>
                </c:ext>
              </c:extLst>
            </c:dLbl>
            <c:dLbl>
              <c:idx val="3"/>
              <c:layout>
                <c:manualLayout>
                  <c:x val="-2.7381267122631621E-2"/>
                  <c:y val="1.030825134588239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34-48B1-9B3A-FDED37DE9FE6}"/>
                </c:ext>
              </c:extLst>
            </c:dLbl>
            <c:dLbl>
              <c:idx val="4"/>
              <c:layout>
                <c:manualLayout>
                  <c:x val="0.10604411906705642"/>
                  <c:y val="-0.18967053775812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34-48B1-9B3A-FDED37DE9FE6}"/>
                </c:ext>
              </c:extLst>
            </c:dLbl>
            <c:dLbl>
              <c:idx val="5"/>
              <c:layout>
                <c:manualLayout>
                  <c:x val="-3.6018257754277104E-2"/>
                  <c:y val="6.580898699138025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34-48B1-9B3A-FDED37DE9FE6}"/>
                </c:ext>
              </c:extLst>
            </c:dLbl>
            <c:dLbl>
              <c:idx val="9"/>
              <c:layout>
                <c:manualLayout>
                  <c:x val="0.11148272017837238"/>
                  <c:y val="4.18516521051307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34-48B1-9B3A-FDED37DE9FE6}"/>
                </c:ext>
              </c:extLst>
            </c:dLbl>
            <c:dLbl>
              <c:idx val="10"/>
              <c:layout>
                <c:manualLayout>
                  <c:x val="4.8298352338064759E-2"/>
                  <c:y val="1.257805103129232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34-48B1-9B3A-FDED37DE9FE6}"/>
                </c:ext>
              </c:extLst>
            </c:dLbl>
            <c:dLbl>
              <c:idx val="11"/>
              <c:layout>
                <c:manualLayout>
                  <c:x val="4.4721249308719353E-2"/>
                  <c:y val="-3.164059971955560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34-48B1-9B3A-FDED37DE9FE6}"/>
                </c:ext>
              </c:extLst>
            </c:dLbl>
            <c:dLbl>
              <c:idx val="12"/>
              <c:layout>
                <c:manualLayout>
                  <c:x val="0.12395035068776938"/>
                  <c:y val="3.2196694591258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34-48B1-9B3A-FDED37DE9FE6}"/>
                </c:ext>
              </c:extLst>
            </c:dLbl>
            <c:spPr>
              <a:noFill/>
              <a:ln>
                <a:noFill/>
              </a:ln>
              <a:effectLst/>
            </c:spPr>
            <c:txPr>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'Deaths from Cancer'!$A$24:$A$36</c:f>
              <c:strCache>
                <c:ptCount val="13"/>
                <c:pt idx="0">
                  <c:v>Digestive organs</c:v>
                </c:pt>
                <c:pt idx="1">
                  <c:v>Lungs &amp; intrathoracic</c:v>
                </c:pt>
                <c:pt idx="2">
                  <c:v>Bone &amp; cartilage</c:v>
                </c:pt>
                <c:pt idx="3">
                  <c:v>Skin</c:v>
                </c:pt>
                <c:pt idx="4">
                  <c:v>Soft tissue</c:v>
                </c:pt>
                <c:pt idx="5">
                  <c:v>Breast</c:v>
                </c:pt>
                <c:pt idx="6">
                  <c:v>Female genital</c:v>
                </c:pt>
                <c:pt idx="7">
                  <c:v>Male genital </c:v>
                </c:pt>
                <c:pt idx="8">
                  <c:v>Urinary tract</c:v>
                </c:pt>
                <c:pt idx="9">
                  <c:v>Eye, CNS</c:v>
                </c:pt>
                <c:pt idx="10">
                  <c:v>Endocrine</c:v>
                </c:pt>
                <c:pt idx="11">
                  <c:v>Ill-defined,</c:v>
                </c:pt>
                <c:pt idx="12">
                  <c:v>Lymphoid &amp; blood tissue</c:v>
                </c:pt>
              </c:strCache>
            </c:strRef>
          </c:cat>
          <c:val>
            <c:numRef>
              <c:f>'Deaths from Cancer'!$B$24:$B$36</c:f>
              <c:numCache>
                <c:formatCode>0.0</c:formatCode>
                <c:ptCount val="13"/>
                <c:pt idx="0">
                  <c:v>43.5</c:v>
                </c:pt>
                <c:pt idx="1">
                  <c:v>26.8</c:v>
                </c:pt>
                <c:pt idx="2">
                  <c:v>0.3</c:v>
                </c:pt>
                <c:pt idx="3">
                  <c:v>5.6</c:v>
                </c:pt>
                <c:pt idx="4">
                  <c:v>3.4</c:v>
                </c:pt>
                <c:pt idx="5">
                  <c:v>10.6</c:v>
                </c:pt>
                <c:pt idx="6">
                  <c:v>6.3</c:v>
                </c:pt>
                <c:pt idx="7">
                  <c:v>9.6999999999999993</c:v>
                </c:pt>
                <c:pt idx="8">
                  <c:v>7.2</c:v>
                </c:pt>
                <c:pt idx="9">
                  <c:v>4.9000000000000004</c:v>
                </c:pt>
                <c:pt idx="10">
                  <c:v>0.6</c:v>
                </c:pt>
                <c:pt idx="11">
                  <c:v>7.9</c:v>
                </c:pt>
                <c:pt idx="12">
                  <c:v>14.6</c:v>
                </c:pt>
              </c:numCache>
            </c:numRef>
          </c:val>
          <c:extLst>
            <c:ext xmlns:c16="http://schemas.microsoft.com/office/drawing/2014/chart" uri="{C3380CC4-5D6E-409C-BE32-E72D297353CC}">
              <c16:uniqueId val="{0000000A-8D34-48B1-9B3A-FDED37DE9FE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8803338734554E-2"/>
          <c:y val="2.5191075084180291E-2"/>
          <c:w val="0.8958589274343852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(2)'!$F$5:$F$240</c:f>
              <c:numCache>
                <c:formatCode>0</c:formatCode>
                <c:ptCount val="236"/>
                <c:pt idx="0">
                  <c:v>1115.2054274</c:v>
                </c:pt>
                <c:pt idx="1">
                  <c:v>1047.3343875999999</c:v>
                </c:pt>
                <c:pt idx="2">
                  <c:v>1092.7412824</c:v>
                </c:pt>
                <c:pt idx="3">
                  <c:v>945.66838123000002</c:v>
                </c:pt>
                <c:pt idx="4">
                  <c:v>1086.821275</c:v>
                </c:pt>
                <c:pt idx="5">
                  <c:v>1077.9612405</c:v>
                </c:pt>
                <c:pt idx="6">
                  <c:v>1049.3732513</c:v>
                </c:pt>
                <c:pt idx="7">
                  <c:v>1035.9181884</c:v>
                </c:pt>
                <c:pt idx="8">
                  <c:v>1109.6323441</c:v>
                </c:pt>
                <c:pt idx="9">
                  <c:v>1087.5431143000001</c:v>
                </c:pt>
                <c:pt idx="10">
                  <c:v>1088.660881</c:v>
                </c:pt>
                <c:pt idx="11">
                  <c:v>1091.2885905000001</c:v>
                </c:pt>
                <c:pt idx="12">
                  <c:v>1077.8107477999999</c:v>
                </c:pt>
                <c:pt idx="13">
                  <c:v>942.93832809000003</c:v>
                </c:pt>
                <c:pt idx="14">
                  <c:v>1056.602504</c:v>
                </c:pt>
                <c:pt idx="15">
                  <c:v>1009.1641016999999</c:v>
                </c:pt>
                <c:pt idx="16">
                  <c:v>1057.1846046999999</c:v>
                </c:pt>
                <c:pt idx="17">
                  <c:v>1085.2640544000001</c:v>
                </c:pt>
                <c:pt idx="18">
                  <c:v>1068.6399722000001</c:v>
                </c:pt>
                <c:pt idx="19">
                  <c:v>998.06666838000001</c:v>
                </c:pt>
                <c:pt idx="20">
                  <c:v>1093.0355171000001</c:v>
                </c:pt>
                <c:pt idx="21">
                  <c:v>1062.6854005</c:v>
                </c:pt>
                <c:pt idx="22">
                  <c:v>1064.8061444</c:v>
                </c:pt>
                <c:pt idx="23">
                  <c:v>1090.8316596</c:v>
                </c:pt>
                <c:pt idx="24">
                  <c:v>1034.0597315</c:v>
                </c:pt>
                <c:pt idx="25">
                  <c:v>1071.2024844</c:v>
                </c:pt>
                <c:pt idx="26">
                  <c:v>1056.3128812</c:v>
                </c:pt>
                <c:pt idx="27">
                  <c:v>1028.6056601</c:v>
                </c:pt>
                <c:pt idx="28">
                  <c:v>1030.3728788000001</c:v>
                </c:pt>
                <c:pt idx="29">
                  <c:v>1050.9510651999999</c:v>
                </c:pt>
                <c:pt idx="30">
                  <c:v>1005.8000162</c:v>
                </c:pt>
                <c:pt idx="31">
                  <c:v>1098.5467828000001</c:v>
                </c:pt>
                <c:pt idx="32">
                  <c:v>1044.9511789999999</c:v>
                </c:pt>
                <c:pt idx="33">
                  <c:v>1090.6250335</c:v>
                </c:pt>
                <c:pt idx="34">
                  <c:v>1024.6520287999999</c:v>
                </c:pt>
                <c:pt idx="35">
                  <c:v>1079.2710153999999</c:v>
                </c:pt>
                <c:pt idx="36">
                  <c:v>1090.6583591999999</c:v>
                </c:pt>
                <c:pt idx="37">
                  <c:v>1073.47434</c:v>
                </c:pt>
                <c:pt idx="38">
                  <c:v>1102.2051753000001</c:v>
                </c:pt>
                <c:pt idx="39">
                  <c:v>989.99071559000004</c:v>
                </c:pt>
                <c:pt idx="40">
                  <c:v>1082.6769058</c:v>
                </c:pt>
                <c:pt idx="41">
                  <c:v>1022.2979851</c:v>
                </c:pt>
                <c:pt idx="42">
                  <c:v>1054.2057327</c:v>
                </c:pt>
                <c:pt idx="43">
                  <c:v>1052.4965858</c:v>
                </c:pt>
                <c:pt idx="44">
                  <c:v>1070.3661331999999</c:v>
                </c:pt>
                <c:pt idx="45">
                  <c:v>970.95368124000004</c:v>
                </c:pt>
                <c:pt idx="46">
                  <c:v>965.46134488999996</c:v>
                </c:pt>
                <c:pt idx="47">
                  <c:v>1050.3000437000001</c:v>
                </c:pt>
                <c:pt idx="48">
                  <c:v>1040.260544</c:v>
                </c:pt>
                <c:pt idx="49">
                  <c:v>1045.9139663999999</c:v>
                </c:pt>
                <c:pt idx="50">
                  <c:v>851.67893886000002</c:v>
                </c:pt>
                <c:pt idx="51">
                  <c:v>1082.3949759</c:v>
                </c:pt>
                <c:pt idx="52">
                  <c:v>1057.9936157</c:v>
                </c:pt>
                <c:pt idx="53">
                  <c:v>1011.4015623</c:v>
                </c:pt>
                <c:pt idx="54">
                  <c:v>1077.2561940999999</c:v>
                </c:pt>
                <c:pt idx="55">
                  <c:v>948.83115520000001</c:v>
                </c:pt>
                <c:pt idx="56">
                  <c:v>1075.3984849000001</c:v>
                </c:pt>
                <c:pt idx="57">
                  <c:v>1058.1425016000001</c:v>
                </c:pt>
                <c:pt idx="58">
                  <c:v>1052.9775697</c:v>
                </c:pt>
                <c:pt idx="59">
                  <c:v>973.24073737000003</c:v>
                </c:pt>
                <c:pt idx="60">
                  <c:v>1014.4268623</c:v>
                </c:pt>
                <c:pt idx="61">
                  <c:v>1029.8192375000001</c:v>
                </c:pt>
                <c:pt idx="62">
                  <c:v>1018.6678558999999</c:v>
                </c:pt>
                <c:pt idx="63">
                  <c:v>1040.9464977</c:v>
                </c:pt>
                <c:pt idx="64">
                  <c:v>1080.9993135</c:v>
                </c:pt>
                <c:pt idx="65">
                  <c:v>1071.8690363999999</c:v>
                </c:pt>
                <c:pt idx="66">
                  <c:v>956.97119974999998</c:v>
                </c:pt>
                <c:pt idx="67">
                  <c:v>1003.6586737</c:v>
                </c:pt>
                <c:pt idx="68">
                  <c:v>1052.1802372</c:v>
                </c:pt>
                <c:pt idx="69">
                  <c:v>980.37099226999999</c:v>
                </c:pt>
                <c:pt idx="70">
                  <c:v>1059.8942046</c:v>
                </c:pt>
                <c:pt idx="71">
                  <c:v>1051.6953653999999</c:v>
                </c:pt>
                <c:pt idx="72">
                  <c:v>1105.8928066000001</c:v>
                </c:pt>
                <c:pt idx="73">
                  <c:v>1083.1415597</c:v>
                </c:pt>
                <c:pt idx="74">
                  <c:v>1065.6008237000001</c:v>
                </c:pt>
                <c:pt idx="75">
                  <c:v>1000.3946185999999</c:v>
                </c:pt>
                <c:pt idx="76">
                  <c:v>983.31780335999997</c:v>
                </c:pt>
                <c:pt idx="77">
                  <c:v>879.45117860000005</c:v>
                </c:pt>
                <c:pt idx="78">
                  <c:v>1027.0598891</c:v>
                </c:pt>
                <c:pt idx="79">
                  <c:v>984.60097898000004</c:v>
                </c:pt>
                <c:pt idx="80">
                  <c:v>958.64720947000001</c:v>
                </c:pt>
                <c:pt idx="81">
                  <c:v>953.04745635999996</c:v>
                </c:pt>
                <c:pt idx="82">
                  <c:v>1062.3604174</c:v>
                </c:pt>
                <c:pt idx="83">
                  <c:v>1099.382689</c:v>
                </c:pt>
                <c:pt idx="84">
                  <c:v>961.30867540999998</c:v>
                </c:pt>
                <c:pt idx="85">
                  <c:v>1038.9981834</c:v>
                </c:pt>
                <c:pt idx="86">
                  <c:v>878.03464412000005</c:v>
                </c:pt>
                <c:pt idx="87">
                  <c:v>994.35973765000006</c:v>
                </c:pt>
                <c:pt idx="88">
                  <c:v>1022.9965107</c:v>
                </c:pt>
                <c:pt idx="89">
                  <c:v>916.38314674000003</c:v>
                </c:pt>
                <c:pt idx="90">
                  <c:v>945.99198105999994</c:v>
                </c:pt>
                <c:pt idx="91">
                  <c:v>901.67842279000001</c:v>
                </c:pt>
                <c:pt idx="92">
                  <c:v>1060.1988083000001</c:v>
                </c:pt>
                <c:pt idx="93">
                  <c:v>1040.853787</c:v>
                </c:pt>
                <c:pt idx="94">
                  <c:v>1035.2341246000001</c:v>
                </c:pt>
                <c:pt idx="95">
                  <c:v>976.88095692000002</c:v>
                </c:pt>
                <c:pt idx="96">
                  <c:v>1091.4990926</c:v>
                </c:pt>
                <c:pt idx="97">
                  <c:v>1046.8781326999999</c:v>
                </c:pt>
                <c:pt idx="98">
                  <c:v>993.43101052999998</c:v>
                </c:pt>
                <c:pt idx="99">
                  <c:v>941.70944537000003</c:v>
                </c:pt>
                <c:pt idx="100">
                  <c:v>1056.0577115000001</c:v>
                </c:pt>
                <c:pt idx="101">
                  <c:v>1006.2724868</c:v>
                </c:pt>
                <c:pt idx="102">
                  <c:v>894.36166522999997</c:v>
                </c:pt>
                <c:pt idx="103">
                  <c:v>984.46221932000003</c:v>
                </c:pt>
                <c:pt idx="104">
                  <c:v>1047.2179513000001</c:v>
                </c:pt>
                <c:pt idx="105">
                  <c:v>975.69375222999997</c:v>
                </c:pt>
                <c:pt idx="106">
                  <c:v>1028.2611629999999</c:v>
                </c:pt>
                <c:pt idx="107">
                  <c:v>1021.6435617</c:v>
                </c:pt>
                <c:pt idx="108">
                  <c:v>995.00188293999997</c:v>
                </c:pt>
                <c:pt idx="109">
                  <c:v>1051.5347693000001</c:v>
                </c:pt>
                <c:pt idx="110">
                  <c:v>1031.1926900999999</c:v>
                </c:pt>
                <c:pt idx="111">
                  <c:v>951.73682637000002</c:v>
                </c:pt>
                <c:pt idx="112">
                  <c:v>964.62074337000001</c:v>
                </c:pt>
                <c:pt idx="113">
                  <c:v>995.51902126000005</c:v>
                </c:pt>
                <c:pt idx="114">
                  <c:v>1100.1002086999999</c:v>
                </c:pt>
                <c:pt idx="115">
                  <c:v>954.09095724999997</c:v>
                </c:pt>
                <c:pt idx="116">
                  <c:v>1013.3546904</c:v>
                </c:pt>
                <c:pt idx="117">
                  <c:v>930.28171462</c:v>
                </c:pt>
                <c:pt idx="118">
                  <c:v>1006.2785821</c:v>
                </c:pt>
                <c:pt idx="119">
                  <c:v>999.27860319000001</c:v>
                </c:pt>
                <c:pt idx="120">
                  <c:v>975.81547867999996</c:v>
                </c:pt>
                <c:pt idx="121">
                  <c:v>907.20562847999997</c:v>
                </c:pt>
                <c:pt idx="122">
                  <c:v>974.00450554999998</c:v>
                </c:pt>
                <c:pt idx="123">
                  <c:v>940.55772989000002</c:v>
                </c:pt>
                <c:pt idx="124">
                  <c:v>1069.6547724</c:v>
                </c:pt>
                <c:pt idx="125">
                  <c:v>1090.7164055999999</c:v>
                </c:pt>
                <c:pt idx="126">
                  <c:v>963.56833800000004</c:v>
                </c:pt>
                <c:pt idx="127">
                  <c:v>1017.8195544</c:v>
                </c:pt>
                <c:pt idx="128">
                  <c:v>967.59593219999999</c:v>
                </c:pt>
                <c:pt idx="129">
                  <c:v>1042.0588289</c:v>
                </c:pt>
                <c:pt idx="130">
                  <c:v>956.98961936000001</c:v>
                </c:pt>
                <c:pt idx="131">
                  <c:v>1062.0306923000001</c:v>
                </c:pt>
                <c:pt idx="132">
                  <c:v>1049.5244832999999</c:v>
                </c:pt>
                <c:pt idx="133">
                  <c:v>1035.8757565999999</c:v>
                </c:pt>
                <c:pt idx="134">
                  <c:v>1019.8881654</c:v>
                </c:pt>
                <c:pt idx="135">
                  <c:v>1051.734813</c:v>
                </c:pt>
                <c:pt idx="136">
                  <c:v>1064.0251654000001</c:v>
                </c:pt>
                <c:pt idx="137">
                  <c:v>971.76555168000004</c:v>
                </c:pt>
                <c:pt idx="138">
                  <c:v>1024.4312173000001</c:v>
                </c:pt>
                <c:pt idx="139">
                  <c:v>956.45871368999997</c:v>
                </c:pt>
                <c:pt idx="140">
                  <c:v>896.57773052000005</c:v>
                </c:pt>
                <c:pt idx="141">
                  <c:v>1003.2836301999999</c:v>
                </c:pt>
                <c:pt idx="142">
                  <c:v>1068.3491713000001</c:v>
                </c:pt>
                <c:pt idx="143">
                  <c:v>1046.6344466</c:v>
                </c:pt>
                <c:pt idx="144">
                  <c:v>1002.9436831</c:v>
                </c:pt>
                <c:pt idx="145">
                  <c:v>969.79519514000003</c:v>
                </c:pt>
                <c:pt idx="146">
                  <c:v>939.63103748000003</c:v>
                </c:pt>
                <c:pt idx="147">
                  <c:v>1071.3914889</c:v>
                </c:pt>
                <c:pt idx="148">
                  <c:v>1030.0649536000001</c:v>
                </c:pt>
                <c:pt idx="149">
                  <c:v>1030.7154241999999</c:v>
                </c:pt>
                <c:pt idx="150">
                  <c:v>989.63536280999995</c:v>
                </c:pt>
                <c:pt idx="151">
                  <c:v>933.70644097000002</c:v>
                </c:pt>
                <c:pt idx="152">
                  <c:v>1060.8813418</c:v>
                </c:pt>
                <c:pt idx="153">
                  <c:v>1094.4302628999999</c:v>
                </c:pt>
                <c:pt idx="154">
                  <c:v>1054.0142879</c:v>
                </c:pt>
                <c:pt idx="155">
                  <c:v>1112.4393527</c:v>
                </c:pt>
                <c:pt idx="156">
                  <c:v>947.48111341000003</c:v>
                </c:pt>
                <c:pt idx="157">
                  <c:v>1034.8253609000001</c:v>
                </c:pt>
                <c:pt idx="158">
                  <c:v>1034.8294288</c:v>
                </c:pt>
                <c:pt idx="159">
                  <c:v>870.02961885000002</c:v>
                </c:pt>
                <c:pt idx="160">
                  <c:v>1011.1037509</c:v>
                </c:pt>
                <c:pt idx="161">
                  <c:v>898.42785289999995</c:v>
                </c:pt>
                <c:pt idx="162">
                  <c:v>909.695649</c:v>
                </c:pt>
                <c:pt idx="163">
                  <c:v>866.79917565000005</c:v>
                </c:pt>
                <c:pt idx="164">
                  <c:v>1007.7790376</c:v>
                </c:pt>
                <c:pt idx="165">
                  <c:v>913.56630482000003</c:v>
                </c:pt>
                <c:pt idx="166">
                  <c:v>910.70081219999997</c:v>
                </c:pt>
                <c:pt idx="167">
                  <c:v>1073.1296295</c:v>
                </c:pt>
                <c:pt idx="168">
                  <c:v>1083.4956646999999</c:v>
                </c:pt>
                <c:pt idx="169">
                  <c:v>907.58414465999999</c:v>
                </c:pt>
                <c:pt idx="170">
                  <c:v>801.14703491</c:v>
                </c:pt>
                <c:pt idx="171">
                  <c:v>970.48430432999999</c:v>
                </c:pt>
                <c:pt idx="172">
                  <c:v>845.95047437000005</c:v>
                </c:pt>
                <c:pt idx="173">
                  <c:v>885.56316656000001</c:v>
                </c:pt>
                <c:pt idx="174">
                  <c:v>1021.2612157</c:v>
                </c:pt>
                <c:pt idx="175">
                  <c:v>967.76103181999997</c:v>
                </c:pt>
                <c:pt idx="176">
                  <c:v>981.16609061999998</c:v>
                </c:pt>
                <c:pt idx="177">
                  <c:v>848.26028596000003</c:v>
                </c:pt>
                <c:pt idx="178">
                  <c:v>1042.4608525000001</c:v>
                </c:pt>
                <c:pt idx="179">
                  <c:v>942.88954346000003</c:v>
                </c:pt>
                <c:pt idx="180">
                  <c:v>933.32453984000006</c:v>
                </c:pt>
                <c:pt idx="181">
                  <c:v>982.94281482999997</c:v>
                </c:pt>
                <c:pt idx="182">
                  <c:v>936.34701374999997</c:v>
                </c:pt>
                <c:pt idx="183">
                  <c:v>771.77115715000002</c:v>
                </c:pt>
                <c:pt idx="184">
                  <c:v>945.84838233999994</c:v>
                </c:pt>
                <c:pt idx="185">
                  <c:v>821.31496218999996</c:v>
                </c:pt>
                <c:pt idx="186">
                  <c:v>907.64027926999995</c:v>
                </c:pt>
                <c:pt idx="187">
                  <c:v>951.15523427000005</c:v>
                </c:pt>
                <c:pt idx="188">
                  <c:v>910.21041654999999</c:v>
                </c:pt>
                <c:pt idx="189">
                  <c:v>898.68222450999997</c:v>
                </c:pt>
                <c:pt idx="190">
                  <c:v>851.36960283999997</c:v>
                </c:pt>
                <c:pt idx="191">
                  <c:v>954.66991959999996</c:v>
                </c:pt>
                <c:pt idx="192">
                  <c:v>1027.6761762000001</c:v>
                </c:pt>
                <c:pt idx="193">
                  <c:v>1017.912911</c:v>
                </c:pt>
                <c:pt idx="194">
                  <c:v>989.64647255</c:v>
                </c:pt>
                <c:pt idx="195">
                  <c:v>966.4747443</c:v>
                </c:pt>
                <c:pt idx="196">
                  <c:v>919.00986577000003</c:v>
                </c:pt>
                <c:pt idx="197">
                  <c:v>907.58264126999995</c:v>
                </c:pt>
                <c:pt idx="198">
                  <c:v>1048.5457229000001</c:v>
                </c:pt>
                <c:pt idx="199">
                  <c:v>958.06457778000004</c:v>
                </c:pt>
                <c:pt idx="200">
                  <c:v>1058.9774010000001</c:v>
                </c:pt>
                <c:pt idx="201">
                  <c:v>918.25406618</c:v>
                </c:pt>
                <c:pt idx="202">
                  <c:v>840.40757168000005</c:v>
                </c:pt>
                <c:pt idx="203">
                  <c:v>911.48454358000004</c:v>
                </c:pt>
                <c:pt idx="204">
                  <c:v>901.10531342000002</c:v>
                </c:pt>
                <c:pt idx="205">
                  <c:v>982.32266646999994</c:v>
                </c:pt>
                <c:pt idx="206">
                  <c:v>981.17151588000002</c:v>
                </c:pt>
                <c:pt idx="207">
                  <c:v>985.23291629000005</c:v>
                </c:pt>
                <c:pt idx="208">
                  <c:v>845.73600367999995</c:v>
                </c:pt>
                <c:pt idx="209">
                  <c:v>881.70715671999994</c:v>
                </c:pt>
                <c:pt idx="210">
                  <c:v>1057.0967797999999</c:v>
                </c:pt>
                <c:pt idx="211">
                  <c:v>947.18351037000002</c:v>
                </c:pt>
                <c:pt idx="212">
                  <c:v>812.32732540999996</c:v>
                </c:pt>
                <c:pt idx="213">
                  <c:v>931.23377731999994</c:v>
                </c:pt>
                <c:pt idx="214">
                  <c:v>971.27197821000004</c:v>
                </c:pt>
                <c:pt idx="215">
                  <c:v>920.82259071999999</c:v>
                </c:pt>
                <c:pt idx="216">
                  <c:v>879.98673727000005</c:v>
                </c:pt>
                <c:pt idx="217">
                  <c:v>911.45662611</c:v>
                </c:pt>
                <c:pt idx="218">
                  <c:v>1117.3077917000001</c:v>
                </c:pt>
                <c:pt idx="219">
                  <c:v>1033.6532907000001</c:v>
                </c:pt>
                <c:pt idx="220">
                  <c:v>973.86464642999999</c:v>
                </c:pt>
                <c:pt idx="221">
                  <c:v>985.29266786000005</c:v>
                </c:pt>
                <c:pt idx="222">
                  <c:v>925.90113198999995</c:v>
                </c:pt>
                <c:pt idx="223">
                  <c:v>953.48099667999998</c:v>
                </c:pt>
                <c:pt idx="224">
                  <c:v>808.66194269000005</c:v>
                </c:pt>
                <c:pt idx="225">
                  <c:v>1057.8228019999999</c:v>
                </c:pt>
                <c:pt idx="226">
                  <c:v>952.77748688999998</c:v>
                </c:pt>
                <c:pt idx="227">
                  <c:v>935.81372491000002</c:v>
                </c:pt>
                <c:pt idx="228">
                  <c:v>1045.7479116</c:v>
                </c:pt>
                <c:pt idx="229">
                  <c:v>918.60542585999997</c:v>
                </c:pt>
                <c:pt idx="230">
                  <c:v>798.68094699000005</c:v>
                </c:pt>
                <c:pt idx="231">
                  <c:v>1009.2154951</c:v>
                </c:pt>
                <c:pt idx="232">
                  <c:v>893.80403422999996</c:v>
                </c:pt>
                <c:pt idx="233">
                  <c:v>938.99883044000001</c:v>
                </c:pt>
                <c:pt idx="234">
                  <c:v>973.09194404000004</c:v>
                </c:pt>
                <c:pt idx="235">
                  <c:v>1011.1146159</c:v>
                </c:pt>
              </c:numCache>
            </c:numRef>
          </c:xVal>
          <c:yVal>
            <c:numRef>
              <c:f>'Mortality &amp; Disadvantage (2)'!$G$5:$G$240</c:f>
              <c:numCache>
                <c:formatCode>0.0</c:formatCode>
                <c:ptCount val="236"/>
                <c:pt idx="0">
                  <c:v>3.1</c:v>
                </c:pt>
                <c:pt idx="1">
                  <c:v>3.2</c:v>
                </c:pt>
                <c:pt idx="2">
                  <c:v>3.4</c:v>
                </c:pt>
                <c:pt idx="3">
                  <c:v>3.5</c:v>
                </c:pt>
                <c:pt idx="4">
                  <c:v>3.5</c:v>
                </c:pt>
                <c:pt idx="5">
                  <c:v>3.6</c:v>
                </c:pt>
                <c:pt idx="6">
                  <c:v>3.6</c:v>
                </c:pt>
                <c:pt idx="7">
                  <c:v>3.7</c:v>
                </c:pt>
                <c:pt idx="8">
                  <c:v>3.7</c:v>
                </c:pt>
                <c:pt idx="9">
                  <c:v>3.8</c:v>
                </c:pt>
                <c:pt idx="10">
                  <c:v>3.8</c:v>
                </c:pt>
                <c:pt idx="11">
                  <c:v>3.8</c:v>
                </c:pt>
                <c:pt idx="12">
                  <c:v>3.9</c:v>
                </c:pt>
                <c:pt idx="13">
                  <c:v>3.9</c:v>
                </c:pt>
                <c:pt idx="14">
                  <c:v>3.9</c:v>
                </c:pt>
                <c:pt idx="15">
                  <c:v>3.9</c:v>
                </c:pt>
                <c:pt idx="16">
                  <c:v>4</c:v>
                </c:pt>
                <c:pt idx="17">
                  <c:v>4</c:v>
                </c:pt>
                <c:pt idx="18">
                  <c:v>4.0999999999999996</c:v>
                </c:pt>
                <c:pt idx="19">
                  <c:v>4.0999999999999996</c:v>
                </c:pt>
                <c:pt idx="20">
                  <c:v>4.0999999999999996</c:v>
                </c:pt>
                <c:pt idx="21">
                  <c:v>4.0999999999999996</c:v>
                </c:pt>
                <c:pt idx="22">
                  <c:v>4.0999999999999996</c:v>
                </c:pt>
                <c:pt idx="23">
                  <c:v>4.2</c:v>
                </c:pt>
                <c:pt idx="24">
                  <c:v>4.2</c:v>
                </c:pt>
                <c:pt idx="25">
                  <c:v>4.2</c:v>
                </c:pt>
                <c:pt idx="26">
                  <c:v>4.2</c:v>
                </c:pt>
                <c:pt idx="27">
                  <c:v>4.2</c:v>
                </c:pt>
                <c:pt idx="28">
                  <c:v>4.2</c:v>
                </c:pt>
                <c:pt idx="29">
                  <c:v>4.2</c:v>
                </c:pt>
                <c:pt idx="30">
                  <c:v>4.3</c:v>
                </c:pt>
                <c:pt idx="31">
                  <c:v>4.3</c:v>
                </c:pt>
                <c:pt idx="32">
                  <c:v>4.3</c:v>
                </c:pt>
                <c:pt idx="33">
                  <c:v>4.3</c:v>
                </c:pt>
                <c:pt idx="34">
                  <c:v>4.3</c:v>
                </c:pt>
                <c:pt idx="35">
                  <c:v>4.4000000000000004</c:v>
                </c:pt>
                <c:pt idx="36">
                  <c:v>4.4000000000000004</c:v>
                </c:pt>
                <c:pt idx="37">
                  <c:v>4.4000000000000004</c:v>
                </c:pt>
                <c:pt idx="38">
                  <c:v>4.4000000000000004</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4.5999999999999996</c:v>
                </c:pt>
                <c:pt idx="53">
                  <c:v>4.5999999999999996</c:v>
                </c:pt>
                <c:pt idx="54">
                  <c:v>4.5999999999999996</c:v>
                </c:pt>
                <c:pt idx="55">
                  <c:v>4.7</c:v>
                </c:pt>
                <c:pt idx="56">
                  <c:v>4.7</c:v>
                </c:pt>
                <c:pt idx="57">
                  <c:v>4.7</c:v>
                </c:pt>
                <c:pt idx="58">
                  <c:v>4.7</c:v>
                </c:pt>
                <c:pt idx="59">
                  <c:v>4.7</c:v>
                </c:pt>
                <c:pt idx="60">
                  <c:v>4.8</c:v>
                </c:pt>
                <c:pt idx="61">
                  <c:v>4.8</c:v>
                </c:pt>
                <c:pt idx="62">
                  <c:v>4.8</c:v>
                </c:pt>
                <c:pt idx="63">
                  <c:v>4.8</c:v>
                </c:pt>
                <c:pt idx="64">
                  <c:v>4.8</c:v>
                </c:pt>
                <c:pt idx="65">
                  <c:v>4.8</c:v>
                </c:pt>
                <c:pt idx="66">
                  <c:v>4.8</c:v>
                </c:pt>
                <c:pt idx="67">
                  <c:v>4.9000000000000004</c:v>
                </c:pt>
                <c:pt idx="68">
                  <c:v>4.9000000000000004</c:v>
                </c:pt>
                <c:pt idx="69">
                  <c:v>4.9000000000000004</c:v>
                </c:pt>
                <c:pt idx="70">
                  <c:v>4.9000000000000004</c:v>
                </c:pt>
                <c:pt idx="71">
                  <c:v>4.9000000000000004</c:v>
                </c:pt>
                <c:pt idx="72">
                  <c:v>4.9000000000000004</c:v>
                </c:pt>
                <c:pt idx="73">
                  <c:v>4.9000000000000004</c:v>
                </c:pt>
                <c:pt idx="74">
                  <c:v>4.9000000000000004</c:v>
                </c:pt>
                <c:pt idx="75">
                  <c:v>5</c:v>
                </c:pt>
                <c:pt idx="76">
                  <c:v>5</c:v>
                </c:pt>
                <c:pt idx="77">
                  <c:v>5</c:v>
                </c:pt>
                <c:pt idx="78">
                  <c:v>5</c:v>
                </c:pt>
                <c:pt idx="79">
                  <c:v>5</c:v>
                </c:pt>
                <c:pt idx="80">
                  <c:v>5</c:v>
                </c:pt>
                <c:pt idx="81">
                  <c:v>5</c:v>
                </c:pt>
                <c:pt idx="82">
                  <c:v>5</c:v>
                </c:pt>
                <c:pt idx="83">
                  <c:v>5.0999999999999996</c:v>
                </c:pt>
                <c:pt idx="84">
                  <c:v>5.0999999999999996</c:v>
                </c:pt>
                <c:pt idx="85">
                  <c:v>5.0999999999999996</c:v>
                </c:pt>
                <c:pt idx="86">
                  <c:v>5.0999999999999996</c:v>
                </c:pt>
                <c:pt idx="87">
                  <c:v>5.0999999999999996</c:v>
                </c:pt>
                <c:pt idx="88">
                  <c:v>5.2</c:v>
                </c:pt>
                <c:pt idx="89">
                  <c:v>5.2</c:v>
                </c:pt>
                <c:pt idx="90">
                  <c:v>5.2</c:v>
                </c:pt>
                <c:pt idx="91">
                  <c:v>5.2</c:v>
                </c:pt>
                <c:pt idx="92">
                  <c:v>5.2</c:v>
                </c:pt>
                <c:pt idx="93">
                  <c:v>5.2</c:v>
                </c:pt>
                <c:pt idx="94">
                  <c:v>5.2</c:v>
                </c:pt>
                <c:pt idx="95">
                  <c:v>5.2</c:v>
                </c:pt>
                <c:pt idx="96">
                  <c:v>5.2</c:v>
                </c:pt>
                <c:pt idx="97">
                  <c:v>5.3</c:v>
                </c:pt>
                <c:pt idx="98">
                  <c:v>5.3</c:v>
                </c:pt>
                <c:pt idx="99">
                  <c:v>5.3</c:v>
                </c:pt>
                <c:pt idx="100">
                  <c:v>5.3</c:v>
                </c:pt>
                <c:pt idx="101">
                  <c:v>5.3</c:v>
                </c:pt>
                <c:pt idx="102">
                  <c:v>5.3</c:v>
                </c:pt>
                <c:pt idx="103">
                  <c:v>5.3</c:v>
                </c:pt>
                <c:pt idx="104">
                  <c:v>5.3</c:v>
                </c:pt>
                <c:pt idx="105">
                  <c:v>5.3</c:v>
                </c:pt>
                <c:pt idx="106">
                  <c:v>5.3</c:v>
                </c:pt>
                <c:pt idx="107">
                  <c:v>5.3</c:v>
                </c:pt>
                <c:pt idx="108">
                  <c:v>5.4</c:v>
                </c:pt>
                <c:pt idx="109">
                  <c:v>5.4</c:v>
                </c:pt>
                <c:pt idx="110">
                  <c:v>5.4</c:v>
                </c:pt>
                <c:pt idx="111">
                  <c:v>5.4</c:v>
                </c:pt>
                <c:pt idx="112">
                  <c:v>5.4</c:v>
                </c:pt>
                <c:pt idx="113">
                  <c:v>5.4</c:v>
                </c:pt>
                <c:pt idx="114">
                  <c:v>5.4</c:v>
                </c:pt>
                <c:pt idx="115">
                  <c:v>5.4</c:v>
                </c:pt>
                <c:pt idx="116">
                  <c:v>5.4</c:v>
                </c:pt>
                <c:pt idx="117">
                  <c:v>5.4</c:v>
                </c:pt>
                <c:pt idx="118">
                  <c:v>5.4</c:v>
                </c:pt>
                <c:pt idx="119">
                  <c:v>5.4</c:v>
                </c:pt>
                <c:pt idx="120">
                  <c:v>5.5</c:v>
                </c:pt>
                <c:pt idx="121">
                  <c:v>5.5</c:v>
                </c:pt>
                <c:pt idx="122">
                  <c:v>5.5</c:v>
                </c:pt>
                <c:pt idx="123">
                  <c:v>5.5</c:v>
                </c:pt>
                <c:pt idx="124">
                  <c:v>5.6</c:v>
                </c:pt>
                <c:pt idx="125">
                  <c:v>5.6</c:v>
                </c:pt>
                <c:pt idx="126">
                  <c:v>5.6</c:v>
                </c:pt>
                <c:pt idx="127">
                  <c:v>5.6</c:v>
                </c:pt>
                <c:pt idx="128">
                  <c:v>5.6</c:v>
                </c:pt>
                <c:pt idx="129">
                  <c:v>5.6</c:v>
                </c:pt>
                <c:pt idx="130">
                  <c:v>5.6</c:v>
                </c:pt>
                <c:pt idx="131">
                  <c:v>5.6</c:v>
                </c:pt>
                <c:pt idx="132">
                  <c:v>5.7</c:v>
                </c:pt>
                <c:pt idx="133">
                  <c:v>5.7</c:v>
                </c:pt>
                <c:pt idx="134">
                  <c:v>5.7</c:v>
                </c:pt>
                <c:pt idx="135">
                  <c:v>5.7</c:v>
                </c:pt>
                <c:pt idx="136">
                  <c:v>5.8</c:v>
                </c:pt>
                <c:pt idx="137">
                  <c:v>5.8</c:v>
                </c:pt>
                <c:pt idx="138">
                  <c:v>5.8</c:v>
                </c:pt>
                <c:pt idx="139">
                  <c:v>5.8</c:v>
                </c:pt>
                <c:pt idx="140">
                  <c:v>5.8</c:v>
                </c:pt>
                <c:pt idx="141">
                  <c:v>5.8</c:v>
                </c:pt>
                <c:pt idx="142">
                  <c:v>5.8</c:v>
                </c:pt>
                <c:pt idx="143">
                  <c:v>5.8</c:v>
                </c:pt>
                <c:pt idx="144">
                  <c:v>5.9</c:v>
                </c:pt>
                <c:pt idx="145">
                  <c:v>5.9</c:v>
                </c:pt>
                <c:pt idx="146">
                  <c:v>5.9</c:v>
                </c:pt>
                <c:pt idx="147">
                  <c:v>5.9</c:v>
                </c:pt>
                <c:pt idx="148">
                  <c:v>5.9</c:v>
                </c:pt>
                <c:pt idx="149">
                  <c:v>5.9</c:v>
                </c:pt>
                <c:pt idx="150">
                  <c:v>5.9</c:v>
                </c:pt>
                <c:pt idx="151">
                  <c:v>5.9</c:v>
                </c:pt>
                <c:pt idx="152">
                  <c:v>5.9</c:v>
                </c:pt>
                <c:pt idx="153">
                  <c:v>5.9</c:v>
                </c:pt>
                <c:pt idx="154">
                  <c:v>6</c:v>
                </c:pt>
                <c:pt idx="155">
                  <c:v>6</c:v>
                </c:pt>
                <c:pt idx="156">
                  <c:v>6</c:v>
                </c:pt>
                <c:pt idx="157">
                  <c:v>6</c:v>
                </c:pt>
                <c:pt idx="158">
                  <c:v>6</c:v>
                </c:pt>
                <c:pt idx="159">
                  <c:v>6</c:v>
                </c:pt>
                <c:pt idx="160">
                  <c:v>6.1</c:v>
                </c:pt>
                <c:pt idx="161">
                  <c:v>6.1</c:v>
                </c:pt>
                <c:pt idx="162">
                  <c:v>6.1</c:v>
                </c:pt>
                <c:pt idx="163">
                  <c:v>6.1</c:v>
                </c:pt>
                <c:pt idx="164">
                  <c:v>6.2</c:v>
                </c:pt>
                <c:pt idx="165">
                  <c:v>6.2</c:v>
                </c:pt>
                <c:pt idx="166">
                  <c:v>6.2</c:v>
                </c:pt>
                <c:pt idx="167">
                  <c:v>6.2</c:v>
                </c:pt>
                <c:pt idx="168">
                  <c:v>6.2</c:v>
                </c:pt>
                <c:pt idx="169">
                  <c:v>6.3</c:v>
                </c:pt>
                <c:pt idx="170">
                  <c:v>6.3</c:v>
                </c:pt>
                <c:pt idx="171">
                  <c:v>6.3</c:v>
                </c:pt>
                <c:pt idx="172">
                  <c:v>6.3</c:v>
                </c:pt>
                <c:pt idx="173">
                  <c:v>6.3</c:v>
                </c:pt>
                <c:pt idx="174">
                  <c:v>6.3</c:v>
                </c:pt>
                <c:pt idx="175">
                  <c:v>6.3</c:v>
                </c:pt>
                <c:pt idx="176">
                  <c:v>6.4</c:v>
                </c:pt>
                <c:pt idx="177">
                  <c:v>6.4</c:v>
                </c:pt>
                <c:pt idx="178">
                  <c:v>6.4</c:v>
                </c:pt>
                <c:pt idx="179">
                  <c:v>6.4</c:v>
                </c:pt>
                <c:pt idx="180">
                  <c:v>6.4</c:v>
                </c:pt>
                <c:pt idx="181">
                  <c:v>6.4</c:v>
                </c:pt>
                <c:pt idx="182">
                  <c:v>6.5</c:v>
                </c:pt>
                <c:pt idx="183">
                  <c:v>6.5</c:v>
                </c:pt>
                <c:pt idx="184">
                  <c:v>6.5</c:v>
                </c:pt>
                <c:pt idx="185">
                  <c:v>6.5</c:v>
                </c:pt>
                <c:pt idx="186">
                  <c:v>6.5</c:v>
                </c:pt>
                <c:pt idx="187">
                  <c:v>6.5</c:v>
                </c:pt>
                <c:pt idx="188">
                  <c:v>6.6</c:v>
                </c:pt>
                <c:pt idx="189">
                  <c:v>6.6</c:v>
                </c:pt>
                <c:pt idx="190">
                  <c:v>6.6</c:v>
                </c:pt>
                <c:pt idx="191">
                  <c:v>6.7</c:v>
                </c:pt>
                <c:pt idx="192">
                  <c:v>6.7</c:v>
                </c:pt>
                <c:pt idx="193">
                  <c:v>6.7</c:v>
                </c:pt>
                <c:pt idx="194">
                  <c:v>6.7</c:v>
                </c:pt>
                <c:pt idx="195">
                  <c:v>6.7</c:v>
                </c:pt>
                <c:pt idx="196">
                  <c:v>6.7</c:v>
                </c:pt>
                <c:pt idx="197">
                  <c:v>6.8</c:v>
                </c:pt>
                <c:pt idx="198">
                  <c:v>6.8</c:v>
                </c:pt>
                <c:pt idx="199">
                  <c:v>6.8</c:v>
                </c:pt>
                <c:pt idx="200">
                  <c:v>6.9</c:v>
                </c:pt>
                <c:pt idx="201">
                  <c:v>6.9</c:v>
                </c:pt>
                <c:pt idx="202">
                  <c:v>7</c:v>
                </c:pt>
                <c:pt idx="203">
                  <c:v>7</c:v>
                </c:pt>
                <c:pt idx="204">
                  <c:v>7</c:v>
                </c:pt>
                <c:pt idx="205">
                  <c:v>7</c:v>
                </c:pt>
                <c:pt idx="206">
                  <c:v>7.1</c:v>
                </c:pt>
                <c:pt idx="207">
                  <c:v>7.1</c:v>
                </c:pt>
                <c:pt idx="208">
                  <c:v>7.1</c:v>
                </c:pt>
                <c:pt idx="209">
                  <c:v>7.1</c:v>
                </c:pt>
                <c:pt idx="210">
                  <c:v>7.1</c:v>
                </c:pt>
                <c:pt idx="211">
                  <c:v>7.2</c:v>
                </c:pt>
                <c:pt idx="212">
                  <c:v>7.2</c:v>
                </c:pt>
                <c:pt idx="213">
                  <c:v>7.2</c:v>
                </c:pt>
                <c:pt idx="214">
                  <c:v>7.2</c:v>
                </c:pt>
                <c:pt idx="215">
                  <c:v>7.3</c:v>
                </c:pt>
                <c:pt idx="216">
                  <c:v>7.3</c:v>
                </c:pt>
                <c:pt idx="217">
                  <c:v>7.3</c:v>
                </c:pt>
                <c:pt idx="218">
                  <c:v>7.4</c:v>
                </c:pt>
                <c:pt idx="219">
                  <c:v>7.4</c:v>
                </c:pt>
                <c:pt idx="220">
                  <c:v>7.4</c:v>
                </c:pt>
                <c:pt idx="221">
                  <c:v>7.5</c:v>
                </c:pt>
                <c:pt idx="222">
                  <c:v>7.6</c:v>
                </c:pt>
                <c:pt idx="223">
                  <c:v>7.6</c:v>
                </c:pt>
                <c:pt idx="224">
                  <c:v>7.6</c:v>
                </c:pt>
                <c:pt idx="225">
                  <c:v>7.6</c:v>
                </c:pt>
                <c:pt idx="226">
                  <c:v>7.7</c:v>
                </c:pt>
                <c:pt idx="227">
                  <c:v>7.7</c:v>
                </c:pt>
                <c:pt idx="228">
                  <c:v>7.8</c:v>
                </c:pt>
                <c:pt idx="229">
                  <c:v>8.1</c:v>
                </c:pt>
                <c:pt idx="230">
                  <c:v>8.1</c:v>
                </c:pt>
                <c:pt idx="231">
                  <c:v>8.3000000000000007</c:v>
                </c:pt>
                <c:pt idx="232">
                  <c:v>8.4</c:v>
                </c:pt>
                <c:pt idx="233">
                  <c:v>8.9</c:v>
                </c:pt>
                <c:pt idx="234">
                  <c:v>9.4</c:v>
                </c:pt>
                <c:pt idx="235">
                  <c:v>11.7</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691904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27996500437445"/>
          <c:y val="2.8252405949256338E-2"/>
          <c:w val="0.85083114610673671"/>
          <c:h val="0.87393919510061269"/>
        </c:manualLayout>
      </c:layout>
      <c:lineChart>
        <c:grouping val="standard"/>
        <c:varyColors val="0"/>
        <c:ser>
          <c:idx val="0"/>
          <c:order val="0"/>
          <c:tx>
            <c:strRef>
              <c:f>'Mortality Rates'!$L$6</c:f>
              <c:strCache>
                <c:ptCount val="1"/>
                <c:pt idx="0">
                  <c:v>females, 85+</c:v>
                </c:pt>
              </c:strCache>
            </c:strRef>
          </c:tx>
          <c:spPr>
            <a:ln w="22225">
              <a:solidFill>
                <a:srgbClr val="C00000"/>
              </a:solidFill>
            </a:ln>
          </c:spPr>
          <c:marker>
            <c:symbol val="none"/>
          </c:marker>
          <c:cat>
            <c:numRef>
              <c:f>'Mortality Rates'!$K$7:$K$115</c:f>
              <c:numCache>
                <c:formatCode>General</c:formatCode>
                <c:ptCount val="109"/>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pt idx="56">
                  <c:v>1963</c:v>
                </c:pt>
                <c:pt idx="57">
                  <c:v>1964</c:v>
                </c:pt>
                <c:pt idx="58">
                  <c:v>1965</c:v>
                </c:pt>
                <c:pt idx="59">
                  <c:v>1966</c:v>
                </c:pt>
                <c:pt idx="60">
                  <c:v>1967</c:v>
                </c:pt>
                <c:pt idx="61">
                  <c:v>1968</c:v>
                </c:pt>
                <c:pt idx="62">
                  <c:v>1969</c:v>
                </c:pt>
                <c:pt idx="63">
                  <c:v>1970</c:v>
                </c:pt>
                <c:pt idx="64">
                  <c:v>1971</c:v>
                </c:pt>
                <c:pt idx="65">
                  <c:v>1972</c:v>
                </c:pt>
                <c:pt idx="66">
                  <c:v>1973</c:v>
                </c:pt>
                <c:pt idx="67">
                  <c:v>1974</c:v>
                </c:pt>
                <c:pt idx="68">
                  <c:v>1975</c:v>
                </c:pt>
                <c:pt idx="69">
                  <c:v>1976</c:v>
                </c:pt>
                <c:pt idx="70">
                  <c:v>1977</c:v>
                </c:pt>
                <c:pt idx="71">
                  <c:v>1978</c:v>
                </c:pt>
                <c:pt idx="72">
                  <c:v>1979</c:v>
                </c:pt>
                <c:pt idx="73">
                  <c:v>1980</c:v>
                </c:pt>
                <c:pt idx="74">
                  <c:v>1981</c:v>
                </c:pt>
                <c:pt idx="75">
                  <c:v>1982</c:v>
                </c:pt>
                <c:pt idx="76">
                  <c:v>1983</c:v>
                </c:pt>
                <c:pt idx="77">
                  <c:v>1984</c:v>
                </c:pt>
                <c:pt idx="78">
                  <c:v>1985</c:v>
                </c:pt>
                <c:pt idx="79">
                  <c:v>1986</c:v>
                </c:pt>
                <c:pt idx="80">
                  <c:v>1987</c:v>
                </c:pt>
                <c:pt idx="81">
                  <c:v>1988</c:v>
                </c:pt>
                <c:pt idx="82">
                  <c:v>1989</c:v>
                </c:pt>
                <c:pt idx="83">
                  <c:v>1990</c:v>
                </c:pt>
                <c:pt idx="84">
                  <c:v>1991</c:v>
                </c:pt>
                <c:pt idx="85">
                  <c:v>1992</c:v>
                </c:pt>
                <c:pt idx="86">
                  <c:v>1993</c:v>
                </c:pt>
                <c:pt idx="87">
                  <c:v>1994</c:v>
                </c:pt>
                <c:pt idx="88">
                  <c:v>1995</c:v>
                </c:pt>
                <c:pt idx="89">
                  <c:v>1996</c:v>
                </c:pt>
                <c:pt idx="90">
                  <c:v>1997</c:v>
                </c:pt>
                <c:pt idx="91">
                  <c:v>1998</c:v>
                </c:pt>
                <c:pt idx="92">
                  <c:v>1999</c:v>
                </c:pt>
                <c:pt idx="93">
                  <c:v>2000</c:v>
                </c:pt>
                <c:pt idx="94">
                  <c:v>2001</c:v>
                </c:pt>
                <c:pt idx="95">
                  <c:v>2002</c:v>
                </c:pt>
                <c:pt idx="96">
                  <c:v>2003</c:v>
                </c:pt>
                <c:pt idx="97">
                  <c:v>2004</c:v>
                </c:pt>
                <c:pt idx="98">
                  <c:v>2005</c:v>
                </c:pt>
                <c:pt idx="99">
                  <c:v>2006</c:v>
                </c:pt>
                <c:pt idx="100">
                  <c:v>2007</c:v>
                </c:pt>
                <c:pt idx="101">
                  <c:v>2008</c:v>
                </c:pt>
                <c:pt idx="102">
                  <c:v>2009</c:v>
                </c:pt>
                <c:pt idx="103">
                  <c:v>2010</c:v>
                </c:pt>
                <c:pt idx="104">
                  <c:v>2011</c:v>
                </c:pt>
                <c:pt idx="105">
                  <c:v>2012</c:v>
                </c:pt>
                <c:pt idx="106">
                  <c:v>2013</c:v>
                </c:pt>
                <c:pt idx="107">
                  <c:v>2014</c:v>
                </c:pt>
                <c:pt idx="108">
                  <c:v>2015</c:v>
                </c:pt>
              </c:numCache>
            </c:numRef>
          </c:cat>
          <c:val>
            <c:numRef>
              <c:f>'Mortality Rates'!$L$7:$L$115</c:f>
              <c:numCache>
                <c:formatCode>#,##0</c:formatCode>
                <c:ptCount val="109"/>
                <c:pt idx="0">
                  <c:v>25917.927</c:v>
                </c:pt>
                <c:pt idx="1">
                  <c:v>25534.098999999998</c:v>
                </c:pt>
                <c:pt idx="2">
                  <c:v>21977.013999999999</c:v>
                </c:pt>
                <c:pt idx="3">
                  <c:v>23235.449000000001</c:v>
                </c:pt>
                <c:pt idx="4">
                  <c:v>24944.133999999998</c:v>
                </c:pt>
                <c:pt idx="5">
                  <c:v>24549.311000000002</c:v>
                </c:pt>
                <c:pt idx="6">
                  <c:v>24747.73</c:v>
                </c:pt>
                <c:pt idx="7">
                  <c:v>24783.446</c:v>
                </c:pt>
                <c:pt idx="8">
                  <c:v>25574.976999999999</c:v>
                </c:pt>
                <c:pt idx="9">
                  <c:v>25704.846000000001</c:v>
                </c:pt>
                <c:pt idx="10">
                  <c:v>22442.941999999999</c:v>
                </c:pt>
                <c:pt idx="11">
                  <c:v>24939.074000000001</c:v>
                </c:pt>
                <c:pt idx="12">
                  <c:v>26016.419000000002</c:v>
                </c:pt>
                <c:pt idx="13">
                  <c:v>27166.541000000001</c:v>
                </c:pt>
                <c:pt idx="14">
                  <c:v>22345.455000000002</c:v>
                </c:pt>
                <c:pt idx="15">
                  <c:v>25214.286</c:v>
                </c:pt>
                <c:pt idx="16">
                  <c:v>29618.182000000001</c:v>
                </c:pt>
                <c:pt idx="17">
                  <c:v>28269.231</c:v>
                </c:pt>
                <c:pt idx="18">
                  <c:v>26923.077000000001</c:v>
                </c:pt>
                <c:pt idx="19">
                  <c:v>27792.453000000001</c:v>
                </c:pt>
                <c:pt idx="20">
                  <c:v>29981.817999999999</c:v>
                </c:pt>
                <c:pt idx="21">
                  <c:v>30339.286</c:v>
                </c:pt>
                <c:pt idx="22">
                  <c:v>30322.034</c:v>
                </c:pt>
                <c:pt idx="23">
                  <c:v>24435.484</c:v>
                </c:pt>
                <c:pt idx="24">
                  <c:v>24214.286</c:v>
                </c:pt>
                <c:pt idx="25">
                  <c:v>23315.789000000001</c:v>
                </c:pt>
                <c:pt idx="26">
                  <c:v>23451.22</c:v>
                </c:pt>
                <c:pt idx="27">
                  <c:v>22607.143</c:v>
                </c:pt>
                <c:pt idx="28">
                  <c:v>23720.93</c:v>
                </c:pt>
                <c:pt idx="29">
                  <c:v>22471.263999999999</c:v>
                </c:pt>
                <c:pt idx="30">
                  <c:v>23370.787</c:v>
                </c:pt>
                <c:pt idx="31">
                  <c:v>24966.667000000001</c:v>
                </c:pt>
                <c:pt idx="32">
                  <c:v>27673.913</c:v>
                </c:pt>
                <c:pt idx="33">
                  <c:v>23927.082999999999</c:v>
                </c:pt>
                <c:pt idx="34">
                  <c:v>25457.143</c:v>
                </c:pt>
                <c:pt idx="35">
                  <c:v>26008.85</c:v>
                </c:pt>
                <c:pt idx="36">
                  <c:v>25700</c:v>
                </c:pt>
                <c:pt idx="37">
                  <c:v>22375</c:v>
                </c:pt>
                <c:pt idx="38">
                  <c:v>22225.351999999999</c:v>
                </c:pt>
                <c:pt idx="39">
                  <c:v>22741.935000000001</c:v>
                </c:pt>
                <c:pt idx="40">
                  <c:v>21598.802</c:v>
                </c:pt>
                <c:pt idx="41">
                  <c:v>22642.044999999998</c:v>
                </c:pt>
                <c:pt idx="42">
                  <c:v>21021.739000000001</c:v>
                </c:pt>
                <c:pt idx="43">
                  <c:v>22890.052</c:v>
                </c:pt>
                <c:pt idx="44">
                  <c:v>23096.938999999998</c:v>
                </c:pt>
                <c:pt idx="45">
                  <c:v>22775</c:v>
                </c:pt>
                <c:pt idx="46">
                  <c:v>21676.056</c:v>
                </c:pt>
                <c:pt idx="47">
                  <c:v>21388.393</c:v>
                </c:pt>
                <c:pt idx="48">
                  <c:v>21163.09</c:v>
                </c:pt>
                <c:pt idx="49">
                  <c:v>22629.167000000001</c:v>
                </c:pt>
                <c:pt idx="50">
                  <c:v>21204.918000000001</c:v>
                </c:pt>
                <c:pt idx="51">
                  <c:v>20581.672999999999</c:v>
                </c:pt>
                <c:pt idx="52">
                  <c:v>22326.848000000002</c:v>
                </c:pt>
                <c:pt idx="53">
                  <c:v>21153.558000000001</c:v>
                </c:pt>
                <c:pt idx="54">
                  <c:v>20670.251</c:v>
                </c:pt>
                <c:pt idx="55">
                  <c:v>20817.567999999999</c:v>
                </c:pt>
                <c:pt idx="56">
                  <c:v>20358.973999999998</c:v>
                </c:pt>
                <c:pt idx="57">
                  <c:v>20691.843000000001</c:v>
                </c:pt>
                <c:pt idx="58">
                  <c:v>19954.286</c:v>
                </c:pt>
                <c:pt idx="59">
                  <c:v>20400.097000000002</c:v>
                </c:pt>
                <c:pt idx="60">
                  <c:v>19331.648000000001</c:v>
                </c:pt>
                <c:pt idx="61">
                  <c:v>21776.401999999998</c:v>
                </c:pt>
                <c:pt idx="62">
                  <c:v>19174.883000000002</c:v>
                </c:pt>
                <c:pt idx="63">
                  <c:v>19859.419000000002</c:v>
                </c:pt>
                <c:pt idx="64">
                  <c:v>19466.789000000001</c:v>
                </c:pt>
                <c:pt idx="65">
                  <c:v>18455.052</c:v>
                </c:pt>
                <c:pt idx="66">
                  <c:v>18885.350999999999</c:v>
                </c:pt>
                <c:pt idx="67">
                  <c:v>19639.738000000001</c:v>
                </c:pt>
                <c:pt idx="68">
                  <c:v>17488.38</c:v>
                </c:pt>
                <c:pt idx="69">
                  <c:v>18354.387999999999</c:v>
                </c:pt>
                <c:pt idx="70">
                  <c:v>16628.187000000002</c:v>
                </c:pt>
                <c:pt idx="71">
                  <c:v>16411.596000000001</c:v>
                </c:pt>
                <c:pt idx="72">
                  <c:v>16316.978999999999</c:v>
                </c:pt>
                <c:pt idx="73">
                  <c:v>16312.812</c:v>
                </c:pt>
                <c:pt idx="74">
                  <c:v>16035.023999999999</c:v>
                </c:pt>
                <c:pt idx="75">
                  <c:v>17036.960999999999</c:v>
                </c:pt>
                <c:pt idx="76">
                  <c:v>15311.97</c:v>
                </c:pt>
                <c:pt idx="77">
                  <c:v>15257.251</c:v>
                </c:pt>
                <c:pt idx="78">
                  <c:v>16590.287</c:v>
                </c:pt>
                <c:pt idx="79">
                  <c:v>14825.191000000001</c:v>
                </c:pt>
                <c:pt idx="80">
                  <c:v>15216.989</c:v>
                </c:pt>
                <c:pt idx="81">
                  <c:v>14950.958000000001</c:v>
                </c:pt>
                <c:pt idx="82">
                  <c:v>15992.946</c:v>
                </c:pt>
                <c:pt idx="83">
                  <c:v>14958.004999999999</c:v>
                </c:pt>
                <c:pt idx="84">
                  <c:v>14351.022999999999</c:v>
                </c:pt>
                <c:pt idx="85">
                  <c:v>14988.564</c:v>
                </c:pt>
                <c:pt idx="86">
                  <c:v>14170.28</c:v>
                </c:pt>
                <c:pt idx="87">
                  <c:v>14964.316000000001</c:v>
                </c:pt>
                <c:pt idx="88">
                  <c:v>14315.716</c:v>
                </c:pt>
                <c:pt idx="89">
                  <c:v>14640.672</c:v>
                </c:pt>
                <c:pt idx="90">
                  <c:v>14509.173000000001</c:v>
                </c:pt>
                <c:pt idx="91">
                  <c:v>13618.902</c:v>
                </c:pt>
                <c:pt idx="92">
                  <c:v>13585.203</c:v>
                </c:pt>
                <c:pt idx="93">
                  <c:v>13593.438</c:v>
                </c:pt>
                <c:pt idx="94">
                  <c:v>13134.147999999999</c:v>
                </c:pt>
                <c:pt idx="95">
                  <c:v>13721.744000000001</c:v>
                </c:pt>
                <c:pt idx="96">
                  <c:v>13546.975</c:v>
                </c:pt>
                <c:pt idx="97">
                  <c:v>13256.483</c:v>
                </c:pt>
                <c:pt idx="98">
                  <c:v>12921.041999999999</c:v>
                </c:pt>
                <c:pt idx="99">
                  <c:v>13090.806</c:v>
                </c:pt>
                <c:pt idx="100">
                  <c:v>13164.142</c:v>
                </c:pt>
                <c:pt idx="101">
                  <c:v>13643.321</c:v>
                </c:pt>
                <c:pt idx="102">
                  <c:v>12772.805</c:v>
                </c:pt>
                <c:pt idx="103">
                  <c:v>12880.279</c:v>
                </c:pt>
                <c:pt idx="104">
                  <c:v>12997.048000000001</c:v>
                </c:pt>
                <c:pt idx="105">
                  <c:v>12854.362999999999</c:v>
                </c:pt>
                <c:pt idx="106">
                  <c:v>12360.51</c:v>
                </c:pt>
                <c:pt idx="107">
                  <c:v>0</c:v>
                </c:pt>
                <c:pt idx="108">
                  <c:v>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20–24</c:v>
                </c:pt>
              </c:strCache>
            </c:strRef>
          </c:tx>
          <c:spPr>
            <a:ln w="25400">
              <a:solidFill>
                <a:schemeClr val="tx1"/>
              </a:solidFill>
              <a:prstDash val="sysDash"/>
            </a:ln>
          </c:spPr>
          <c:marker>
            <c:symbol val="none"/>
          </c:marker>
          <c:cat>
            <c:numRef>
              <c:f>'Mortality Rates'!$K$7:$K$115</c:f>
              <c:numCache>
                <c:formatCode>General</c:formatCode>
                <c:ptCount val="109"/>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pt idx="56">
                  <c:v>1963</c:v>
                </c:pt>
                <c:pt idx="57">
                  <c:v>1964</c:v>
                </c:pt>
                <c:pt idx="58">
                  <c:v>1965</c:v>
                </c:pt>
                <c:pt idx="59">
                  <c:v>1966</c:v>
                </c:pt>
                <c:pt idx="60">
                  <c:v>1967</c:v>
                </c:pt>
                <c:pt idx="61">
                  <c:v>1968</c:v>
                </c:pt>
                <c:pt idx="62">
                  <c:v>1969</c:v>
                </c:pt>
                <c:pt idx="63">
                  <c:v>1970</c:v>
                </c:pt>
                <c:pt idx="64">
                  <c:v>1971</c:v>
                </c:pt>
                <c:pt idx="65">
                  <c:v>1972</c:v>
                </c:pt>
                <c:pt idx="66">
                  <c:v>1973</c:v>
                </c:pt>
                <c:pt idx="67">
                  <c:v>1974</c:v>
                </c:pt>
                <c:pt idx="68">
                  <c:v>1975</c:v>
                </c:pt>
                <c:pt idx="69">
                  <c:v>1976</c:v>
                </c:pt>
                <c:pt idx="70">
                  <c:v>1977</c:v>
                </c:pt>
                <c:pt idx="71">
                  <c:v>1978</c:v>
                </c:pt>
                <c:pt idx="72">
                  <c:v>1979</c:v>
                </c:pt>
                <c:pt idx="73">
                  <c:v>1980</c:v>
                </c:pt>
                <c:pt idx="74">
                  <c:v>1981</c:v>
                </c:pt>
                <c:pt idx="75">
                  <c:v>1982</c:v>
                </c:pt>
                <c:pt idx="76">
                  <c:v>1983</c:v>
                </c:pt>
                <c:pt idx="77">
                  <c:v>1984</c:v>
                </c:pt>
                <c:pt idx="78">
                  <c:v>1985</c:v>
                </c:pt>
                <c:pt idx="79">
                  <c:v>1986</c:v>
                </c:pt>
                <c:pt idx="80">
                  <c:v>1987</c:v>
                </c:pt>
                <c:pt idx="81">
                  <c:v>1988</c:v>
                </c:pt>
                <c:pt idx="82">
                  <c:v>1989</c:v>
                </c:pt>
                <c:pt idx="83">
                  <c:v>1990</c:v>
                </c:pt>
                <c:pt idx="84">
                  <c:v>1991</c:v>
                </c:pt>
                <c:pt idx="85">
                  <c:v>1992</c:v>
                </c:pt>
                <c:pt idx="86">
                  <c:v>1993</c:v>
                </c:pt>
                <c:pt idx="87">
                  <c:v>1994</c:v>
                </c:pt>
                <c:pt idx="88">
                  <c:v>1995</c:v>
                </c:pt>
                <c:pt idx="89">
                  <c:v>1996</c:v>
                </c:pt>
                <c:pt idx="90">
                  <c:v>1997</c:v>
                </c:pt>
                <c:pt idx="91">
                  <c:v>1998</c:v>
                </c:pt>
                <c:pt idx="92">
                  <c:v>1999</c:v>
                </c:pt>
                <c:pt idx="93">
                  <c:v>2000</c:v>
                </c:pt>
                <c:pt idx="94">
                  <c:v>2001</c:v>
                </c:pt>
                <c:pt idx="95">
                  <c:v>2002</c:v>
                </c:pt>
                <c:pt idx="96">
                  <c:v>2003</c:v>
                </c:pt>
                <c:pt idx="97">
                  <c:v>2004</c:v>
                </c:pt>
                <c:pt idx="98">
                  <c:v>2005</c:v>
                </c:pt>
                <c:pt idx="99">
                  <c:v>2006</c:v>
                </c:pt>
                <c:pt idx="100">
                  <c:v>2007</c:v>
                </c:pt>
                <c:pt idx="101">
                  <c:v>2008</c:v>
                </c:pt>
                <c:pt idx="102">
                  <c:v>2009</c:v>
                </c:pt>
                <c:pt idx="103">
                  <c:v>2010</c:v>
                </c:pt>
                <c:pt idx="104">
                  <c:v>2011</c:v>
                </c:pt>
                <c:pt idx="105">
                  <c:v>2012</c:v>
                </c:pt>
                <c:pt idx="106">
                  <c:v>2013</c:v>
                </c:pt>
                <c:pt idx="107">
                  <c:v>2014</c:v>
                </c:pt>
                <c:pt idx="108">
                  <c:v>2015</c:v>
                </c:pt>
              </c:numCache>
            </c:numRef>
          </c:cat>
          <c:val>
            <c:numRef>
              <c:f>'Mortality Rates'!$N$7:$N$115</c:f>
              <c:numCache>
                <c:formatCode>#,##0</c:formatCode>
                <c:ptCount val="109"/>
                <c:pt idx="0">
                  <c:v>359.49659000000003</c:v>
                </c:pt>
                <c:pt idx="1">
                  <c:v>380.64780999999999</c:v>
                </c:pt>
                <c:pt idx="2">
                  <c:v>344.54944</c:v>
                </c:pt>
                <c:pt idx="3">
                  <c:v>329.85269</c:v>
                </c:pt>
                <c:pt idx="4">
                  <c:v>349.43848000000003</c:v>
                </c:pt>
                <c:pt idx="5">
                  <c:v>382.23405000000002</c:v>
                </c:pt>
                <c:pt idx="6">
                  <c:v>350.18682999999999</c:v>
                </c:pt>
                <c:pt idx="7">
                  <c:v>336.40771000000001</c:v>
                </c:pt>
                <c:pt idx="8">
                  <c:v>333.48680999999999</c:v>
                </c:pt>
                <c:pt idx="9">
                  <c:v>366.63367</c:v>
                </c:pt>
                <c:pt idx="10">
                  <c:v>301.59699999999998</c:v>
                </c:pt>
                <c:pt idx="11">
                  <c:v>288.73896000000002</c:v>
                </c:pt>
                <c:pt idx="12">
                  <c:v>514.70168999999999</c:v>
                </c:pt>
                <c:pt idx="13">
                  <c:v>276.91696000000002</c:v>
                </c:pt>
                <c:pt idx="14">
                  <c:v>290</c:v>
                </c:pt>
                <c:pt idx="15">
                  <c:v>274.97827999999998</c:v>
                </c:pt>
                <c:pt idx="16">
                  <c:v>287.13729000000001</c:v>
                </c:pt>
                <c:pt idx="17">
                  <c:v>295.48387000000002</c:v>
                </c:pt>
                <c:pt idx="18">
                  <c:v>271.48935999999998</c:v>
                </c:pt>
                <c:pt idx="19">
                  <c:v>291.99831999999998</c:v>
                </c:pt>
                <c:pt idx="20">
                  <c:v>282.56430999999998</c:v>
                </c:pt>
                <c:pt idx="21">
                  <c:v>281.26233000000002</c:v>
                </c:pt>
                <c:pt idx="22">
                  <c:v>251.72414000000001</c:v>
                </c:pt>
                <c:pt idx="23">
                  <c:v>243.16222999999999</c:v>
                </c:pt>
                <c:pt idx="24">
                  <c:v>229.86823000000001</c:v>
                </c:pt>
                <c:pt idx="25">
                  <c:v>218.96243000000001</c:v>
                </c:pt>
                <c:pt idx="26">
                  <c:v>200.98211000000001</c:v>
                </c:pt>
                <c:pt idx="27">
                  <c:v>214.38309000000001</c:v>
                </c:pt>
                <c:pt idx="28">
                  <c:v>205.11967999999999</c:v>
                </c:pt>
                <c:pt idx="29">
                  <c:v>198.55119999999999</c:v>
                </c:pt>
                <c:pt idx="30">
                  <c:v>186.61856</c:v>
                </c:pt>
                <c:pt idx="31">
                  <c:v>191.35598999999999</c:v>
                </c:pt>
                <c:pt idx="32">
                  <c:v>178.70339000000001</c:v>
                </c:pt>
                <c:pt idx="33">
                  <c:v>173.29256000000001</c:v>
                </c:pt>
                <c:pt idx="34">
                  <c:v>155.46639999999999</c:v>
                </c:pt>
                <c:pt idx="35">
                  <c:v>165.29198</c:v>
                </c:pt>
                <c:pt idx="36">
                  <c:v>148.73623000000001</c:v>
                </c:pt>
                <c:pt idx="37">
                  <c:v>139.16373999999999</c:v>
                </c:pt>
                <c:pt idx="38">
                  <c:v>115.45741</c:v>
                </c:pt>
                <c:pt idx="39">
                  <c:v>122.28608</c:v>
                </c:pt>
                <c:pt idx="40">
                  <c:v>109.88655</c:v>
                </c:pt>
                <c:pt idx="41">
                  <c:v>90.257413</c:v>
                </c:pt>
                <c:pt idx="42">
                  <c:v>86.591275999999993</c:v>
                </c:pt>
                <c:pt idx="43">
                  <c:v>93.239345999999998</c:v>
                </c:pt>
                <c:pt idx="44">
                  <c:v>86.677368000000001</c:v>
                </c:pt>
                <c:pt idx="45">
                  <c:v>74.391047</c:v>
                </c:pt>
                <c:pt idx="46">
                  <c:v>74.991517000000002</c:v>
                </c:pt>
                <c:pt idx="47">
                  <c:v>60.173912999999999</c:v>
                </c:pt>
                <c:pt idx="48">
                  <c:v>64.413938999999999</c:v>
                </c:pt>
                <c:pt idx="49">
                  <c:v>68.382093999999995</c:v>
                </c:pt>
                <c:pt idx="50">
                  <c:v>63.546292999999999</c:v>
                </c:pt>
                <c:pt idx="51">
                  <c:v>59.854497000000002</c:v>
                </c:pt>
                <c:pt idx="52">
                  <c:v>56.226174999999998</c:v>
                </c:pt>
                <c:pt idx="53">
                  <c:v>57.028359999999999</c:v>
                </c:pt>
                <c:pt idx="54">
                  <c:v>61.194029999999998</c:v>
                </c:pt>
                <c:pt idx="55">
                  <c:v>61.024754999999999</c:v>
                </c:pt>
                <c:pt idx="56">
                  <c:v>62.674874000000003</c:v>
                </c:pt>
                <c:pt idx="57">
                  <c:v>62.715918000000002</c:v>
                </c:pt>
                <c:pt idx="58">
                  <c:v>61.337355000000002</c:v>
                </c:pt>
                <c:pt idx="59">
                  <c:v>64.017427999999995</c:v>
                </c:pt>
                <c:pt idx="60">
                  <c:v>60.596178000000002</c:v>
                </c:pt>
                <c:pt idx="61">
                  <c:v>57.211309999999997</c:v>
                </c:pt>
                <c:pt idx="62">
                  <c:v>54.262475999999999</c:v>
                </c:pt>
                <c:pt idx="63">
                  <c:v>55.890219000000002</c:v>
                </c:pt>
                <c:pt idx="64">
                  <c:v>63.141702000000002</c:v>
                </c:pt>
                <c:pt idx="65">
                  <c:v>56.890424000000003</c:v>
                </c:pt>
                <c:pt idx="66">
                  <c:v>52.917335999999999</c:v>
                </c:pt>
                <c:pt idx="67">
                  <c:v>51.075570999999997</c:v>
                </c:pt>
                <c:pt idx="68">
                  <c:v>48.748415000000001</c:v>
                </c:pt>
                <c:pt idx="69">
                  <c:v>49.606079999999999</c:v>
                </c:pt>
                <c:pt idx="70">
                  <c:v>53.265352999999998</c:v>
                </c:pt>
                <c:pt idx="71">
                  <c:v>54.416710999999999</c:v>
                </c:pt>
                <c:pt idx="72">
                  <c:v>56.982855999999998</c:v>
                </c:pt>
                <c:pt idx="73">
                  <c:v>54.230975999999998</c:v>
                </c:pt>
                <c:pt idx="74">
                  <c:v>47.505789999999998</c:v>
                </c:pt>
                <c:pt idx="75">
                  <c:v>46.544170999999999</c:v>
                </c:pt>
                <c:pt idx="76">
                  <c:v>48.467917</c:v>
                </c:pt>
                <c:pt idx="77">
                  <c:v>47.361299000000002</c:v>
                </c:pt>
                <c:pt idx="78">
                  <c:v>53.250706999999998</c:v>
                </c:pt>
                <c:pt idx="79">
                  <c:v>53.787444000000001</c:v>
                </c:pt>
                <c:pt idx="80">
                  <c:v>48.257299000000003</c:v>
                </c:pt>
                <c:pt idx="81">
                  <c:v>53.777774000000001</c:v>
                </c:pt>
                <c:pt idx="82">
                  <c:v>47.518776000000003</c:v>
                </c:pt>
                <c:pt idx="83">
                  <c:v>44.488435000000003</c:v>
                </c:pt>
                <c:pt idx="84">
                  <c:v>44.805985999999997</c:v>
                </c:pt>
                <c:pt idx="85">
                  <c:v>42.842652999999999</c:v>
                </c:pt>
                <c:pt idx="86">
                  <c:v>40.286059000000002</c:v>
                </c:pt>
                <c:pt idx="87">
                  <c:v>36.072229</c:v>
                </c:pt>
                <c:pt idx="88">
                  <c:v>41.790695999999997</c:v>
                </c:pt>
                <c:pt idx="89">
                  <c:v>33.334989999999998</c:v>
                </c:pt>
                <c:pt idx="90">
                  <c:v>42.684237000000003</c:v>
                </c:pt>
                <c:pt idx="91">
                  <c:v>39.823357000000001</c:v>
                </c:pt>
                <c:pt idx="92">
                  <c:v>42.294733000000001</c:v>
                </c:pt>
                <c:pt idx="93">
                  <c:v>39.186568999999999</c:v>
                </c:pt>
                <c:pt idx="94">
                  <c:v>36.187134999999998</c:v>
                </c:pt>
                <c:pt idx="95">
                  <c:v>30.298721</c:v>
                </c:pt>
                <c:pt idx="96">
                  <c:v>32.566316</c:v>
                </c:pt>
                <c:pt idx="97">
                  <c:v>32.928009000000003</c:v>
                </c:pt>
                <c:pt idx="98">
                  <c:v>30</c:v>
                </c:pt>
                <c:pt idx="99">
                  <c:v>30</c:v>
                </c:pt>
                <c:pt idx="100">
                  <c:v>30</c:v>
                </c:pt>
                <c:pt idx="101">
                  <c:v>30</c:v>
                </c:pt>
                <c:pt idx="102">
                  <c:v>30</c:v>
                </c:pt>
                <c:pt idx="103">
                  <c:v>30</c:v>
                </c:pt>
                <c:pt idx="104">
                  <c:v>30</c:v>
                </c:pt>
                <c:pt idx="105">
                  <c:v>30</c:v>
                </c:pt>
                <c:pt idx="106">
                  <c:v>30</c:v>
                </c:pt>
                <c:pt idx="107">
                  <c:v>30</c:v>
                </c:pt>
                <c:pt idx="108">
                  <c:v>30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49467062132928491"/>
          <c:y val="5.5171697287839022E-2"/>
          <c:w val="0.36644045054906271"/>
          <c:h val="0.12087355747198274"/>
        </c:manualLayout>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persons, 2015: per cent higher or lower than persons, 1974</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Rates'!$B$7:$B$24</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'Mortality Rates'!$H$7:$H$24</c:f>
              <c:numCache>
                <c:formatCode>#,##0</c:formatCode>
                <c:ptCount val="18"/>
                <c:pt idx="0">
                  <c:v>-78.532465379441092</c:v>
                </c:pt>
                <c:pt idx="1">
                  <c:v>-73.23013013101442</c:v>
                </c:pt>
                <c:pt idx="2">
                  <c:v>-69.939305353259613</c:v>
                </c:pt>
                <c:pt idx="3">
                  <c:v>-62.310146786902322</c:v>
                </c:pt>
                <c:pt idx="4">
                  <c:v>-46.778115657896116</c:v>
                </c:pt>
                <c:pt idx="5">
                  <c:v>-28.089926792771795</c:v>
                </c:pt>
                <c:pt idx="6">
                  <c:v>-18.872398451905081</c:v>
                </c:pt>
                <c:pt idx="7">
                  <c:v>-28.894278175894105</c:v>
                </c:pt>
                <c:pt idx="8">
                  <c:v>-38.023921162344585</c:v>
                </c:pt>
                <c:pt idx="9">
                  <c:v>-52.318039835250964</c:v>
                </c:pt>
                <c:pt idx="10">
                  <c:v>-54.101751407663222</c:v>
                </c:pt>
                <c:pt idx="11">
                  <c:v>-56.956097454375318</c:v>
                </c:pt>
                <c:pt idx="12">
                  <c:v>-58.93649091361938</c:v>
                </c:pt>
                <c:pt idx="13">
                  <c:v>-58.857209626014097</c:v>
                </c:pt>
                <c:pt idx="14">
                  <c:v>-56.962864491708146</c:v>
                </c:pt>
                <c:pt idx="15">
                  <c:v>-54.393581458842597</c:v>
                </c:pt>
                <c:pt idx="16">
                  <c:v>-45.730138468032145</c:v>
                </c:pt>
                <c:pt idx="17">
                  <c:v>-100</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3196974535984E-2"/>
          <c:y val="4.6399482746150883E-2"/>
          <c:w val="0.90125016890024445"/>
          <c:h val="0.87174077505017844"/>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0A-4F24-9E60-E9D187ECA0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'Infant Mortality'!$A$7:$A$32</c:f>
              <c:numCache>
                <c:formatCode>General</c:formatCode>
                <c:ptCount val="26"/>
                <c:pt idx="0">
                  <c:v>1901</c:v>
                </c:pt>
                <c:pt idx="1">
                  <c:v>1909</c:v>
                </c:pt>
                <c:pt idx="2">
                  <c:v>1921</c:v>
                </c:pt>
                <c:pt idx="3">
                  <c:v>1926</c:v>
                </c:pt>
                <c:pt idx="4">
                  <c:v>1931</c:v>
                </c:pt>
                <c:pt idx="5">
                  <c:v>1936</c:v>
                </c:pt>
                <c:pt idx="6">
                  <c:v>1941</c:v>
                </c:pt>
                <c:pt idx="7">
                  <c:v>1946</c:v>
                </c:pt>
                <c:pt idx="8">
                  <c:v>1951</c:v>
                </c:pt>
                <c:pt idx="9">
                  <c:v>1956</c:v>
                </c:pt>
                <c:pt idx="10">
                  <c:v>1961</c:v>
                </c:pt>
                <c:pt idx="11">
                  <c:v>1966</c:v>
                </c:pt>
                <c:pt idx="12">
                  <c:v>1971</c:v>
                </c:pt>
                <c:pt idx="13">
                  <c:v>1976</c:v>
                </c:pt>
                <c:pt idx="14">
                  <c:v>1981</c:v>
                </c:pt>
                <c:pt idx="15">
                  <c:v>1986</c:v>
                </c:pt>
                <c:pt idx="16">
                  <c:v>1991</c:v>
                </c:pt>
                <c:pt idx="17">
                  <c:v>1996</c:v>
                </c:pt>
                <c:pt idx="18">
                  <c:v>2001</c:v>
                </c:pt>
                <c:pt idx="19">
                  <c:v>2006</c:v>
                </c:pt>
                <c:pt idx="20">
                  <c:v>2011</c:v>
                </c:pt>
                <c:pt idx="21">
                  <c:v>2014</c:v>
                </c:pt>
                <c:pt idx="22">
                  <c:v>2015</c:v>
                </c:pt>
                <c:pt idx="23">
                  <c:v>2016</c:v>
                </c:pt>
                <c:pt idx="24">
                  <c:v>2017</c:v>
                </c:pt>
                <c:pt idx="25">
                  <c:v>2018</c:v>
                </c:pt>
              </c:numCache>
            </c:numRef>
          </c:cat>
          <c:val>
            <c:numRef>
              <c:f>'Infant Mortality'!$B$7:$B$32</c:f>
              <c:numCache>
                <c:formatCode>0.0</c:formatCode>
                <c:ptCount val="26"/>
                <c:pt idx="0">
                  <c:v>103.6</c:v>
                </c:pt>
                <c:pt idx="1">
                  <c:v>72</c:v>
                </c:pt>
                <c:pt idx="2">
                  <c:v>57.9</c:v>
                </c:pt>
                <c:pt idx="3">
                  <c:v>52</c:v>
                </c:pt>
                <c:pt idx="4">
                  <c:v>41.3</c:v>
                </c:pt>
                <c:pt idx="5">
                  <c:v>38.799999999999997</c:v>
                </c:pt>
                <c:pt idx="6">
                  <c:v>35</c:v>
                </c:pt>
                <c:pt idx="7">
                  <c:v>27</c:v>
                </c:pt>
                <c:pt idx="8">
                  <c:v>23.3</c:v>
                </c:pt>
                <c:pt idx="9">
                  <c:v>21.1</c:v>
                </c:pt>
                <c:pt idx="10">
                  <c:v>19.399999999999999</c:v>
                </c:pt>
                <c:pt idx="11">
                  <c:v>18.100000000000001</c:v>
                </c:pt>
                <c:pt idx="12">
                  <c:v>16.2</c:v>
                </c:pt>
                <c:pt idx="13" formatCode="General">
                  <c:v>12.1</c:v>
                </c:pt>
                <c:pt idx="14" formatCode="General">
                  <c:v>9.8000000000000007</c:v>
                </c:pt>
                <c:pt idx="15" formatCode="General">
                  <c:v>8.8000000000000007</c:v>
                </c:pt>
                <c:pt idx="16" formatCode="General">
                  <c:v>6.4</c:v>
                </c:pt>
                <c:pt idx="17" formatCode="General">
                  <c:v>5.8</c:v>
                </c:pt>
                <c:pt idx="18" formatCode="General">
                  <c:v>5.3</c:v>
                </c:pt>
                <c:pt idx="19" formatCode="General">
                  <c:v>4.7</c:v>
                </c:pt>
                <c:pt idx="20" formatCode="General">
                  <c:v>3.8</c:v>
                </c:pt>
                <c:pt idx="21" formatCode="General">
                  <c:v>3.4</c:v>
                </c:pt>
                <c:pt idx="22" formatCode="General">
                  <c:v>3.2</c:v>
                </c:pt>
                <c:pt idx="23" formatCode="General">
                  <c:v>3.1</c:v>
                </c:pt>
                <c:pt idx="24" formatCode="General">
                  <c:v>3.3</c:v>
                </c:pt>
                <c:pt idx="25" formatCode="General">
                  <c:v>3.1</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3811831213407"/>
          <c:y val="3.9058996253436645E-2"/>
          <c:w val="0.87739511407227988"/>
          <c:h val="0.85871896619782684"/>
        </c:manualLayout>
      </c:layout>
      <c:lineChart>
        <c:grouping val="standard"/>
        <c:varyColors val="0"/>
        <c:ser>
          <c:idx val="1"/>
          <c:order val="0"/>
          <c:tx>
            <c:strRef>
              <c:f>'Prob of Death'!$B$3</c:f>
              <c:strCache>
                <c:ptCount val="1"/>
                <c:pt idx="0">
                  <c:v>Males</c:v>
                </c:pt>
              </c:strCache>
            </c:strRef>
          </c:tx>
          <c:spPr>
            <a:ln w="22225">
              <a:solidFill>
                <a:schemeClr val="accent2">
                  <a:lumMod val="75000"/>
                </a:schemeClr>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General</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General</c:formatCode>
                <c:ptCount val="101"/>
                <c:pt idx="0">
                  <c:v>2.8900000000000002E-3</c:v>
                </c:pt>
                <c:pt idx="1">
                  <c:v>2.2000000000000001E-4</c:v>
                </c:pt>
                <c:pt idx="2">
                  <c:v>9.0000000000000006E-5</c:v>
                </c:pt>
                <c:pt idx="3">
                  <c:v>8.0000000000000007E-5</c:v>
                </c:pt>
                <c:pt idx="4">
                  <c:v>6.9999999999999994E-5</c:v>
                </c:pt>
                <c:pt idx="5">
                  <c:v>6.0000000000000002E-5</c:v>
                </c:pt>
                <c:pt idx="6">
                  <c:v>5.0000000000000002E-5</c:v>
                </c:pt>
                <c:pt idx="7">
                  <c:v>5.0000000000000002E-5</c:v>
                </c:pt>
                <c:pt idx="8">
                  <c:v>5.0000000000000002E-5</c:v>
                </c:pt>
                <c:pt idx="9">
                  <c:v>5.0000000000000002E-5</c:v>
                </c:pt>
                <c:pt idx="10">
                  <c:v>6.0000000000000002E-5</c:v>
                </c:pt>
                <c:pt idx="11">
                  <c:v>6.0000000000000002E-5</c:v>
                </c:pt>
                <c:pt idx="12">
                  <c:v>6.9999999999999994E-5</c:v>
                </c:pt>
                <c:pt idx="13">
                  <c:v>9.0000000000000006E-5</c:v>
                </c:pt>
                <c:pt idx="14">
                  <c:v>1.2E-4</c:v>
                </c:pt>
                <c:pt idx="15">
                  <c:v>1.6000000000000001E-4</c:v>
                </c:pt>
                <c:pt idx="16">
                  <c:v>2.2000000000000001E-4</c:v>
                </c:pt>
                <c:pt idx="17">
                  <c:v>2.9E-4</c:v>
                </c:pt>
                <c:pt idx="18">
                  <c:v>3.5E-4</c:v>
                </c:pt>
                <c:pt idx="19">
                  <c:v>4.0999999999999999E-4</c:v>
                </c:pt>
                <c:pt idx="20">
                  <c:v>4.4000000000000002E-4</c:v>
                </c:pt>
                <c:pt idx="21">
                  <c:v>4.4999999999999999E-4</c:v>
                </c:pt>
                <c:pt idx="22">
                  <c:v>4.6999999999999999E-4</c:v>
                </c:pt>
                <c:pt idx="23">
                  <c:v>4.8000000000000001E-4</c:v>
                </c:pt>
                <c:pt idx="24">
                  <c:v>4.8999999999999998E-4</c:v>
                </c:pt>
                <c:pt idx="25">
                  <c:v>5.0000000000000001E-4</c:v>
                </c:pt>
                <c:pt idx="26">
                  <c:v>5.1000000000000004E-4</c:v>
                </c:pt>
                <c:pt idx="27">
                  <c:v>5.2999999999999998E-4</c:v>
                </c:pt>
                <c:pt idx="28">
                  <c:v>5.5999999999999995E-4</c:v>
                </c:pt>
                <c:pt idx="29">
                  <c:v>5.9000000000000003E-4</c:v>
                </c:pt>
                <c:pt idx="30">
                  <c:v>6.3000000000000003E-4</c:v>
                </c:pt>
                <c:pt idx="31">
                  <c:v>6.4999999999999997E-4</c:v>
                </c:pt>
                <c:pt idx="32">
                  <c:v>6.8999999999999997E-4</c:v>
                </c:pt>
                <c:pt idx="33">
                  <c:v>7.2999999999999996E-4</c:v>
                </c:pt>
                <c:pt idx="34">
                  <c:v>7.7999999999999999E-4</c:v>
                </c:pt>
                <c:pt idx="35">
                  <c:v>8.4000000000000003E-4</c:v>
                </c:pt>
                <c:pt idx="36">
                  <c:v>9.1E-4</c:v>
                </c:pt>
                <c:pt idx="37">
                  <c:v>9.7000000000000005E-4</c:v>
                </c:pt>
                <c:pt idx="38">
                  <c:v>1.0300000000000001E-3</c:v>
                </c:pt>
                <c:pt idx="39">
                  <c:v>1.09E-3</c:v>
                </c:pt>
                <c:pt idx="40">
                  <c:v>1.16E-3</c:v>
                </c:pt>
                <c:pt idx="41">
                  <c:v>1.24E-3</c:v>
                </c:pt>
                <c:pt idx="42">
                  <c:v>1.33E-3</c:v>
                </c:pt>
                <c:pt idx="43">
                  <c:v>1.4400000000000001E-3</c:v>
                </c:pt>
                <c:pt idx="44">
                  <c:v>1.57E-3</c:v>
                </c:pt>
                <c:pt idx="45">
                  <c:v>1.7099999999999999E-3</c:v>
                </c:pt>
                <c:pt idx="46">
                  <c:v>1.8600000000000001E-3</c:v>
                </c:pt>
                <c:pt idx="47">
                  <c:v>2E-3</c:v>
                </c:pt>
                <c:pt idx="48">
                  <c:v>2.1299999999999999E-3</c:v>
                </c:pt>
                <c:pt idx="49">
                  <c:v>2.2599999999999999E-3</c:v>
                </c:pt>
                <c:pt idx="50">
                  <c:v>2.4099999999999998E-3</c:v>
                </c:pt>
                <c:pt idx="51">
                  <c:v>2.5999999999999999E-3</c:v>
                </c:pt>
                <c:pt idx="52">
                  <c:v>2.8300000000000001E-3</c:v>
                </c:pt>
                <c:pt idx="53">
                  <c:v>3.0899999999999999E-3</c:v>
                </c:pt>
                <c:pt idx="54">
                  <c:v>3.3899999999999998E-3</c:v>
                </c:pt>
                <c:pt idx="55">
                  <c:v>3.7000000000000002E-3</c:v>
                </c:pt>
                <c:pt idx="56">
                  <c:v>4.0299999999999997E-3</c:v>
                </c:pt>
                <c:pt idx="57">
                  <c:v>4.3899999999999998E-3</c:v>
                </c:pt>
                <c:pt idx="58">
                  <c:v>4.81E-3</c:v>
                </c:pt>
                <c:pt idx="59">
                  <c:v>5.2900000000000004E-3</c:v>
                </c:pt>
                <c:pt idx="60">
                  <c:v>5.8199999999999997E-3</c:v>
                </c:pt>
                <c:pt idx="61">
                  <c:v>6.3699999999999998E-3</c:v>
                </c:pt>
                <c:pt idx="62">
                  <c:v>6.9499999999999996E-3</c:v>
                </c:pt>
                <c:pt idx="63">
                  <c:v>7.5500000000000003E-3</c:v>
                </c:pt>
                <c:pt idx="64">
                  <c:v>8.2000000000000007E-3</c:v>
                </c:pt>
                <c:pt idx="65">
                  <c:v>8.9300000000000004E-3</c:v>
                </c:pt>
                <c:pt idx="66">
                  <c:v>9.75E-3</c:v>
                </c:pt>
                <c:pt idx="67">
                  <c:v>1.0659999999999999E-2</c:v>
                </c:pt>
                <c:pt idx="68">
                  <c:v>1.17E-2</c:v>
                </c:pt>
                <c:pt idx="69">
                  <c:v>1.2930000000000001E-2</c:v>
                </c:pt>
                <c:pt idx="70">
                  <c:v>1.434E-2</c:v>
                </c:pt>
                <c:pt idx="71">
                  <c:v>1.5939999999999999E-2</c:v>
                </c:pt>
                <c:pt idx="72">
                  <c:v>1.772E-2</c:v>
                </c:pt>
                <c:pt idx="73">
                  <c:v>1.9730000000000001E-2</c:v>
                </c:pt>
                <c:pt idx="74">
                  <c:v>2.1909999999999999E-2</c:v>
                </c:pt>
                <c:pt idx="75">
                  <c:v>2.4379999999999999E-2</c:v>
                </c:pt>
                <c:pt idx="76">
                  <c:v>2.7310000000000001E-2</c:v>
                </c:pt>
                <c:pt idx="77">
                  <c:v>3.075E-2</c:v>
                </c:pt>
                <c:pt idx="78">
                  <c:v>3.4709999999999998E-2</c:v>
                </c:pt>
                <c:pt idx="79">
                  <c:v>3.918E-2</c:v>
                </c:pt>
                <c:pt idx="80">
                  <c:v>4.4299999999999999E-2</c:v>
                </c:pt>
                <c:pt idx="81">
                  <c:v>5.0110000000000002E-2</c:v>
                </c:pt>
                <c:pt idx="82">
                  <c:v>5.6590000000000001E-2</c:v>
                </c:pt>
                <c:pt idx="83">
                  <c:v>6.3869999999999996E-2</c:v>
                </c:pt>
                <c:pt idx="84">
                  <c:v>7.2359999999999994E-2</c:v>
                </c:pt>
                <c:pt idx="85">
                  <c:v>8.2030000000000006E-2</c:v>
                </c:pt>
                <c:pt idx="86">
                  <c:v>9.2700000000000005E-2</c:v>
                </c:pt>
                <c:pt idx="87">
                  <c:v>0.10442</c:v>
                </c:pt>
                <c:pt idx="88">
                  <c:v>0.11726</c:v>
                </c:pt>
                <c:pt idx="89">
                  <c:v>0.13124</c:v>
                </c:pt>
                <c:pt idx="90">
                  <c:v>0.14588000000000001</c:v>
                </c:pt>
                <c:pt idx="91">
                  <c:v>0.16142000000000001</c:v>
                </c:pt>
                <c:pt idx="92">
                  <c:v>0.17780000000000001</c:v>
                </c:pt>
                <c:pt idx="93">
                  <c:v>0.19461999999999999</c:v>
                </c:pt>
                <c:pt idx="94">
                  <c:v>0.21523999999999999</c:v>
                </c:pt>
                <c:pt idx="95">
                  <c:v>0.22935</c:v>
                </c:pt>
                <c:pt idx="96">
                  <c:v>0.2465</c:v>
                </c:pt>
                <c:pt idx="97">
                  <c:v>0.25903999999999999</c:v>
                </c:pt>
                <c:pt idx="98">
                  <c:v>0.27907999999999999</c:v>
                </c:pt>
                <c:pt idx="99">
                  <c:v>0.30315999999999999</c:v>
                </c:pt>
                <c:pt idx="100">
                  <c:v>0.32205</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General</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General</c:formatCode>
                <c:ptCount val="101"/>
                <c:pt idx="0">
                  <c:v>2.4499999999999999E-3</c:v>
                </c:pt>
                <c:pt idx="1">
                  <c:v>2.0000000000000001E-4</c:v>
                </c:pt>
                <c:pt idx="2">
                  <c:v>9.0000000000000006E-5</c:v>
                </c:pt>
                <c:pt idx="3">
                  <c:v>6.9999999999999994E-5</c:v>
                </c:pt>
                <c:pt idx="4">
                  <c:v>6.0000000000000002E-5</c:v>
                </c:pt>
                <c:pt idx="5">
                  <c:v>5.0000000000000002E-5</c:v>
                </c:pt>
                <c:pt idx="6">
                  <c:v>5.0000000000000002E-5</c:v>
                </c:pt>
                <c:pt idx="7">
                  <c:v>5.0000000000000002E-5</c:v>
                </c:pt>
                <c:pt idx="8">
                  <c:v>5.0000000000000002E-5</c:v>
                </c:pt>
                <c:pt idx="9">
                  <c:v>5.0000000000000002E-5</c:v>
                </c:pt>
                <c:pt idx="10">
                  <c:v>5.0000000000000002E-5</c:v>
                </c:pt>
                <c:pt idx="11">
                  <c:v>5.0000000000000002E-5</c:v>
                </c:pt>
                <c:pt idx="12">
                  <c:v>6.0000000000000002E-5</c:v>
                </c:pt>
                <c:pt idx="13">
                  <c:v>8.0000000000000007E-5</c:v>
                </c:pt>
                <c:pt idx="14">
                  <c:v>1E-4</c:v>
                </c:pt>
                <c:pt idx="15">
                  <c:v>1.2999999999999999E-4</c:v>
                </c:pt>
                <c:pt idx="16">
                  <c:v>1.4999999999999999E-4</c:v>
                </c:pt>
                <c:pt idx="17">
                  <c:v>1.7000000000000001E-4</c:v>
                </c:pt>
                <c:pt idx="18">
                  <c:v>1.8000000000000001E-4</c:v>
                </c:pt>
                <c:pt idx="19">
                  <c:v>1.9000000000000001E-4</c:v>
                </c:pt>
                <c:pt idx="20">
                  <c:v>1.9000000000000001E-4</c:v>
                </c:pt>
                <c:pt idx="21">
                  <c:v>1.9000000000000001E-4</c:v>
                </c:pt>
                <c:pt idx="22">
                  <c:v>1.9000000000000001E-4</c:v>
                </c:pt>
                <c:pt idx="23">
                  <c:v>1.9000000000000001E-4</c:v>
                </c:pt>
                <c:pt idx="24">
                  <c:v>1.9000000000000001E-4</c:v>
                </c:pt>
                <c:pt idx="25">
                  <c:v>2.0000000000000001E-4</c:v>
                </c:pt>
                <c:pt idx="26">
                  <c:v>2.1000000000000001E-4</c:v>
                </c:pt>
                <c:pt idx="27">
                  <c:v>2.2000000000000001E-4</c:v>
                </c:pt>
                <c:pt idx="28">
                  <c:v>2.3000000000000001E-4</c:v>
                </c:pt>
                <c:pt idx="29">
                  <c:v>2.4000000000000001E-4</c:v>
                </c:pt>
                <c:pt idx="30">
                  <c:v>2.7E-4</c:v>
                </c:pt>
                <c:pt idx="31">
                  <c:v>2.9999999999999997E-4</c:v>
                </c:pt>
                <c:pt idx="32">
                  <c:v>3.3E-4</c:v>
                </c:pt>
                <c:pt idx="33">
                  <c:v>3.6000000000000002E-4</c:v>
                </c:pt>
                <c:pt idx="34">
                  <c:v>4.0999999999999999E-4</c:v>
                </c:pt>
                <c:pt idx="35">
                  <c:v>4.4999999999999999E-4</c:v>
                </c:pt>
                <c:pt idx="36">
                  <c:v>4.8000000000000001E-4</c:v>
                </c:pt>
                <c:pt idx="37">
                  <c:v>5.1999999999999995E-4</c:v>
                </c:pt>
                <c:pt idx="38">
                  <c:v>5.6999999999999998E-4</c:v>
                </c:pt>
                <c:pt idx="39">
                  <c:v>6.2E-4</c:v>
                </c:pt>
                <c:pt idx="40">
                  <c:v>6.8000000000000005E-4</c:v>
                </c:pt>
                <c:pt idx="41">
                  <c:v>7.5000000000000002E-4</c:v>
                </c:pt>
                <c:pt idx="42">
                  <c:v>8.4000000000000003E-4</c:v>
                </c:pt>
                <c:pt idx="43">
                  <c:v>9.3999999999999997E-4</c:v>
                </c:pt>
                <c:pt idx="44">
                  <c:v>1.0399999999999999E-3</c:v>
                </c:pt>
                <c:pt idx="45">
                  <c:v>1.1100000000000001E-3</c:v>
                </c:pt>
                <c:pt idx="46">
                  <c:v>1.17E-3</c:v>
                </c:pt>
                <c:pt idx="47">
                  <c:v>1.25E-3</c:v>
                </c:pt>
                <c:pt idx="48">
                  <c:v>1.3799999999999999E-3</c:v>
                </c:pt>
                <c:pt idx="49">
                  <c:v>1.5E-3</c:v>
                </c:pt>
                <c:pt idx="50">
                  <c:v>1.64E-3</c:v>
                </c:pt>
                <c:pt idx="51">
                  <c:v>1.8E-3</c:v>
                </c:pt>
                <c:pt idx="52">
                  <c:v>1.9599999999999999E-3</c:v>
                </c:pt>
                <c:pt idx="53">
                  <c:v>2.1299999999999999E-3</c:v>
                </c:pt>
                <c:pt idx="54">
                  <c:v>2.31E-3</c:v>
                </c:pt>
                <c:pt idx="55">
                  <c:v>2.49E-3</c:v>
                </c:pt>
                <c:pt idx="56">
                  <c:v>2.6700000000000001E-3</c:v>
                </c:pt>
                <c:pt idx="57">
                  <c:v>2.8800000000000002E-3</c:v>
                </c:pt>
                <c:pt idx="58">
                  <c:v>3.15E-3</c:v>
                </c:pt>
                <c:pt idx="59">
                  <c:v>3.4199999999999999E-3</c:v>
                </c:pt>
                <c:pt idx="60">
                  <c:v>3.7399999999999998E-3</c:v>
                </c:pt>
                <c:pt idx="61">
                  <c:v>4.0499999999999998E-3</c:v>
                </c:pt>
                <c:pt idx="62">
                  <c:v>4.3499999999999997E-3</c:v>
                </c:pt>
                <c:pt idx="63">
                  <c:v>4.64E-3</c:v>
                </c:pt>
                <c:pt idx="64">
                  <c:v>4.96E-3</c:v>
                </c:pt>
                <c:pt idx="65">
                  <c:v>5.4099999999999999E-3</c:v>
                </c:pt>
                <c:pt idx="66">
                  <c:v>5.9800000000000001E-3</c:v>
                </c:pt>
                <c:pt idx="67">
                  <c:v>6.6899999999999998E-3</c:v>
                </c:pt>
                <c:pt idx="68">
                  <c:v>7.4900000000000001E-3</c:v>
                </c:pt>
                <c:pt idx="69">
                  <c:v>8.2900000000000005E-3</c:v>
                </c:pt>
                <c:pt idx="70">
                  <c:v>9.1599999999999997E-3</c:v>
                </c:pt>
                <c:pt idx="71">
                  <c:v>1.017E-2</c:v>
                </c:pt>
                <c:pt idx="72">
                  <c:v>1.1379999999999999E-2</c:v>
                </c:pt>
                <c:pt idx="73">
                  <c:v>1.281E-2</c:v>
                </c:pt>
                <c:pt idx="74">
                  <c:v>1.436E-2</c:v>
                </c:pt>
                <c:pt idx="75">
                  <c:v>1.6129999999999999E-2</c:v>
                </c:pt>
                <c:pt idx="76">
                  <c:v>1.813E-2</c:v>
                </c:pt>
                <c:pt idx="77">
                  <c:v>2.0539999999999999E-2</c:v>
                </c:pt>
                <c:pt idx="78">
                  <c:v>2.3429999999999999E-2</c:v>
                </c:pt>
                <c:pt idx="79">
                  <c:v>2.6630000000000001E-2</c:v>
                </c:pt>
                <c:pt idx="80">
                  <c:v>3.041E-2</c:v>
                </c:pt>
                <c:pt idx="81">
                  <c:v>3.492E-2</c:v>
                </c:pt>
                <c:pt idx="82">
                  <c:v>4.0120000000000003E-2</c:v>
                </c:pt>
                <c:pt idx="83">
                  <c:v>4.6010000000000002E-2</c:v>
                </c:pt>
                <c:pt idx="84">
                  <c:v>5.3109999999999997E-2</c:v>
                </c:pt>
                <c:pt idx="85">
                  <c:v>6.0990000000000003E-2</c:v>
                </c:pt>
                <c:pt idx="86">
                  <c:v>6.9760000000000003E-2</c:v>
                </c:pt>
                <c:pt idx="87">
                  <c:v>8.0049999999999996E-2</c:v>
                </c:pt>
                <c:pt idx="88">
                  <c:v>9.1520000000000004E-2</c:v>
                </c:pt>
                <c:pt idx="89">
                  <c:v>0.10434</c:v>
                </c:pt>
                <c:pt idx="90">
                  <c:v>0.11851</c:v>
                </c:pt>
                <c:pt idx="91">
                  <c:v>0.13347999999999999</c:v>
                </c:pt>
                <c:pt idx="92">
                  <c:v>0.14907000000000001</c:v>
                </c:pt>
                <c:pt idx="93">
                  <c:v>0.16535</c:v>
                </c:pt>
                <c:pt idx="94">
                  <c:v>0.18467</c:v>
                </c:pt>
                <c:pt idx="95">
                  <c:v>0.19989000000000001</c:v>
                </c:pt>
                <c:pt idx="96">
                  <c:v>0.22253999999999999</c:v>
                </c:pt>
                <c:pt idx="97">
                  <c:v>0.24007999999999999</c:v>
                </c:pt>
                <c:pt idx="98">
                  <c:v>0.26340999999999998</c:v>
                </c:pt>
                <c:pt idx="99">
                  <c:v>0.28121000000000002</c:v>
                </c:pt>
                <c:pt idx="100">
                  <c:v>0.29624</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General" sourceLinked="1"/>
        <c:majorTickMark val="none"/>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40944881889878E-2"/>
          <c:y val="1.4499605988967691E-2"/>
          <c:w val="0.9017403006442376"/>
          <c:h val="0.8609335889751365"/>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33"/>
              <c:layout>
                <c:manualLayout>
                  <c:x val="-6.1943469024485472E-3"/>
                  <c:y val="4.8245614035087682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EF-48F8-91A8-C90078D14B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'Life Expectancy'!$B$8:$B$41</c:f>
              <c:numCache>
                <c:formatCode>General</c:formatCode>
                <c:ptCount val="3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2016</c:v>
                </c:pt>
              </c:numCache>
            </c:numRef>
          </c:cat>
          <c:val>
            <c:numRef>
              <c:f>'Life Expectancy'!$C$8:$C$41</c:f>
              <c:numCache>
                <c:formatCode>0.00</c:formatCode>
                <c:ptCount val="34"/>
                <c:pt idx="0">
                  <c:v>71.566024713120939</c:v>
                </c:pt>
                <c:pt idx="1">
                  <c:v>72.433995332737069</c:v>
                </c:pt>
                <c:pt idx="2">
                  <c:v>72.801983378216633</c:v>
                </c:pt>
                <c:pt idx="3">
                  <c:v>72.717144715573625</c:v>
                </c:pt>
                <c:pt idx="4">
                  <c:v>73.35545532911776</c:v>
                </c:pt>
                <c:pt idx="5">
                  <c:v>73.198573150124631</c:v>
                </c:pt>
                <c:pt idx="6">
                  <c:v>73.693951990094718</c:v>
                </c:pt>
                <c:pt idx="7">
                  <c:v>73.652353261486326</c:v>
                </c:pt>
                <c:pt idx="8">
                  <c:v>74.398003203380242</c:v>
                </c:pt>
                <c:pt idx="9">
                  <c:v>74.734343802141069</c:v>
                </c:pt>
                <c:pt idx="10">
                  <c:v>74.912049373702516</c:v>
                </c:pt>
                <c:pt idx="11">
                  <c:v>75.417337522364093</c:v>
                </c:pt>
                <c:pt idx="12">
                  <c:v>75.715243452461536</c:v>
                </c:pt>
                <c:pt idx="13">
                  <c:v>75.785495186867365</c:v>
                </c:pt>
                <c:pt idx="14">
                  <c:v>76.112407395700203</c:v>
                </c:pt>
                <c:pt idx="15">
                  <c:v>76.256856295752002</c:v>
                </c:pt>
                <c:pt idx="16">
                  <c:v>77.109048901743009</c:v>
                </c:pt>
                <c:pt idx="17">
                  <c:v>77.321464707779214</c:v>
                </c:pt>
                <c:pt idx="18">
                  <c:v>77.870336142114425</c:v>
                </c:pt>
                <c:pt idx="19">
                  <c:v>78.296922412788192</c:v>
                </c:pt>
                <c:pt idx="20">
                  <c:v>78.203960422057634</c:v>
                </c:pt>
                <c:pt idx="21">
                  <c:v>78.773892953777334</c:v>
                </c:pt>
                <c:pt idx="22">
                  <c:v>79.391720401708</c:v>
                </c:pt>
                <c:pt idx="23">
                  <c:v>79.764110791458307</c:v>
                </c:pt>
                <c:pt idx="24">
                  <c:v>79.953471385850193</c:v>
                </c:pt>
                <c:pt idx="25">
                  <c:v>79</c:v>
                </c:pt>
                <c:pt idx="26">
                  <c:v>79.2</c:v>
                </c:pt>
                <c:pt idx="27">
                  <c:v>79.3</c:v>
                </c:pt>
                <c:pt idx="28">
                  <c:v>79.5</c:v>
                </c:pt>
                <c:pt idx="29">
                  <c:v>80.3</c:v>
                </c:pt>
                <c:pt idx="30">
                  <c:v>80.5</c:v>
                </c:pt>
                <c:pt idx="31">
                  <c:v>80.7</c:v>
                </c:pt>
                <c:pt idx="32">
                  <c:v>81.099999999999994</c:v>
                </c:pt>
                <c:pt idx="33">
                  <c:v>81.2</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33"/>
              <c:layout>
                <c:manualLayout>
                  <c:x val="0"/>
                  <c:y val="-4.3859649122807015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EF-48F8-91A8-C90078D14B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'Life Expectancy'!$B$8:$B$41</c:f>
              <c:numCache>
                <c:formatCode>General</c:formatCode>
                <c:ptCount val="3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2016</c:v>
                </c:pt>
              </c:numCache>
            </c:numRef>
          </c:cat>
          <c:val>
            <c:numRef>
              <c:f>'Life Expectancy'!$D$8:$D$41</c:f>
              <c:numCache>
                <c:formatCode>0.00</c:formatCode>
                <c:ptCount val="34"/>
                <c:pt idx="0">
                  <c:v>78.356968821632393</c:v>
                </c:pt>
                <c:pt idx="1">
                  <c:v>79.067241452047952</c:v>
                </c:pt>
                <c:pt idx="2">
                  <c:v>79.430906383403624</c:v>
                </c:pt>
                <c:pt idx="3">
                  <c:v>78.906527865844311</c:v>
                </c:pt>
                <c:pt idx="4">
                  <c:v>79.72858416468091</c:v>
                </c:pt>
                <c:pt idx="5">
                  <c:v>79.588225465696041</c:v>
                </c:pt>
                <c:pt idx="6">
                  <c:v>79.595120442422342</c:v>
                </c:pt>
                <c:pt idx="7">
                  <c:v>79.816226562043994</c:v>
                </c:pt>
                <c:pt idx="8">
                  <c:v>80.447285487341915</c:v>
                </c:pt>
                <c:pt idx="9">
                  <c:v>80.724310296802471</c:v>
                </c:pt>
                <c:pt idx="10">
                  <c:v>80.93652791123877</c:v>
                </c:pt>
                <c:pt idx="11">
                  <c:v>81.40788019096091</c:v>
                </c:pt>
                <c:pt idx="12">
                  <c:v>81.244865596760803</c:v>
                </c:pt>
                <c:pt idx="13">
                  <c:v>81.553136443043272</c:v>
                </c:pt>
                <c:pt idx="14">
                  <c:v>81.79710169044985</c:v>
                </c:pt>
                <c:pt idx="15">
                  <c:v>81.137999098008294</c:v>
                </c:pt>
                <c:pt idx="16">
                  <c:v>82.423837858859159</c:v>
                </c:pt>
                <c:pt idx="17">
                  <c:v>82.827749396370606</c:v>
                </c:pt>
                <c:pt idx="18">
                  <c:v>83.088021129428625</c:v>
                </c:pt>
                <c:pt idx="19">
                  <c:v>83.380289456400789</c:v>
                </c:pt>
                <c:pt idx="20">
                  <c:v>83.236257179594304</c:v>
                </c:pt>
                <c:pt idx="21">
                  <c:v>83.76469073317574</c:v>
                </c:pt>
                <c:pt idx="22">
                  <c:v>84.144229926780184</c:v>
                </c:pt>
                <c:pt idx="23">
                  <c:v>84.279264117867811</c:v>
                </c:pt>
                <c:pt idx="24">
                  <c:v>84.302460431985295</c:v>
                </c:pt>
                <c:pt idx="25">
                  <c:v>83.7</c:v>
                </c:pt>
                <c:pt idx="26">
                  <c:v>83.7</c:v>
                </c:pt>
                <c:pt idx="27">
                  <c:v>83.7</c:v>
                </c:pt>
                <c:pt idx="28">
                  <c:v>84</c:v>
                </c:pt>
                <c:pt idx="29">
                  <c:v>84.4</c:v>
                </c:pt>
                <c:pt idx="30">
                  <c:v>84.5</c:v>
                </c:pt>
                <c:pt idx="31">
                  <c:v>84.7</c:v>
                </c:pt>
                <c:pt idx="32">
                  <c:v>84.7</c:v>
                </c:pt>
                <c:pt idx="33">
                  <c:v>84.7</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0" sel="68" val="67"/>
</file>

<file path=xl/ctrlProps/ctrlProp3.xml><?xml version="1.0" encoding="utf-8"?>
<formControlPr xmlns="http://schemas.microsoft.com/office/spreadsheetml/2009/9/main" objectType="Drop" dropLines="3" dropStyle="combo" dx="16" fmlaLink="$F$3" fmlaRange="$R$4:$R$6" sel="3" val="0"/>
</file>

<file path=xl/ctrlProps/ctrlProp4.xml><?xml version="1.0" encoding="utf-8"?>
<formControlPr xmlns="http://schemas.microsoft.com/office/spreadsheetml/2009/9/main" objectType="Drop" dropLines="45" dropStyle="combo" dx="16" fmlaLink="$F$5" fmlaRange="$S$4:$S$120" sel="109" val="72"/>
</file>

<file path=xl/ctrlProps/ctrlProp5.xml><?xml version="1.0" encoding="utf-8"?>
<formControlPr xmlns="http://schemas.microsoft.com/office/spreadsheetml/2009/9/main" objectType="Drop" dropLines="18" dropStyle="combo" dx="16" fmlaLink="$L$3" fmlaRange="$Q$4:$Q$21" sel="18"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5"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85724</xdr:colOff>
      <xdr:row>6</xdr:row>
      <xdr:rowOff>19050</xdr:rowOff>
    </xdr:from>
    <xdr:to>
      <xdr:col>8</xdr:col>
      <xdr:colOff>561975</xdr:colOff>
      <xdr:row>23</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6</xdr:row>
      <xdr:rowOff>9524</xdr:rowOff>
    </xdr:from>
    <xdr:to>
      <xdr:col>17</xdr:col>
      <xdr:colOff>19050</xdr:colOff>
      <xdr:row>24</xdr:row>
      <xdr:rowOff>114300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47626</xdr:colOff>
      <xdr:row>23</xdr:row>
      <xdr:rowOff>38099</xdr:rowOff>
    </xdr:from>
    <xdr:to>
      <xdr:col>9</xdr:col>
      <xdr:colOff>85725</xdr:colOff>
      <xdr:row>41</xdr:row>
      <xdr:rowOff>180974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19050</xdr:colOff>
          <xdr:row>1</xdr:row>
          <xdr:rowOff>295275</xdr:rowOff>
        </xdr:from>
        <xdr:to>
          <xdr:col>3</xdr:col>
          <xdr:colOff>133350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xdr:row>
          <xdr:rowOff>0</xdr:rowOff>
        </xdr:from>
        <xdr:to>
          <xdr:col>6</xdr:col>
          <xdr:colOff>104775</xdr:colOff>
          <xdr:row>3</xdr:row>
          <xdr:rowOff>9525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xdr:row>
          <xdr:rowOff>0</xdr:rowOff>
        </xdr:from>
        <xdr:to>
          <xdr:col>6</xdr:col>
          <xdr:colOff>104775</xdr:colOff>
          <xdr:row>5</xdr:row>
          <xdr:rowOff>9525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xdr:row>
          <xdr:rowOff>9525</xdr:rowOff>
        </xdr:from>
        <xdr:to>
          <xdr:col>12</xdr:col>
          <xdr:colOff>228600</xdr:colOff>
          <xdr:row>3</xdr:row>
          <xdr:rowOff>19050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xdr:row>
          <xdr:rowOff>9525</xdr:rowOff>
        </xdr:from>
        <xdr:to>
          <xdr:col>12</xdr:col>
          <xdr:colOff>228600</xdr:colOff>
          <xdr:row>5</xdr:row>
          <xdr:rowOff>19050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xdr:row>
          <xdr:rowOff>9525</xdr:rowOff>
        </xdr:from>
        <xdr:to>
          <xdr:col>14</xdr:col>
          <xdr:colOff>228600</xdr:colOff>
          <xdr:row>3</xdr:row>
          <xdr:rowOff>19050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xdr:row>
          <xdr:rowOff>9525</xdr:rowOff>
        </xdr:from>
        <xdr:to>
          <xdr:col>14</xdr:col>
          <xdr:colOff>228600</xdr:colOff>
          <xdr:row>5</xdr:row>
          <xdr:rowOff>19050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0.8884</cdr:x>
      <cdr:y>0.84676</cdr:y>
    </cdr:from>
    <cdr:to>
      <cdr:x>0.98999</cdr:x>
      <cdr:y>0.88998</cdr:y>
    </cdr:to>
    <cdr:sp macro="" textlink="">
      <cdr:nvSpPr>
        <cdr:cNvPr id="4" name="TextBox 1"/>
        <cdr:cNvSpPr txBox="1"/>
      </cdr:nvSpPr>
      <cdr:spPr>
        <a:xfrm xmlns:a="http://schemas.openxmlformats.org/drawingml/2006/main">
          <a:off x="5728798" y="4105287"/>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0.56749</cdr:x>
      <cdr:y>0.07859</cdr:y>
    </cdr:from>
    <cdr:to>
      <cdr:x>0.67925</cdr:x>
      <cdr:y>0.12181</cdr:y>
    </cdr:to>
    <cdr:sp macro="" textlink="">
      <cdr:nvSpPr>
        <cdr:cNvPr id="5" name="TextBox 1"/>
        <cdr:cNvSpPr txBox="1"/>
      </cdr:nvSpPr>
      <cdr:spPr>
        <a:xfrm xmlns:a="http://schemas.openxmlformats.org/drawingml/2006/main">
          <a:off x="3724276" y="381000"/>
          <a:ext cx="733426"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0.06676</cdr:x>
      <cdr:y>0.40864</cdr:y>
    </cdr:from>
    <cdr:to>
      <cdr:x>0.20464</cdr:x>
      <cdr:y>0.45187</cdr:y>
    </cdr:to>
    <cdr:sp macro="" textlink="">
      <cdr:nvSpPr>
        <cdr:cNvPr id="6" name="TextBox 1"/>
        <cdr:cNvSpPr txBox="1"/>
      </cdr:nvSpPr>
      <cdr:spPr>
        <a:xfrm xmlns:a="http://schemas.openxmlformats.org/drawingml/2006/main">
          <a:off x="438150" y="1981199"/>
          <a:ext cx="904875"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0.23379</cdr:y>
    </cdr:from>
    <cdr:to>
      <cdr:x>0.19158</cdr:x>
      <cdr:y>0.27701</cdr:y>
    </cdr:to>
    <cdr:sp macro="" textlink="">
      <cdr:nvSpPr>
        <cdr:cNvPr id="7" name="TextBox 1"/>
        <cdr:cNvSpPr txBox="1"/>
      </cdr:nvSpPr>
      <cdr:spPr>
        <a:xfrm xmlns:a="http://schemas.openxmlformats.org/drawingml/2006/main">
          <a:off x="600076" y="1133475"/>
          <a:ext cx="657226"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0.07112</cdr:x>
      <cdr:y>0.29862</cdr:y>
    </cdr:from>
    <cdr:to>
      <cdr:x>0.20755</cdr:x>
      <cdr:y>0.33792</cdr:y>
    </cdr:to>
    <cdr:sp macro="" textlink="">
      <cdr:nvSpPr>
        <cdr:cNvPr id="8" name="TextBox 1"/>
        <cdr:cNvSpPr txBox="1"/>
      </cdr:nvSpPr>
      <cdr:spPr>
        <a:xfrm xmlns:a="http://schemas.openxmlformats.org/drawingml/2006/main">
          <a:off x="466726" y="1447800"/>
          <a:ext cx="895349" cy="190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0.86938</cdr:x>
      <cdr:y>0.78389</cdr:y>
    </cdr:from>
    <cdr:to>
      <cdr:x>0.95791</cdr:x>
      <cdr:y>0.82515</cdr:y>
    </cdr:to>
    <cdr:sp macro="" textlink="">
      <cdr:nvSpPr>
        <cdr:cNvPr id="9" name="TextBox 1"/>
        <cdr:cNvSpPr txBox="1"/>
      </cdr:nvSpPr>
      <cdr:spPr>
        <a:xfrm xmlns:a="http://schemas.openxmlformats.org/drawingml/2006/main">
          <a:off x="5705476" y="3800476"/>
          <a:ext cx="581026" cy="200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0.28656</cdr:x>
      <cdr:y>0.31434</cdr:y>
    </cdr:from>
    <cdr:to>
      <cdr:x>0.3867</cdr:x>
      <cdr:y>0.35756</cdr:y>
    </cdr:to>
    <cdr:sp macro="" textlink="">
      <cdr:nvSpPr>
        <cdr:cNvPr id="10" name="TextBox 1"/>
        <cdr:cNvSpPr txBox="1"/>
      </cdr:nvSpPr>
      <cdr:spPr>
        <a:xfrm xmlns:a="http://schemas.openxmlformats.org/drawingml/2006/main">
          <a:off x="1847879" y="1524006"/>
          <a:ext cx="645746" cy="209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Noble Park</a:t>
          </a:r>
        </a:p>
      </cdr:txBody>
    </cdr:sp>
  </cdr:relSizeAnchor>
  <cdr:relSizeAnchor xmlns:cdr="http://schemas.openxmlformats.org/drawingml/2006/chartDrawing">
    <cdr:from>
      <cdr:x>0.2644</cdr:x>
      <cdr:y>0.43418</cdr:y>
    </cdr:from>
    <cdr:to>
      <cdr:x>0.36897</cdr:x>
      <cdr:y>0.48134</cdr:y>
    </cdr:to>
    <cdr:sp macro="" textlink="">
      <cdr:nvSpPr>
        <cdr:cNvPr id="11" name="TextBox 1"/>
        <cdr:cNvSpPr txBox="1"/>
      </cdr:nvSpPr>
      <cdr:spPr>
        <a:xfrm xmlns:a="http://schemas.openxmlformats.org/drawingml/2006/main">
          <a:off x="1704976" y="2105025"/>
          <a:ext cx="67432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0.20679</cdr:x>
      <cdr:y>0.68369</cdr:y>
    </cdr:from>
    <cdr:to>
      <cdr:x>0.30693</cdr:x>
      <cdr:y>0.72691</cdr:y>
    </cdr:to>
    <cdr:sp macro="" textlink="">
      <cdr:nvSpPr>
        <cdr:cNvPr id="13" name="TextBox 1"/>
        <cdr:cNvSpPr txBox="1"/>
      </cdr:nvSpPr>
      <cdr:spPr>
        <a:xfrm xmlns:a="http://schemas.openxmlformats.org/drawingml/2006/main">
          <a:off x="1333500" y="33147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495300</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2</xdr:row>
      <xdr:rowOff>114300</xdr:rowOff>
    </xdr:from>
    <xdr:to>
      <xdr:col>12</xdr:col>
      <xdr:colOff>552450</xdr:colOff>
      <xdr:row>31</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57150</xdr:colOff>
      <xdr:row>3</xdr:row>
      <xdr:rowOff>9525</xdr:rowOff>
    </xdr:from>
    <xdr:to>
      <xdr:col>13</xdr:col>
      <xdr:colOff>438150</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16</xdr:col>
      <xdr:colOff>419100</xdr:colOff>
      <xdr:row>2</xdr:row>
      <xdr:rowOff>152400</xdr:rowOff>
    </xdr:from>
    <xdr:to>
      <xdr:col>24</xdr:col>
      <xdr:colOff>381000</xdr:colOff>
      <xdr:row>25</xdr:row>
      <xdr:rowOff>57150</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38</xdr:col>
      <xdr:colOff>142875</xdr:colOff>
      <xdr:row>6</xdr:row>
      <xdr:rowOff>1</xdr:rowOff>
    </xdr:from>
    <xdr:to>
      <xdr:col>45</xdr:col>
      <xdr:colOff>28575</xdr:colOff>
      <xdr:row>83</xdr:row>
      <xdr:rowOff>95251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12</xdr:col>
      <xdr:colOff>104775</xdr:colOff>
      <xdr:row>48</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5</xdr:col>
      <xdr:colOff>0</xdr:colOff>
      <xdr:row>1640</xdr:row>
      <xdr:rowOff>114300</xdr:rowOff>
    </xdr:from>
    <xdr:to>
      <xdr:col>6</xdr:col>
      <xdr:colOff>142875</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142875</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219075</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24</xdr:row>
      <xdr:rowOff>57150</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142875</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142875</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219075</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24</xdr:row>
      <xdr:rowOff>57150</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health.vic.gov.au/healthstatus/downloads/le_birth_79-06_vic.xl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140" zoomScaleNormal="140" workbookViewId="0">
      <pane xSplit="12" ySplit="22" topLeftCell="M23" activePane="bottomRight" state="frozen"/>
      <selection pane="topRight" activeCell="M1" sqref="M1"/>
      <selection pane="bottomLeft" activeCell="A23" sqref="A23"/>
      <selection pane="bottomRight" activeCell="N3" sqref="N3"/>
    </sheetView>
  </sheetViews>
  <sheetFormatPr defaultRowHeight="13.15"/>
  <cols>
    <col min="1" max="1" width="6.1328125" style="3" customWidth="1"/>
    <col min="2" max="2" width="5.73046875" style="3" customWidth="1"/>
    <col min="3" max="9" width="9.1328125" style="3"/>
    <col min="10" max="10" width="11.1328125" style="3" customWidth="1"/>
    <col min="11" max="256" width="9.1328125" style="3"/>
    <col min="257" max="257" width="6.1328125" style="3" customWidth="1"/>
    <col min="258" max="258" width="5.73046875" style="3" customWidth="1"/>
    <col min="259" max="265" width="9.1328125" style="3"/>
    <col min="266" max="266" width="11.1328125" style="3" customWidth="1"/>
    <col min="267" max="512" width="9.1328125" style="3"/>
    <col min="513" max="513" width="6.1328125" style="3" customWidth="1"/>
    <col min="514" max="514" width="5.73046875" style="3" customWidth="1"/>
    <col min="515" max="521" width="9.1328125" style="3"/>
    <col min="522" max="522" width="11.1328125" style="3" customWidth="1"/>
    <col min="523" max="768" width="9.1328125" style="3"/>
    <col min="769" max="769" width="6.1328125" style="3" customWidth="1"/>
    <col min="770" max="770" width="5.73046875" style="3" customWidth="1"/>
    <col min="771" max="777" width="9.1328125" style="3"/>
    <col min="778" max="778" width="11.1328125" style="3" customWidth="1"/>
    <col min="779" max="1024" width="9.1328125" style="3"/>
    <col min="1025" max="1025" width="6.1328125" style="3" customWidth="1"/>
    <col min="1026" max="1026" width="5.73046875" style="3" customWidth="1"/>
    <col min="1027" max="1033" width="9.1328125" style="3"/>
    <col min="1034" max="1034" width="11.1328125" style="3" customWidth="1"/>
    <col min="1035" max="1280" width="9.1328125" style="3"/>
    <col min="1281" max="1281" width="6.1328125" style="3" customWidth="1"/>
    <col min="1282" max="1282" width="5.73046875" style="3" customWidth="1"/>
    <col min="1283" max="1289" width="9.1328125" style="3"/>
    <col min="1290" max="1290" width="11.1328125" style="3" customWidth="1"/>
    <col min="1291" max="1536" width="9.1328125" style="3"/>
    <col min="1537" max="1537" width="6.1328125" style="3" customWidth="1"/>
    <col min="1538" max="1538" width="5.73046875" style="3" customWidth="1"/>
    <col min="1539" max="1545" width="9.1328125" style="3"/>
    <col min="1546" max="1546" width="11.1328125" style="3" customWidth="1"/>
    <col min="1547" max="1792" width="9.1328125" style="3"/>
    <col min="1793" max="1793" width="6.1328125" style="3" customWidth="1"/>
    <col min="1794" max="1794" width="5.73046875" style="3" customWidth="1"/>
    <col min="1795" max="1801" width="9.1328125" style="3"/>
    <col min="1802" max="1802" width="11.1328125" style="3" customWidth="1"/>
    <col min="1803" max="2048" width="9.1328125" style="3"/>
    <col min="2049" max="2049" width="6.1328125" style="3" customWidth="1"/>
    <col min="2050" max="2050" width="5.73046875" style="3" customWidth="1"/>
    <col min="2051" max="2057" width="9.1328125" style="3"/>
    <col min="2058" max="2058" width="11.1328125" style="3" customWidth="1"/>
    <col min="2059" max="2304" width="9.1328125" style="3"/>
    <col min="2305" max="2305" width="6.1328125" style="3" customWidth="1"/>
    <col min="2306" max="2306" width="5.73046875" style="3" customWidth="1"/>
    <col min="2307" max="2313" width="9.1328125" style="3"/>
    <col min="2314" max="2314" width="11.1328125" style="3" customWidth="1"/>
    <col min="2315" max="2560" width="9.1328125" style="3"/>
    <col min="2561" max="2561" width="6.1328125" style="3" customWidth="1"/>
    <col min="2562" max="2562" width="5.73046875" style="3" customWidth="1"/>
    <col min="2563" max="2569" width="9.1328125" style="3"/>
    <col min="2570" max="2570" width="11.1328125" style="3" customWidth="1"/>
    <col min="2571" max="2816" width="9.1328125" style="3"/>
    <col min="2817" max="2817" width="6.1328125" style="3" customWidth="1"/>
    <col min="2818" max="2818" width="5.73046875" style="3" customWidth="1"/>
    <col min="2819" max="2825" width="9.1328125" style="3"/>
    <col min="2826" max="2826" width="11.1328125" style="3" customWidth="1"/>
    <col min="2827" max="3072" width="9.1328125" style="3"/>
    <col min="3073" max="3073" width="6.1328125" style="3" customWidth="1"/>
    <col min="3074" max="3074" width="5.73046875" style="3" customWidth="1"/>
    <col min="3075" max="3081" width="9.1328125" style="3"/>
    <col min="3082" max="3082" width="11.1328125" style="3" customWidth="1"/>
    <col min="3083" max="3328" width="9.1328125" style="3"/>
    <col min="3329" max="3329" width="6.1328125" style="3" customWidth="1"/>
    <col min="3330" max="3330" width="5.73046875" style="3" customWidth="1"/>
    <col min="3331" max="3337" width="9.1328125" style="3"/>
    <col min="3338" max="3338" width="11.1328125" style="3" customWidth="1"/>
    <col min="3339" max="3584" width="9.1328125" style="3"/>
    <col min="3585" max="3585" width="6.1328125" style="3" customWidth="1"/>
    <col min="3586" max="3586" width="5.73046875" style="3" customWidth="1"/>
    <col min="3587" max="3593" width="9.1328125" style="3"/>
    <col min="3594" max="3594" width="11.1328125" style="3" customWidth="1"/>
    <col min="3595" max="3840" width="9.1328125" style="3"/>
    <col min="3841" max="3841" width="6.1328125" style="3" customWidth="1"/>
    <col min="3842" max="3842" width="5.73046875" style="3" customWidth="1"/>
    <col min="3843" max="3849" width="9.1328125" style="3"/>
    <col min="3850" max="3850" width="11.1328125" style="3" customWidth="1"/>
    <col min="3851" max="4096" width="9.1328125" style="3"/>
    <col min="4097" max="4097" width="6.1328125" style="3" customWidth="1"/>
    <col min="4098" max="4098" width="5.73046875" style="3" customWidth="1"/>
    <col min="4099" max="4105" width="9.1328125" style="3"/>
    <col min="4106" max="4106" width="11.1328125" style="3" customWidth="1"/>
    <col min="4107" max="4352" width="9.1328125" style="3"/>
    <col min="4353" max="4353" width="6.1328125" style="3" customWidth="1"/>
    <col min="4354" max="4354" width="5.73046875" style="3" customWidth="1"/>
    <col min="4355" max="4361" width="9.1328125" style="3"/>
    <col min="4362" max="4362" width="11.1328125" style="3" customWidth="1"/>
    <col min="4363" max="4608" width="9.1328125" style="3"/>
    <col min="4609" max="4609" width="6.1328125" style="3" customWidth="1"/>
    <col min="4610" max="4610" width="5.73046875" style="3" customWidth="1"/>
    <col min="4611" max="4617" width="9.1328125" style="3"/>
    <col min="4618" max="4618" width="11.1328125" style="3" customWidth="1"/>
    <col min="4619" max="4864" width="9.1328125" style="3"/>
    <col min="4865" max="4865" width="6.1328125" style="3" customWidth="1"/>
    <col min="4866" max="4866" width="5.73046875" style="3" customWidth="1"/>
    <col min="4867" max="4873" width="9.1328125" style="3"/>
    <col min="4874" max="4874" width="11.1328125" style="3" customWidth="1"/>
    <col min="4875" max="5120" width="9.1328125" style="3"/>
    <col min="5121" max="5121" width="6.1328125" style="3" customWidth="1"/>
    <col min="5122" max="5122" width="5.73046875" style="3" customWidth="1"/>
    <col min="5123" max="5129" width="9.1328125" style="3"/>
    <col min="5130" max="5130" width="11.1328125" style="3" customWidth="1"/>
    <col min="5131" max="5376" width="9.1328125" style="3"/>
    <col min="5377" max="5377" width="6.1328125" style="3" customWidth="1"/>
    <col min="5378" max="5378" width="5.73046875" style="3" customWidth="1"/>
    <col min="5379" max="5385" width="9.1328125" style="3"/>
    <col min="5386" max="5386" width="11.1328125" style="3" customWidth="1"/>
    <col min="5387" max="5632" width="9.1328125" style="3"/>
    <col min="5633" max="5633" width="6.1328125" style="3" customWidth="1"/>
    <col min="5634" max="5634" width="5.73046875" style="3" customWidth="1"/>
    <col min="5635" max="5641" width="9.1328125" style="3"/>
    <col min="5642" max="5642" width="11.1328125" style="3" customWidth="1"/>
    <col min="5643" max="5888" width="9.1328125" style="3"/>
    <col min="5889" max="5889" width="6.1328125" style="3" customWidth="1"/>
    <col min="5890" max="5890" width="5.73046875" style="3" customWidth="1"/>
    <col min="5891" max="5897" width="9.1328125" style="3"/>
    <col min="5898" max="5898" width="11.1328125" style="3" customWidth="1"/>
    <col min="5899" max="6144" width="9.1328125" style="3"/>
    <col min="6145" max="6145" width="6.1328125" style="3" customWidth="1"/>
    <col min="6146" max="6146" width="5.73046875" style="3" customWidth="1"/>
    <col min="6147" max="6153" width="9.1328125" style="3"/>
    <col min="6154" max="6154" width="11.1328125" style="3" customWidth="1"/>
    <col min="6155" max="6400" width="9.1328125" style="3"/>
    <col min="6401" max="6401" width="6.1328125" style="3" customWidth="1"/>
    <col min="6402" max="6402" width="5.73046875" style="3" customWidth="1"/>
    <col min="6403" max="6409" width="9.1328125" style="3"/>
    <col min="6410" max="6410" width="11.1328125" style="3" customWidth="1"/>
    <col min="6411" max="6656" width="9.1328125" style="3"/>
    <col min="6657" max="6657" width="6.1328125" style="3" customWidth="1"/>
    <col min="6658" max="6658" width="5.73046875" style="3" customWidth="1"/>
    <col min="6659" max="6665" width="9.1328125" style="3"/>
    <col min="6666" max="6666" width="11.1328125" style="3" customWidth="1"/>
    <col min="6667" max="6912" width="9.1328125" style="3"/>
    <col min="6913" max="6913" width="6.1328125" style="3" customWidth="1"/>
    <col min="6914" max="6914" width="5.73046875" style="3" customWidth="1"/>
    <col min="6915" max="6921" width="9.1328125" style="3"/>
    <col min="6922" max="6922" width="11.1328125" style="3" customWidth="1"/>
    <col min="6923" max="7168" width="9.1328125" style="3"/>
    <col min="7169" max="7169" width="6.1328125" style="3" customWidth="1"/>
    <col min="7170" max="7170" width="5.73046875" style="3" customWidth="1"/>
    <col min="7171" max="7177" width="9.1328125" style="3"/>
    <col min="7178" max="7178" width="11.1328125" style="3" customWidth="1"/>
    <col min="7179" max="7424" width="9.1328125" style="3"/>
    <col min="7425" max="7425" width="6.1328125" style="3" customWidth="1"/>
    <col min="7426" max="7426" width="5.73046875" style="3" customWidth="1"/>
    <col min="7427" max="7433" width="9.1328125" style="3"/>
    <col min="7434" max="7434" width="11.1328125" style="3" customWidth="1"/>
    <col min="7435" max="7680" width="9.1328125" style="3"/>
    <col min="7681" max="7681" width="6.1328125" style="3" customWidth="1"/>
    <col min="7682" max="7682" width="5.73046875" style="3" customWidth="1"/>
    <col min="7683" max="7689" width="9.1328125" style="3"/>
    <col min="7690" max="7690" width="11.1328125" style="3" customWidth="1"/>
    <col min="7691" max="7936" width="9.1328125" style="3"/>
    <col min="7937" max="7937" width="6.1328125" style="3" customWidth="1"/>
    <col min="7938" max="7938" width="5.73046875" style="3" customWidth="1"/>
    <col min="7939" max="7945" width="9.1328125" style="3"/>
    <col min="7946" max="7946" width="11.1328125" style="3" customWidth="1"/>
    <col min="7947" max="8192" width="9.1328125" style="3"/>
    <col min="8193" max="8193" width="6.1328125" style="3" customWidth="1"/>
    <col min="8194" max="8194" width="5.73046875" style="3" customWidth="1"/>
    <col min="8195" max="8201" width="9.1328125" style="3"/>
    <col min="8202" max="8202" width="11.1328125" style="3" customWidth="1"/>
    <col min="8203" max="8448" width="9.1328125" style="3"/>
    <col min="8449" max="8449" width="6.1328125" style="3" customWidth="1"/>
    <col min="8450" max="8450" width="5.73046875" style="3" customWidth="1"/>
    <col min="8451" max="8457" width="9.1328125" style="3"/>
    <col min="8458" max="8458" width="11.1328125" style="3" customWidth="1"/>
    <col min="8459" max="8704" width="9.1328125" style="3"/>
    <col min="8705" max="8705" width="6.1328125" style="3" customWidth="1"/>
    <col min="8706" max="8706" width="5.73046875" style="3" customWidth="1"/>
    <col min="8707" max="8713" width="9.1328125" style="3"/>
    <col min="8714" max="8714" width="11.1328125" style="3" customWidth="1"/>
    <col min="8715" max="8960" width="9.1328125" style="3"/>
    <col min="8961" max="8961" width="6.1328125" style="3" customWidth="1"/>
    <col min="8962" max="8962" width="5.73046875" style="3" customWidth="1"/>
    <col min="8963" max="8969" width="9.1328125" style="3"/>
    <col min="8970" max="8970" width="11.1328125" style="3" customWidth="1"/>
    <col min="8971" max="9216" width="9.1328125" style="3"/>
    <col min="9217" max="9217" width="6.1328125" style="3" customWidth="1"/>
    <col min="9218" max="9218" width="5.73046875" style="3" customWidth="1"/>
    <col min="9219" max="9225" width="9.1328125" style="3"/>
    <col min="9226" max="9226" width="11.1328125" style="3" customWidth="1"/>
    <col min="9227" max="9472" width="9.1328125" style="3"/>
    <col min="9473" max="9473" width="6.1328125" style="3" customWidth="1"/>
    <col min="9474" max="9474" width="5.73046875" style="3" customWidth="1"/>
    <col min="9475" max="9481" width="9.1328125" style="3"/>
    <col min="9482" max="9482" width="11.1328125" style="3" customWidth="1"/>
    <col min="9483" max="9728" width="9.1328125" style="3"/>
    <col min="9729" max="9729" width="6.1328125" style="3" customWidth="1"/>
    <col min="9730" max="9730" width="5.73046875" style="3" customWidth="1"/>
    <col min="9731" max="9737" width="9.1328125" style="3"/>
    <col min="9738" max="9738" width="11.1328125" style="3" customWidth="1"/>
    <col min="9739" max="9984" width="9.1328125" style="3"/>
    <col min="9985" max="9985" width="6.1328125" style="3" customWidth="1"/>
    <col min="9986" max="9986" width="5.73046875" style="3" customWidth="1"/>
    <col min="9987" max="9993" width="9.1328125" style="3"/>
    <col min="9994" max="9994" width="11.1328125" style="3" customWidth="1"/>
    <col min="9995" max="10240" width="9.1328125" style="3"/>
    <col min="10241" max="10241" width="6.1328125" style="3" customWidth="1"/>
    <col min="10242" max="10242" width="5.73046875" style="3" customWidth="1"/>
    <col min="10243" max="10249" width="9.1328125" style="3"/>
    <col min="10250" max="10250" width="11.1328125" style="3" customWidth="1"/>
    <col min="10251" max="10496" width="9.1328125" style="3"/>
    <col min="10497" max="10497" width="6.1328125" style="3" customWidth="1"/>
    <col min="10498" max="10498" width="5.73046875" style="3" customWidth="1"/>
    <col min="10499" max="10505" width="9.1328125" style="3"/>
    <col min="10506" max="10506" width="11.1328125" style="3" customWidth="1"/>
    <col min="10507" max="10752" width="9.1328125" style="3"/>
    <col min="10753" max="10753" width="6.1328125" style="3" customWidth="1"/>
    <col min="10754" max="10754" width="5.73046875" style="3" customWidth="1"/>
    <col min="10755" max="10761" width="9.1328125" style="3"/>
    <col min="10762" max="10762" width="11.1328125" style="3" customWidth="1"/>
    <col min="10763" max="11008" width="9.1328125" style="3"/>
    <col min="11009" max="11009" width="6.1328125" style="3" customWidth="1"/>
    <col min="11010" max="11010" width="5.73046875" style="3" customWidth="1"/>
    <col min="11011" max="11017" width="9.1328125" style="3"/>
    <col min="11018" max="11018" width="11.1328125" style="3" customWidth="1"/>
    <col min="11019" max="11264" width="9.1328125" style="3"/>
    <col min="11265" max="11265" width="6.1328125" style="3" customWidth="1"/>
    <col min="11266" max="11266" width="5.73046875" style="3" customWidth="1"/>
    <col min="11267" max="11273" width="9.1328125" style="3"/>
    <col min="11274" max="11274" width="11.1328125" style="3" customWidth="1"/>
    <col min="11275" max="11520" width="9.1328125" style="3"/>
    <col min="11521" max="11521" width="6.1328125" style="3" customWidth="1"/>
    <col min="11522" max="11522" width="5.73046875" style="3" customWidth="1"/>
    <col min="11523" max="11529" width="9.1328125" style="3"/>
    <col min="11530" max="11530" width="11.1328125" style="3" customWidth="1"/>
    <col min="11531" max="11776" width="9.1328125" style="3"/>
    <col min="11777" max="11777" width="6.1328125" style="3" customWidth="1"/>
    <col min="11778" max="11778" width="5.73046875" style="3" customWidth="1"/>
    <col min="11779" max="11785" width="9.1328125" style="3"/>
    <col min="11786" max="11786" width="11.1328125" style="3" customWidth="1"/>
    <col min="11787" max="12032" width="9.1328125" style="3"/>
    <col min="12033" max="12033" width="6.1328125" style="3" customWidth="1"/>
    <col min="12034" max="12034" width="5.73046875" style="3" customWidth="1"/>
    <col min="12035" max="12041" width="9.1328125" style="3"/>
    <col min="12042" max="12042" width="11.1328125" style="3" customWidth="1"/>
    <col min="12043" max="12288" width="9.1328125" style="3"/>
    <col min="12289" max="12289" width="6.1328125" style="3" customWidth="1"/>
    <col min="12290" max="12290" width="5.73046875" style="3" customWidth="1"/>
    <col min="12291" max="12297" width="9.1328125" style="3"/>
    <col min="12298" max="12298" width="11.1328125" style="3" customWidth="1"/>
    <col min="12299" max="12544" width="9.1328125" style="3"/>
    <col min="12545" max="12545" width="6.1328125" style="3" customWidth="1"/>
    <col min="12546" max="12546" width="5.73046875" style="3" customWidth="1"/>
    <col min="12547" max="12553" width="9.1328125" style="3"/>
    <col min="12554" max="12554" width="11.1328125" style="3" customWidth="1"/>
    <col min="12555" max="12800" width="9.1328125" style="3"/>
    <col min="12801" max="12801" width="6.1328125" style="3" customWidth="1"/>
    <col min="12802" max="12802" width="5.73046875" style="3" customWidth="1"/>
    <col min="12803" max="12809" width="9.1328125" style="3"/>
    <col min="12810" max="12810" width="11.1328125" style="3" customWidth="1"/>
    <col min="12811" max="13056" width="9.1328125" style="3"/>
    <col min="13057" max="13057" width="6.1328125" style="3" customWidth="1"/>
    <col min="13058" max="13058" width="5.73046875" style="3" customWidth="1"/>
    <col min="13059" max="13065" width="9.1328125" style="3"/>
    <col min="13066" max="13066" width="11.1328125" style="3" customWidth="1"/>
    <col min="13067" max="13312" width="9.1328125" style="3"/>
    <col min="13313" max="13313" width="6.1328125" style="3" customWidth="1"/>
    <col min="13314" max="13314" width="5.73046875" style="3" customWidth="1"/>
    <col min="13315" max="13321" width="9.1328125" style="3"/>
    <col min="13322" max="13322" width="11.1328125" style="3" customWidth="1"/>
    <col min="13323" max="13568" width="9.1328125" style="3"/>
    <col min="13569" max="13569" width="6.1328125" style="3" customWidth="1"/>
    <col min="13570" max="13570" width="5.73046875" style="3" customWidth="1"/>
    <col min="13571" max="13577" width="9.1328125" style="3"/>
    <col min="13578" max="13578" width="11.1328125" style="3" customWidth="1"/>
    <col min="13579" max="13824" width="9.1328125" style="3"/>
    <col min="13825" max="13825" width="6.1328125" style="3" customWidth="1"/>
    <col min="13826" max="13826" width="5.73046875" style="3" customWidth="1"/>
    <col min="13827" max="13833" width="9.1328125" style="3"/>
    <col min="13834" max="13834" width="11.1328125" style="3" customWidth="1"/>
    <col min="13835" max="14080" width="9.1328125" style="3"/>
    <col min="14081" max="14081" width="6.1328125" style="3" customWidth="1"/>
    <col min="14082" max="14082" width="5.73046875" style="3" customWidth="1"/>
    <col min="14083" max="14089" width="9.1328125" style="3"/>
    <col min="14090" max="14090" width="11.1328125" style="3" customWidth="1"/>
    <col min="14091" max="14336" width="9.1328125" style="3"/>
    <col min="14337" max="14337" width="6.1328125" style="3" customWidth="1"/>
    <col min="14338" max="14338" width="5.73046875" style="3" customWidth="1"/>
    <col min="14339" max="14345" width="9.1328125" style="3"/>
    <col min="14346" max="14346" width="11.1328125" style="3" customWidth="1"/>
    <col min="14347" max="14592" width="9.1328125" style="3"/>
    <col min="14593" max="14593" width="6.1328125" style="3" customWidth="1"/>
    <col min="14594" max="14594" width="5.73046875" style="3" customWidth="1"/>
    <col min="14595" max="14601" width="9.1328125" style="3"/>
    <col min="14602" max="14602" width="11.1328125" style="3" customWidth="1"/>
    <col min="14603" max="14848" width="9.1328125" style="3"/>
    <col min="14849" max="14849" width="6.1328125" style="3" customWidth="1"/>
    <col min="14850" max="14850" width="5.73046875" style="3" customWidth="1"/>
    <col min="14851" max="14857" width="9.1328125" style="3"/>
    <col min="14858" max="14858" width="11.1328125" style="3" customWidth="1"/>
    <col min="14859" max="15104" width="9.1328125" style="3"/>
    <col min="15105" max="15105" width="6.1328125" style="3" customWidth="1"/>
    <col min="15106" max="15106" width="5.73046875" style="3" customWidth="1"/>
    <col min="15107" max="15113" width="9.1328125" style="3"/>
    <col min="15114" max="15114" width="11.1328125" style="3" customWidth="1"/>
    <col min="15115" max="15360" width="9.1328125" style="3"/>
    <col min="15361" max="15361" width="6.1328125" style="3" customWidth="1"/>
    <col min="15362" max="15362" width="5.73046875" style="3" customWidth="1"/>
    <col min="15363" max="15369" width="9.1328125" style="3"/>
    <col min="15370" max="15370" width="11.1328125" style="3" customWidth="1"/>
    <col min="15371" max="15616" width="9.1328125" style="3"/>
    <col min="15617" max="15617" width="6.1328125" style="3" customWidth="1"/>
    <col min="15618" max="15618" width="5.73046875" style="3" customWidth="1"/>
    <col min="15619" max="15625" width="9.1328125" style="3"/>
    <col min="15626" max="15626" width="11.1328125" style="3" customWidth="1"/>
    <col min="15627" max="15872" width="9.1328125" style="3"/>
    <col min="15873" max="15873" width="6.1328125" style="3" customWidth="1"/>
    <col min="15874" max="15874" width="5.73046875" style="3" customWidth="1"/>
    <col min="15875" max="15881" width="9.1328125" style="3"/>
    <col min="15882" max="15882" width="11.1328125" style="3" customWidth="1"/>
    <col min="15883" max="16128" width="9.1328125" style="3"/>
    <col min="16129" max="16129" width="6.1328125" style="3" customWidth="1"/>
    <col min="16130" max="16130" width="5.73046875" style="3" customWidth="1"/>
    <col min="16131" max="16137" width="9.1328125" style="3"/>
    <col min="16138" max="16138" width="11.1328125" style="3" customWidth="1"/>
    <col min="16139" max="16384" width="9.1328125" style="3"/>
  </cols>
  <sheetData>
    <row r="3" spans="3:12" ht="25.15">
      <c r="C3" s="295" t="s">
        <v>34</v>
      </c>
      <c r="D3" s="295"/>
      <c r="E3" s="295"/>
      <c r="F3" s="295"/>
      <c r="G3" s="295"/>
      <c r="H3" s="295"/>
      <c r="I3" s="295"/>
      <c r="J3" s="295"/>
      <c r="K3" s="295"/>
      <c r="L3" s="295"/>
    </row>
    <row r="4" spans="3:12">
      <c r="C4" s="296" t="s">
        <v>35</v>
      </c>
      <c r="D4" s="296"/>
      <c r="E4" s="296"/>
      <c r="F4" s="296"/>
      <c r="G4" s="296"/>
      <c r="H4" s="296"/>
      <c r="I4" s="296"/>
      <c r="J4" s="296"/>
      <c r="K4" s="296"/>
      <c r="L4" s="296"/>
    </row>
    <row r="5" spans="3:12" ht="17.25" customHeight="1"/>
    <row r="7" spans="3:12" ht="20.25">
      <c r="C7" s="285" t="s">
        <v>541</v>
      </c>
      <c r="D7" s="284"/>
      <c r="E7" s="284"/>
      <c r="F7" s="284"/>
      <c r="G7" s="284"/>
      <c r="H7" s="284"/>
      <c r="I7" s="284"/>
      <c r="J7" s="284"/>
      <c r="K7" s="283"/>
      <c r="L7" s="283"/>
    </row>
    <row r="8" spans="3:12">
      <c r="C8" s="283"/>
      <c r="D8" s="283"/>
      <c r="E8" s="283"/>
      <c r="F8" s="283"/>
      <c r="G8" s="283"/>
      <c r="H8" s="283"/>
      <c r="I8" s="283"/>
      <c r="J8" s="283"/>
      <c r="K8" s="283"/>
      <c r="L8" s="283"/>
    </row>
    <row r="9" spans="3:12" ht="20.25">
      <c r="C9" s="285" t="s">
        <v>590</v>
      </c>
      <c r="D9" s="284"/>
      <c r="E9" s="284"/>
      <c r="F9" s="284"/>
      <c r="G9" s="284"/>
      <c r="H9" s="284"/>
      <c r="I9" s="284"/>
      <c r="J9" s="284"/>
      <c r="K9" s="283"/>
      <c r="L9" s="283"/>
    </row>
    <row r="10" spans="3:12">
      <c r="C10" s="283"/>
      <c r="D10" s="283"/>
      <c r="E10" s="283"/>
      <c r="F10" s="283"/>
      <c r="G10" s="283"/>
      <c r="H10" s="283"/>
      <c r="I10" s="283"/>
      <c r="J10" s="283"/>
      <c r="K10" s="283"/>
      <c r="L10" s="283"/>
    </row>
    <row r="11" spans="3:12" ht="20.25">
      <c r="C11" s="285" t="s">
        <v>591</v>
      </c>
      <c r="D11" s="284"/>
      <c r="E11" s="284"/>
      <c r="F11" s="284"/>
      <c r="G11" s="284"/>
      <c r="H11" s="284"/>
      <c r="I11" s="284"/>
      <c r="J11" s="284"/>
      <c r="K11" s="283"/>
      <c r="L11" s="283"/>
    </row>
    <row r="12" spans="3:12">
      <c r="C12" s="283"/>
      <c r="D12" s="283"/>
      <c r="E12" s="283"/>
      <c r="F12" s="283"/>
      <c r="G12" s="283"/>
      <c r="H12" s="283"/>
      <c r="I12" s="283"/>
      <c r="J12" s="283"/>
      <c r="K12" s="283"/>
      <c r="L12" s="283"/>
    </row>
    <row r="13" spans="3:12" ht="20.25">
      <c r="C13" s="294" t="s">
        <v>575</v>
      </c>
      <c r="D13" s="294"/>
      <c r="E13" s="294"/>
      <c r="F13" s="294"/>
      <c r="G13" s="294"/>
      <c r="H13" s="294"/>
      <c r="I13" s="294"/>
      <c r="J13" s="294"/>
      <c r="K13" s="294"/>
      <c r="L13" s="294"/>
    </row>
    <row r="14" spans="3:12">
      <c r="C14" s="283"/>
      <c r="D14" s="283"/>
      <c r="E14" s="283"/>
      <c r="F14" s="283"/>
      <c r="G14" s="283"/>
      <c r="H14" s="283"/>
      <c r="I14" s="283"/>
      <c r="J14" s="283"/>
      <c r="K14" s="283"/>
      <c r="L14" s="283"/>
    </row>
    <row r="15" spans="3:12" ht="20.25">
      <c r="C15" s="294" t="s">
        <v>592</v>
      </c>
      <c r="D15" s="294"/>
      <c r="E15" s="294"/>
      <c r="F15" s="294"/>
      <c r="G15" s="294"/>
      <c r="H15" s="294"/>
      <c r="I15" s="294"/>
      <c r="J15" s="294"/>
      <c r="K15" s="294"/>
      <c r="L15" s="294"/>
    </row>
    <row r="16" spans="3:12" ht="9.75" customHeight="1">
      <c r="C16" s="283"/>
      <c r="D16" s="283"/>
      <c r="E16" s="283"/>
      <c r="F16" s="283"/>
      <c r="G16" s="283"/>
      <c r="H16" s="283"/>
      <c r="I16" s="283"/>
      <c r="J16" s="283"/>
      <c r="K16" s="283"/>
      <c r="L16" s="283"/>
    </row>
    <row r="17" spans="3:12" ht="2.25" customHeight="1">
      <c r="C17" s="294"/>
      <c r="D17" s="294"/>
      <c r="E17" s="294"/>
      <c r="F17" s="294"/>
      <c r="G17" s="294"/>
      <c r="H17" s="294"/>
      <c r="I17" s="294"/>
      <c r="J17" s="294"/>
      <c r="K17" s="294"/>
      <c r="L17" s="294"/>
    </row>
    <row r="18" spans="3:12" ht="1.5" customHeight="1">
      <c r="C18" s="283"/>
      <c r="D18" s="283"/>
      <c r="E18" s="283"/>
      <c r="F18" s="283"/>
      <c r="G18" s="283"/>
      <c r="H18" s="283"/>
      <c r="I18" s="283"/>
      <c r="J18" s="283"/>
      <c r="K18" s="283"/>
      <c r="L18" s="283"/>
    </row>
    <row r="19" spans="3:12" ht="20.25">
      <c r="C19" s="294" t="s">
        <v>594</v>
      </c>
      <c r="D19" s="294"/>
      <c r="E19" s="294"/>
      <c r="F19" s="294"/>
      <c r="G19" s="294"/>
      <c r="H19" s="294"/>
      <c r="I19" s="294"/>
      <c r="J19" s="294"/>
      <c r="K19" s="294"/>
      <c r="L19" s="294"/>
    </row>
    <row r="20" spans="3:12">
      <c r="C20" s="283"/>
      <c r="D20" s="283"/>
      <c r="E20" s="283"/>
      <c r="F20" s="283"/>
      <c r="G20" s="283"/>
      <c r="H20" s="283"/>
      <c r="I20" s="283"/>
      <c r="J20" s="283"/>
      <c r="K20" s="283"/>
      <c r="L20" s="283"/>
    </row>
    <row r="21" spans="3:12" ht="20.25">
      <c r="C21" s="294" t="s">
        <v>577</v>
      </c>
      <c r="D21" s="294"/>
      <c r="E21" s="294"/>
      <c r="F21" s="294"/>
      <c r="G21" s="294"/>
      <c r="H21" s="294"/>
      <c r="I21" s="294"/>
      <c r="J21" s="294"/>
      <c r="K21" s="294"/>
      <c r="L21" s="294"/>
    </row>
    <row r="23" spans="3:12" ht="20.25">
      <c r="C23" s="4"/>
      <c r="D23" s="5"/>
      <c r="E23" s="5"/>
      <c r="F23" s="5"/>
      <c r="G23" s="5"/>
      <c r="H23" s="5"/>
      <c r="I23" s="5"/>
      <c r="J23" s="5"/>
    </row>
    <row r="25" spans="3:12" ht="20.25">
      <c r="C25" s="4"/>
      <c r="D25" s="5"/>
      <c r="E25" s="5"/>
      <c r="F25" s="5"/>
      <c r="G25" s="5"/>
      <c r="H25" s="5"/>
      <c r="I25" s="5"/>
      <c r="J25" s="5"/>
    </row>
  </sheetData>
  <sheetProtection sheet="1" objects="1" scenarios="1"/>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19:J19" location="'Infant Mortality'!A2" display="'Infant Mortality'!A2" xr:uid="{00000000-0004-0000-0000-000006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9:L19" location="'Deaths from Cancer'!A1" display="Causes of Death, Victoria: Cancer 2016" xr:uid="{00000000-0004-0000-0000-000009000000}"/>
    <hyperlink ref="C21:L21" location="'Mortality &amp; Disadvantage (2)'!A1" display="Mortality Rates and Social Disadvantage" xr:uid="{00000000-0004-0000-0000-00000A000000}"/>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O1684"/>
  <sheetViews>
    <sheetView showGridLines="0" showRowColHeaders="0" workbookViewId="0">
      <selection activeCell="G54" sqref="G54"/>
    </sheetView>
  </sheetViews>
  <sheetFormatPr defaultRowHeight="12.75" customHeight="1"/>
  <cols>
    <col min="1" max="1" width="24.73046875" style="125" customWidth="1"/>
    <col min="2" max="2" width="10.1328125" style="116" customWidth="1"/>
    <col min="3" max="4" width="10.1328125" style="120" customWidth="1"/>
    <col min="5" max="5" width="2.86328125" style="120" customWidth="1"/>
    <col min="6" max="8" width="10.1328125" style="134" customWidth="1"/>
    <col min="9" max="9" width="2.86328125" style="135" customWidth="1"/>
    <col min="10" max="11" width="10.1328125" style="135" customWidth="1"/>
    <col min="12" max="12" width="10.1328125" style="125" customWidth="1"/>
    <col min="13" max="13" width="2.86328125" style="125" customWidth="1"/>
    <col min="14" max="14" width="22.59765625" style="125" customWidth="1"/>
    <col min="15" max="256" width="9.1328125" style="125"/>
    <col min="257" max="257" width="39.73046875" style="125" customWidth="1"/>
    <col min="258" max="258" width="15.3984375" style="125" customWidth="1"/>
    <col min="259" max="267" width="8.73046875" style="125" customWidth="1"/>
    <col min="268" max="268" width="7.86328125" style="125" customWidth="1"/>
    <col min="269" max="512" width="9.1328125" style="125"/>
    <col min="513" max="513" width="39.73046875" style="125" customWidth="1"/>
    <col min="514" max="514" width="15.3984375" style="125" customWidth="1"/>
    <col min="515" max="523" width="8.73046875" style="125" customWidth="1"/>
    <col min="524" max="524" width="7.86328125" style="125" customWidth="1"/>
    <col min="525" max="768" width="9.1328125" style="125"/>
    <col min="769" max="769" width="39.73046875" style="125" customWidth="1"/>
    <col min="770" max="770" width="15.3984375" style="125" customWidth="1"/>
    <col min="771" max="779" width="8.73046875" style="125" customWidth="1"/>
    <col min="780" max="780" width="7.86328125" style="125" customWidth="1"/>
    <col min="781" max="1024" width="9.1328125" style="125"/>
    <col min="1025" max="1025" width="39.73046875" style="125" customWidth="1"/>
    <col min="1026" max="1026" width="15.3984375" style="125" customWidth="1"/>
    <col min="1027" max="1035" width="8.73046875" style="125" customWidth="1"/>
    <col min="1036" max="1036" width="7.86328125" style="125" customWidth="1"/>
    <col min="1037" max="1280" width="9.1328125" style="125"/>
    <col min="1281" max="1281" width="39.73046875" style="125" customWidth="1"/>
    <col min="1282" max="1282" width="15.3984375" style="125" customWidth="1"/>
    <col min="1283" max="1291" width="8.73046875" style="125" customWidth="1"/>
    <col min="1292" max="1292" width="7.86328125" style="125" customWidth="1"/>
    <col min="1293" max="1536" width="9.1328125" style="125"/>
    <col min="1537" max="1537" width="39.73046875" style="125" customWidth="1"/>
    <col min="1538" max="1538" width="15.3984375" style="125" customWidth="1"/>
    <col min="1539" max="1547" width="8.73046875" style="125" customWidth="1"/>
    <col min="1548" max="1548" width="7.86328125" style="125" customWidth="1"/>
    <col min="1549" max="1792" width="9.1328125" style="125"/>
    <col min="1793" max="1793" width="39.73046875" style="125" customWidth="1"/>
    <col min="1794" max="1794" width="15.3984375" style="125" customWidth="1"/>
    <col min="1795" max="1803" width="8.73046875" style="125" customWidth="1"/>
    <col min="1804" max="1804" width="7.86328125" style="125" customWidth="1"/>
    <col min="1805" max="2048" width="9.1328125" style="125"/>
    <col min="2049" max="2049" width="39.73046875" style="125" customWidth="1"/>
    <col min="2050" max="2050" width="15.3984375" style="125" customWidth="1"/>
    <col min="2051" max="2059" width="8.73046875" style="125" customWidth="1"/>
    <col min="2060" max="2060" width="7.86328125" style="125" customWidth="1"/>
    <col min="2061" max="2304" width="9.1328125" style="125"/>
    <col min="2305" max="2305" width="39.73046875" style="125" customWidth="1"/>
    <col min="2306" max="2306" width="15.3984375" style="125" customWidth="1"/>
    <col min="2307" max="2315" width="8.73046875" style="125" customWidth="1"/>
    <col min="2316" max="2316" width="7.86328125" style="125" customWidth="1"/>
    <col min="2317" max="2560" width="9.1328125" style="125"/>
    <col min="2561" max="2561" width="39.73046875" style="125" customWidth="1"/>
    <col min="2562" max="2562" width="15.3984375" style="125" customWidth="1"/>
    <col min="2563" max="2571" width="8.73046875" style="125" customWidth="1"/>
    <col min="2572" max="2572" width="7.86328125" style="125" customWidth="1"/>
    <col min="2573" max="2816" width="9.1328125" style="125"/>
    <col min="2817" max="2817" width="39.73046875" style="125" customWidth="1"/>
    <col min="2818" max="2818" width="15.3984375" style="125" customWidth="1"/>
    <col min="2819" max="2827" width="8.73046875" style="125" customWidth="1"/>
    <col min="2828" max="2828" width="7.86328125" style="125" customWidth="1"/>
    <col min="2829" max="3072" width="9.1328125" style="125"/>
    <col min="3073" max="3073" width="39.73046875" style="125" customWidth="1"/>
    <col min="3074" max="3074" width="15.3984375" style="125" customWidth="1"/>
    <col min="3075" max="3083" width="8.73046875" style="125" customWidth="1"/>
    <col min="3084" max="3084" width="7.86328125" style="125" customWidth="1"/>
    <col min="3085" max="3328" width="9.1328125" style="125"/>
    <col min="3329" max="3329" width="39.73046875" style="125" customWidth="1"/>
    <col min="3330" max="3330" width="15.3984375" style="125" customWidth="1"/>
    <col min="3331" max="3339" width="8.73046875" style="125" customWidth="1"/>
    <col min="3340" max="3340" width="7.86328125" style="125" customWidth="1"/>
    <col min="3341" max="3584" width="9.1328125" style="125"/>
    <col min="3585" max="3585" width="39.73046875" style="125" customWidth="1"/>
    <col min="3586" max="3586" width="15.3984375" style="125" customWidth="1"/>
    <col min="3587" max="3595" width="8.73046875" style="125" customWidth="1"/>
    <col min="3596" max="3596" width="7.86328125" style="125" customWidth="1"/>
    <col min="3597" max="3840" width="9.1328125" style="125"/>
    <col min="3841" max="3841" width="39.73046875" style="125" customWidth="1"/>
    <col min="3842" max="3842" width="15.3984375" style="125" customWidth="1"/>
    <col min="3843" max="3851" width="8.73046875" style="125" customWidth="1"/>
    <col min="3852" max="3852" width="7.86328125" style="125" customWidth="1"/>
    <col min="3853" max="4096" width="9.1328125" style="125"/>
    <col min="4097" max="4097" width="39.73046875" style="125" customWidth="1"/>
    <col min="4098" max="4098" width="15.3984375" style="125" customWidth="1"/>
    <col min="4099" max="4107" width="8.73046875" style="125" customWidth="1"/>
    <col min="4108" max="4108" width="7.86328125" style="125" customWidth="1"/>
    <col min="4109" max="4352" width="9.1328125" style="125"/>
    <col min="4353" max="4353" width="39.73046875" style="125" customWidth="1"/>
    <col min="4354" max="4354" width="15.3984375" style="125" customWidth="1"/>
    <col min="4355" max="4363" width="8.73046875" style="125" customWidth="1"/>
    <col min="4364" max="4364" width="7.86328125" style="125" customWidth="1"/>
    <col min="4365" max="4608" width="9.1328125" style="125"/>
    <col min="4609" max="4609" width="39.73046875" style="125" customWidth="1"/>
    <col min="4610" max="4610" width="15.3984375" style="125" customWidth="1"/>
    <col min="4611" max="4619" width="8.73046875" style="125" customWidth="1"/>
    <col min="4620" max="4620" width="7.86328125" style="125" customWidth="1"/>
    <col min="4621" max="4864" width="9.1328125" style="125"/>
    <col min="4865" max="4865" width="39.73046875" style="125" customWidth="1"/>
    <col min="4866" max="4866" width="15.3984375" style="125" customWidth="1"/>
    <col min="4867" max="4875" width="8.73046875" style="125" customWidth="1"/>
    <col min="4876" max="4876" width="7.86328125" style="125" customWidth="1"/>
    <col min="4877" max="5120" width="9.1328125" style="125"/>
    <col min="5121" max="5121" width="39.73046875" style="125" customWidth="1"/>
    <col min="5122" max="5122" width="15.3984375" style="125" customWidth="1"/>
    <col min="5123" max="5131" width="8.73046875" style="125" customWidth="1"/>
    <col min="5132" max="5132" width="7.86328125" style="125" customWidth="1"/>
    <col min="5133" max="5376" width="9.1328125" style="125"/>
    <col min="5377" max="5377" width="39.73046875" style="125" customWidth="1"/>
    <col min="5378" max="5378" width="15.3984375" style="125" customWidth="1"/>
    <col min="5379" max="5387" width="8.73046875" style="125" customWidth="1"/>
    <col min="5388" max="5388" width="7.86328125" style="125" customWidth="1"/>
    <col min="5389" max="5632" width="9.1328125" style="125"/>
    <col min="5633" max="5633" width="39.73046875" style="125" customWidth="1"/>
    <col min="5634" max="5634" width="15.3984375" style="125" customWidth="1"/>
    <col min="5635" max="5643" width="8.73046875" style="125" customWidth="1"/>
    <col min="5644" max="5644" width="7.86328125" style="125" customWidth="1"/>
    <col min="5645" max="5888" width="9.1328125" style="125"/>
    <col min="5889" max="5889" width="39.73046875" style="125" customWidth="1"/>
    <col min="5890" max="5890" width="15.3984375" style="125" customWidth="1"/>
    <col min="5891" max="5899" width="8.73046875" style="125" customWidth="1"/>
    <col min="5900" max="5900" width="7.86328125" style="125" customWidth="1"/>
    <col min="5901" max="6144" width="9.1328125" style="125"/>
    <col min="6145" max="6145" width="39.73046875" style="125" customWidth="1"/>
    <col min="6146" max="6146" width="15.3984375" style="125" customWidth="1"/>
    <col min="6147" max="6155" width="8.73046875" style="125" customWidth="1"/>
    <col min="6156" max="6156" width="7.86328125" style="125" customWidth="1"/>
    <col min="6157" max="6400" width="9.1328125" style="125"/>
    <col min="6401" max="6401" width="39.73046875" style="125" customWidth="1"/>
    <col min="6402" max="6402" width="15.3984375" style="125" customWidth="1"/>
    <col min="6403" max="6411" width="8.73046875" style="125" customWidth="1"/>
    <col min="6412" max="6412" width="7.86328125" style="125" customWidth="1"/>
    <col min="6413" max="6656" width="9.1328125" style="125"/>
    <col min="6657" max="6657" width="39.73046875" style="125" customWidth="1"/>
    <col min="6658" max="6658" width="15.3984375" style="125" customWidth="1"/>
    <col min="6659" max="6667" width="8.73046875" style="125" customWidth="1"/>
    <col min="6668" max="6668" width="7.86328125" style="125" customWidth="1"/>
    <col min="6669" max="6912" width="9.1328125" style="125"/>
    <col min="6913" max="6913" width="39.73046875" style="125" customWidth="1"/>
    <col min="6914" max="6914" width="15.3984375" style="125" customWidth="1"/>
    <col min="6915" max="6923" width="8.73046875" style="125" customWidth="1"/>
    <col min="6924" max="6924" width="7.86328125" style="125" customWidth="1"/>
    <col min="6925" max="7168" width="9.1328125" style="125"/>
    <col min="7169" max="7169" width="39.73046875" style="125" customWidth="1"/>
    <col min="7170" max="7170" width="15.3984375" style="125" customWidth="1"/>
    <col min="7171" max="7179" width="8.73046875" style="125" customWidth="1"/>
    <col min="7180" max="7180" width="7.86328125" style="125" customWidth="1"/>
    <col min="7181" max="7424" width="9.1328125" style="125"/>
    <col min="7425" max="7425" width="39.73046875" style="125" customWidth="1"/>
    <col min="7426" max="7426" width="15.3984375" style="125" customWidth="1"/>
    <col min="7427" max="7435" width="8.73046875" style="125" customWidth="1"/>
    <col min="7436" max="7436" width="7.86328125" style="125" customWidth="1"/>
    <col min="7437" max="7680" width="9.1328125" style="125"/>
    <col min="7681" max="7681" width="39.73046875" style="125" customWidth="1"/>
    <col min="7682" max="7682" width="15.3984375" style="125" customWidth="1"/>
    <col min="7683" max="7691" width="8.73046875" style="125" customWidth="1"/>
    <col min="7692" max="7692" width="7.86328125" style="125" customWidth="1"/>
    <col min="7693" max="7936" width="9.1328125" style="125"/>
    <col min="7937" max="7937" width="39.73046875" style="125" customWidth="1"/>
    <col min="7938" max="7938" width="15.3984375" style="125" customWidth="1"/>
    <col min="7939" max="7947" width="8.73046875" style="125" customWidth="1"/>
    <col min="7948" max="7948" width="7.86328125" style="125" customWidth="1"/>
    <col min="7949" max="8192" width="9.1328125" style="125"/>
    <col min="8193" max="8193" width="39.73046875" style="125" customWidth="1"/>
    <col min="8194" max="8194" width="15.3984375" style="125" customWidth="1"/>
    <col min="8195" max="8203" width="8.73046875" style="125" customWidth="1"/>
    <col min="8204" max="8204" width="7.86328125" style="125" customWidth="1"/>
    <col min="8205" max="8448" width="9.1328125" style="125"/>
    <col min="8449" max="8449" width="39.73046875" style="125" customWidth="1"/>
    <col min="8450" max="8450" width="15.3984375" style="125" customWidth="1"/>
    <col min="8451" max="8459" width="8.73046875" style="125" customWidth="1"/>
    <col min="8460" max="8460" width="7.86328125" style="125" customWidth="1"/>
    <col min="8461" max="8704" width="9.1328125" style="125"/>
    <col min="8705" max="8705" width="39.73046875" style="125" customWidth="1"/>
    <col min="8706" max="8706" width="15.3984375" style="125" customWidth="1"/>
    <col min="8707" max="8715" width="8.73046875" style="125" customWidth="1"/>
    <col min="8716" max="8716" width="7.86328125" style="125" customWidth="1"/>
    <col min="8717" max="8960" width="9.1328125" style="125"/>
    <col min="8961" max="8961" width="39.73046875" style="125" customWidth="1"/>
    <col min="8962" max="8962" width="15.3984375" style="125" customWidth="1"/>
    <col min="8963" max="8971" width="8.73046875" style="125" customWidth="1"/>
    <col min="8972" max="8972" width="7.86328125" style="125" customWidth="1"/>
    <col min="8973" max="9216" width="9.1328125" style="125"/>
    <col min="9217" max="9217" width="39.73046875" style="125" customWidth="1"/>
    <col min="9218" max="9218" width="15.3984375" style="125" customWidth="1"/>
    <col min="9219" max="9227" width="8.73046875" style="125" customWidth="1"/>
    <col min="9228" max="9228" width="7.86328125" style="125" customWidth="1"/>
    <col min="9229" max="9472" width="9.1328125" style="125"/>
    <col min="9473" max="9473" width="39.73046875" style="125" customWidth="1"/>
    <col min="9474" max="9474" width="15.3984375" style="125" customWidth="1"/>
    <col min="9475" max="9483" width="8.73046875" style="125" customWidth="1"/>
    <col min="9484" max="9484" width="7.86328125" style="125" customWidth="1"/>
    <col min="9485" max="9728" width="9.1328125" style="125"/>
    <col min="9729" max="9729" width="39.73046875" style="125" customWidth="1"/>
    <col min="9730" max="9730" width="15.3984375" style="125" customWidth="1"/>
    <col min="9731" max="9739" width="8.73046875" style="125" customWidth="1"/>
    <col min="9740" max="9740" width="7.86328125" style="125" customWidth="1"/>
    <col min="9741" max="9984" width="9.1328125" style="125"/>
    <col min="9985" max="9985" width="39.73046875" style="125" customWidth="1"/>
    <col min="9986" max="9986" width="15.3984375" style="125" customWidth="1"/>
    <col min="9987" max="9995" width="8.73046875" style="125" customWidth="1"/>
    <col min="9996" max="9996" width="7.86328125" style="125" customWidth="1"/>
    <col min="9997" max="10240" width="9.1328125" style="125"/>
    <col min="10241" max="10241" width="39.73046875" style="125" customWidth="1"/>
    <col min="10242" max="10242" width="15.3984375" style="125" customWidth="1"/>
    <col min="10243" max="10251" width="8.73046875" style="125" customWidth="1"/>
    <col min="10252" max="10252" width="7.86328125" style="125" customWidth="1"/>
    <col min="10253" max="10496" width="9.1328125" style="125"/>
    <col min="10497" max="10497" width="39.73046875" style="125" customWidth="1"/>
    <col min="10498" max="10498" width="15.3984375" style="125" customWidth="1"/>
    <col min="10499" max="10507" width="8.73046875" style="125" customWidth="1"/>
    <col min="10508" max="10508" width="7.86328125" style="125" customWidth="1"/>
    <col min="10509" max="10752" width="9.1328125" style="125"/>
    <col min="10753" max="10753" width="39.73046875" style="125" customWidth="1"/>
    <col min="10754" max="10754" width="15.3984375" style="125" customWidth="1"/>
    <col min="10755" max="10763" width="8.73046875" style="125" customWidth="1"/>
    <col min="10764" max="10764" width="7.86328125" style="125" customWidth="1"/>
    <col min="10765" max="11008" width="9.1328125" style="125"/>
    <col min="11009" max="11009" width="39.73046875" style="125" customWidth="1"/>
    <col min="11010" max="11010" width="15.3984375" style="125" customWidth="1"/>
    <col min="11011" max="11019" width="8.73046875" style="125" customWidth="1"/>
    <col min="11020" max="11020" width="7.86328125" style="125" customWidth="1"/>
    <col min="11021" max="11264" width="9.1328125" style="125"/>
    <col min="11265" max="11265" width="39.73046875" style="125" customWidth="1"/>
    <col min="11266" max="11266" width="15.3984375" style="125" customWidth="1"/>
    <col min="11267" max="11275" width="8.73046875" style="125" customWidth="1"/>
    <col min="11276" max="11276" width="7.86328125" style="125" customWidth="1"/>
    <col min="11277" max="11520" width="9.1328125" style="125"/>
    <col min="11521" max="11521" width="39.73046875" style="125" customWidth="1"/>
    <col min="11522" max="11522" width="15.3984375" style="125" customWidth="1"/>
    <col min="11523" max="11531" width="8.73046875" style="125" customWidth="1"/>
    <col min="11532" max="11532" width="7.86328125" style="125" customWidth="1"/>
    <col min="11533" max="11776" width="9.1328125" style="125"/>
    <col min="11777" max="11777" width="39.73046875" style="125" customWidth="1"/>
    <col min="11778" max="11778" width="15.3984375" style="125" customWidth="1"/>
    <col min="11779" max="11787" width="8.73046875" style="125" customWidth="1"/>
    <col min="11788" max="11788" width="7.86328125" style="125" customWidth="1"/>
    <col min="11789" max="12032" width="9.1328125" style="125"/>
    <col min="12033" max="12033" width="39.73046875" style="125" customWidth="1"/>
    <col min="12034" max="12034" width="15.3984375" style="125" customWidth="1"/>
    <col min="12035" max="12043" width="8.73046875" style="125" customWidth="1"/>
    <col min="12044" max="12044" width="7.86328125" style="125" customWidth="1"/>
    <col min="12045" max="12288" width="9.1328125" style="125"/>
    <col min="12289" max="12289" width="39.73046875" style="125" customWidth="1"/>
    <col min="12290" max="12290" width="15.3984375" style="125" customWidth="1"/>
    <col min="12291" max="12299" width="8.73046875" style="125" customWidth="1"/>
    <col min="12300" max="12300" width="7.86328125" style="125" customWidth="1"/>
    <col min="12301" max="12544" width="9.1328125" style="125"/>
    <col min="12545" max="12545" width="39.73046875" style="125" customWidth="1"/>
    <col min="12546" max="12546" width="15.3984375" style="125" customWidth="1"/>
    <col min="12547" max="12555" width="8.73046875" style="125" customWidth="1"/>
    <col min="12556" max="12556" width="7.86328125" style="125" customWidth="1"/>
    <col min="12557" max="12800" width="9.1328125" style="125"/>
    <col min="12801" max="12801" width="39.73046875" style="125" customWidth="1"/>
    <col min="12802" max="12802" width="15.3984375" style="125" customWidth="1"/>
    <col min="12803" max="12811" width="8.73046875" style="125" customWidth="1"/>
    <col min="12812" max="12812" width="7.86328125" style="125" customWidth="1"/>
    <col min="12813" max="13056" width="9.1328125" style="125"/>
    <col min="13057" max="13057" width="39.73046875" style="125" customWidth="1"/>
    <col min="13058" max="13058" width="15.3984375" style="125" customWidth="1"/>
    <col min="13059" max="13067" width="8.73046875" style="125" customWidth="1"/>
    <col min="13068" max="13068" width="7.86328125" style="125" customWidth="1"/>
    <col min="13069" max="13312" width="9.1328125" style="125"/>
    <col min="13313" max="13313" width="39.73046875" style="125" customWidth="1"/>
    <col min="13314" max="13314" width="15.3984375" style="125" customWidth="1"/>
    <col min="13315" max="13323" width="8.73046875" style="125" customWidth="1"/>
    <col min="13324" max="13324" width="7.86328125" style="125" customWidth="1"/>
    <col min="13325" max="13568" width="9.1328125" style="125"/>
    <col min="13569" max="13569" width="39.73046875" style="125" customWidth="1"/>
    <col min="13570" max="13570" width="15.3984375" style="125" customWidth="1"/>
    <col min="13571" max="13579" width="8.73046875" style="125" customWidth="1"/>
    <col min="13580" max="13580" width="7.86328125" style="125" customWidth="1"/>
    <col min="13581" max="13824" width="9.1328125" style="125"/>
    <col min="13825" max="13825" width="39.73046875" style="125" customWidth="1"/>
    <col min="13826" max="13826" width="15.3984375" style="125" customWidth="1"/>
    <col min="13827" max="13835" width="8.73046875" style="125" customWidth="1"/>
    <col min="13836" max="13836" width="7.86328125" style="125" customWidth="1"/>
    <col min="13837" max="14080" width="9.1328125" style="125"/>
    <col min="14081" max="14081" width="39.73046875" style="125" customWidth="1"/>
    <col min="14082" max="14082" width="15.3984375" style="125" customWidth="1"/>
    <col min="14083" max="14091" width="8.73046875" style="125" customWidth="1"/>
    <col min="14092" max="14092" width="7.86328125" style="125" customWidth="1"/>
    <col min="14093" max="14336" width="9.1328125" style="125"/>
    <col min="14337" max="14337" width="39.73046875" style="125" customWidth="1"/>
    <col min="14338" max="14338" width="15.3984375" style="125" customWidth="1"/>
    <col min="14339" max="14347" width="8.73046875" style="125" customWidth="1"/>
    <col min="14348" max="14348" width="7.86328125" style="125" customWidth="1"/>
    <col min="14349" max="14592" width="9.1328125" style="125"/>
    <col min="14593" max="14593" width="39.73046875" style="125" customWidth="1"/>
    <col min="14594" max="14594" width="15.3984375" style="125" customWidth="1"/>
    <col min="14595" max="14603" width="8.73046875" style="125" customWidth="1"/>
    <col min="14604" max="14604" width="7.86328125" style="125" customWidth="1"/>
    <col min="14605" max="14848" width="9.1328125" style="125"/>
    <col min="14849" max="14849" width="39.73046875" style="125" customWidth="1"/>
    <col min="14850" max="14850" width="15.3984375" style="125" customWidth="1"/>
    <col min="14851" max="14859" width="8.73046875" style="125" customWidth="1"/>
    <col min="14860" max="14860" width="7.86328125" style="125" customWidth="1"/>
    <col min="14861" max="15104" width="9.1328125" style="125"/>
    <col min="15105" max="15105" width="39.73046875" style="125" customWidth="1"/>
    <col min="15106" max="15106" width="15.3984375" style="125" customWidth="1"/>
    <col min="15107" max="15115" width="8.73046875" style="125" customWidth="1"/>
    <col min="15116" max="15116" width="7.86328125" style="125" customWidth="1"/>
    <col min="15117" max="15360" width="9.1328125" style="125"/>
    <col min="15361" max="15361" width="39.73046875" style="125" customWidth="1"/>
    <col min="15362" max="15362" width="15.3984375" style="125" customWidth="1"/>
    <col min="15363" max="15371" width="8.73046875" style="125" customWidth="1"/>
    <col min="15372" max="15372" width="7.86328125" style="125" customWidth="1"/>
    <col min="15373" max="15616" width="9.1328125" style="125"/>
    <col min="15617" max="15617" width="39.73046875" style="125" customWidth="1"/>
    <col min="15618" max="15618" width="15.3984375" style="125" customWidth="1"/>
    <col min="15619" max="15627" width="8.73046875" style="125" customWidth="1"/>
    <col min="15628" max="15628" width="7.86328125" style="125" customWidth="1"/>
    <col min="15629" max="15872" width="9.1328125" style="125"/>
    <col min="15873" max="15873" width="39.73046875" style="125" customWidth="1"/>
    <col min="15874" max="15874" width="15.3984375" style="125" customWidth="1"/>
    <col min="15875" max="15883" width="8.73046875" style="125" customWidth="1"/>
    <col min="15884" max="15884" width="7.86328125" style="125" customWidth="1"/>
    <col min="15885" max="16128" width="9.1328125" style="125"/>
    <col min="16129" max="16129" width="39.73046875" style="125" customWidth="1"/>
    <col min="16130" max="16130" width="15.3984375" style="125" customWidth="1"/>
    <col min="16131" max="16139" width="8.73046875" style="125" customWidth="1"/>
    <col min="16140" max="16140" width="7.86328125" style="125" customWidth="1"/>
    <col min="16141" max="16384" width="9.1328125" style="125"/>
  </cols>
  <sheetData>
    <row r="1" spans="1:15" s="116" customFormat="1" ht="20.100000000000001" customHeight="1">
      <c r="A1" s="320" t="s">
        <v>593</v>
      </c>
      <c r="B1" s="320"/>
      <c r="C1" s="320"/>
      <c r="D1" s="320"/>
      <c r="E1" s="320"/>
      <c r="F1" s="320"/>
      <c r="G1" s="320"/>
      <c r="H1" s="320"/>
      <c r="I1" s="320"/>
      <c r="J1" s="320"/>
      <c r="K1" s="320"/>
    </row>
    <row r="2" spans="1:15" s="116" customFormat="1" ht="15" customHeight="1">
      <c r="A2" s="117" t="s">
        <v>36</v>
      </c>
      <c r="B2" s="118"/>
      <c r="C2" s="119"/>
      <c r="I2" s="120"/>
      <c r="J2" s="120"/>
      <c r="K2" s="120"/>
    </row>
    <row r="3" spans="1:15" s="122" customFormat="1" ht="12.75" hidden="1" customHeight="1">
      <c r="A3" s="121"/>
      <c r="B3" s="179"/>
      <c r="C3" s="124"/>
      <c r="D3" s="124"/>
      <c r="E3" s="124"/>
      <c r="F3" s="123"/>
      <c r="G3" s="123"/>
      <c r="H3" s="123"/>
      <c r="I3" s="124"/>
      <c r="J3" s="124"/>
      <c r="K3" s="124"/>
      <c r="L3" s="180"/>
    </row>
    <row r="4" spans="1:15" ht="12.75" hidden="1" customHeight="1">
      <c r="A4" s="193"/>
      <c r="B4" s="321" t="s">
        <v>532</v>
      </c>
      <c r="C4" s="321"/>
      <c r="D4" s="321"/>
      <c r="E4" s="194"/>
      <c r="F4" s="322" t="s">
        <v>533</v>
      </c>
      <c r="G4" s="322"/>
      <c r="H4" s="322"/>
      <c r="I4" s="195"/>
      <c r="J4" s="321" t="s">
        <v>542</v>
      </c>
      <c r="K4" s="321"/>
      <c r="L4" s="321"/>
      <c r="M4" s="196"/>
      <c r="N4" s="196"/>
      <c r="O4" s="196"/>
    </row>
    <row r="5" spans="1:15" s="126" customFormat="1" ht="12" hidden="1" customHeight="1">
      <c r="A5" s="197"/>
      <c r="B5" s="198" t="s">
        <v>2</v>
      </c>
      <c r="C5" s="198" t="s">
        <v>3</v>
      </c>
      <c r="D5" s="198" t="s">
        <v>4</v>
      </c>
      <c r="E5" s="198"/>
      <c r="F5" s="199" t="s">
        <v>2</v>
      </c>
      <c r="G5" s="199" t="s">
        <v>3</v>
      </c>
      <c r="H5" s="199" t="s">
        <v>4</v>
      </c>
      <c r="I5" s="199"/>
      <c r="J5" s="200" t="s">
        <v>2</v>
      </c>
      <c r="K5" s="200" t="s">
        <v>3</v>
      </c>
      <c r="L5" s="200" t="s">
        <v>4</v>
      </c>
      <c r="M5" s="196"/>
      <c r="N5" s="196"/>
      <c r="O5" s="196"/>
    </row>
    <row r="6" spans="1:15" s="116" customFormat="1" ht="12" hidden="1" customHeight="1">
      <c r="A6" s="212" t="s">
        <v>553</v>
      </c>
      <c r="B6" s="201">
        <v>6346</v>
      </c>
      <c r="C6" s="201">
        <v>5126</v>
      </c>
      <c r="D6" s="201">
        <v>11472</v>
      </c>
      <c r="E6" s="202"/>
      <c r="F6" s="203">
        <v>192.3</v>
      </c>
      <c r="G6" s="203">
        <v>129.6</v>
      </c>
      <c r="H6" s="203">
        <v>157.19999999999999</v>
      </c>
      <c r="I6" s="204"/>
      <c r="J6" s="205">
        <v>43591</v>
      </c>
      <c r="K6" s="205">
        <v>38694</v>
      </c>
      <c r="L6" s="205">
        <v>82173</v>
      </c>
      <c r="M6"/>
      <c r="N6"/>
      <c r="O6"/>
    </row>
    <row r="7" spans="1:15" s="116" customFormat="1" ht="12" hidden="1" customHeight="1">
      <c r="A7" s="213" t="s">
        <v>554</v>
      </c>
      <c r="B7" s="206">
        <v>6196</v>
      </c>
      <c r="C7" s="206">
        <v>5010</v>
      </c>
      <c r="D7" s="206">
        <v>11206</v>
      </c>
      <c r="E7" s="207"/>
      <c r="F7" s="208">
        <v>187.7</v>
      </c>
      <c r="G7" s="208">
        <v>127</v>
      </c>
      <c r="H7" s="208">
        <v>153.69999999999999</v>
      </c>
      <c r="I7" s="209"/>
      <c r="J7" s="210">
        <v>42656</v>
      </c>
      <c r="K7" s="210">
        <v>38354</v>
      </c>
      <c r="L7" s="210">
        <v>80898</v>
      </c>
      <c r="M7"/>
      <c r="N7" s="192"/>
      <c r="O7" s="192"/>
    </row>
    <row r="8" spans="1:15" s="116" customFormat="1" ht="12" hidden="1" customHeight="1">
      <c r="A8" s="214" t="s">
        <v>555</v>
      </c>
      <c r="B8" s="206">
        <v>113</v>
      </c>
      <c r="C8" s="206">
        <v>56</v>
      </c>
      <c r="D8" s="206">
        <v>169</v>
      </c>
      <c r="E8" s="207"/>
      <c r="F8" s="208">
        <v>3.4</v>
      </c>
      <c r="G8" s="208">
        <v>1.3</v>
      </c>
      <c r="H8" s="208">
        <v>2.2999999999999998</v>
      </c>
      <c r="I8" s="209"/>
      <c r="J8" s="210">
        <v>988</v>
      </c>
      <c r="K8" s="210">
        <v>287</v>
      </c>
      <c r="L8" s="210">
        <v>1261</v>
      </c>
      <c r="M8"/>
      <c r="N8" s="189" t="s">
        <v>545</v>
      </c>
      <c r="O8" s="211">
        <f>D8/D$7*100</f>
        <v>1.5081206496519721</v>
      </c>
    </row>
    <row r="9" spans="1:15" s="116" customFormat="1" ht="12" hidden="1" customHeight="1">
      <c r="A9" s="215" t="s">
        <v>556</v>
      </c>
      <c r="B9" s="206">
        <v>1933</v>
      </c>
      <c r="C9" s="206">
        <v>1457</v>
      </c>
      <c r="D9" s="206">
        <v>3390</v>
      </c>
      <c r="E9" s="207"/>
      <c r="F9" s="208">
        <v>58.4</v>
      </c>
      <c r="G9" s="208">
        <v>36.1</v>
      </c>
      <c r="H9" s="208">
        <v>46.5</v>
      </c>
      <c r="I9" s="209"/>
      <c r="J9" s="210">
        <v>15347</v>
      </c>
      <c r="K9" s="210">
        <v>9297</v>
      </c>
      <c r="L9" s="210">
        <v>24512</v>
      </c>
      <c r="M9"/>
      <c r="N9" s="181" t="s">
        <v>543</v>
      </c>
      <c r="O9" s="211">
        <f t="shared" ref="O9:O21" si="0">D9/D$7*100</f>
        <v>30.251650901302874</v>
      </c>
    </row>
    <row r="10" spans="1:15" s="116" customFormat="1" ht="12" hidden="1" customHeight="1">
      <c r="A10" s="215" t="s">
        <v>557</v>
      </c>
      <c r="B10" s="206">
        <v>1204</v>
      </c>
      <c r="C10" s="206">
        <v>883</v>
      </c>
      <c r="D10" s="206">
        <v>2087</v>
      </c>
      <c r="E10" s="207"/>
      <c r="F10" s="208">
        <v>36.4</v>
      </c>
      <c r="G10" s="208">
        <v>23</v>
      </c>
      <c r="H10" s="208">
        <v>29</v>
      </c>
      <c r="I10" s="209"/>
      <c r="J10" s="210">
        <v>7663</v>
      </c>
      <c r="K10" s="210">
        <v>6432</v>
      </c>
      <c r="L10" s="210">
        <v>14056</v>
      </c>
      <c r="M10"/>
      <c r="N10" s="181" t="s">
        <v>546</v>
      </c>
      <c r="O10" s="211">
        <f t="shared" si="0"/>
        <v>18.623951454577906</v>
      </c>
    </row>
    <row r="11" spans="1:15" s="116" customFormat="1" ht="12" hidden="1" customHeight="1">
      <c r="A11" s="215" t="s">
        <v>558</v>
      </c>
      <c r="B11" s="206">
        <v>12</v>
      </c>
      <c r="C11" s="206">
        <v>12</v>
      </c>
      <c r="D11" s="206">
        <v>24</v>
      </c>
      <c r="E11" s="207"/>
      <c r="F11" s="208" t="s">
        <v>539</v>
      </c>
      <c r="G11" s="208" t="s">
        <v>539</v>
      </c>
      <c r="H11" s="208">
        <v>0.4</v>
      </c>
      <c r="I11" s="209"/>
      <c r="J11" s="210">
        <v>351</v>
      </c>
      <c r="K11" s="210">
        <v>301</v>
      </c>
      <c r="L11" s="210">
        <v>656</v>
      </c>
      <c r="M11"/>
      <c r="N11" s="182" t="s">
        <v>552</v>
      </c>
      <c r="O11" s="211">
        <f t="shared" si="0"/>
        <v>0.21417097983223274</v>
      </c>
    </row>
    <row r="12" spans="1:15" s="116" customFormat="1" ht="12" hidden="1" customHeight="1">
      <c r="A12" s="215" t="s">
        <v>559</v>
      </c>
      <c r="B12" s="206">
        <v>275</v>
      </c>
      <c r="C12" s="206">
        <v>124</v>
      </c>
      <c r="D12" s="206">
        <v>399</v>
      </c>
      <c r="E12" s="207"/>
      <c r="F12" s="208">
        <v>8.3000000000000007</v>
      </c>
      <c r="G12" s="208">
        <v>3.1</v>
      </c>
      <c r="H12" s="208">
        <v>5.4</v>
      </c>
      <c r="I12" s="209"/>
      <c r="J12" s="210">
        <v>2120</v>
      </c>
      <c r="K12" s="210">
        <v>928</v>
      </c>
      <c r="L12" s="210">
        <v>3024</v>
      </c>
      <c r="M12"/>
      <c r="N12" s="182" t="s">
        <v>534</v>
      </c>
      <c r="O12" s="211">
        <f t="shared" si="0"/>
        <v>3.5605925397108691</v>
      </c>
    </row>
    <row r="13" spans="1:15" s="116" customFormat="1" ht="12" hidden="1" customHeight="1">
      <c r="A13" s="215" t="s">
        <v>560</v>
      </c>
      <c r="B13" s="206">
        <v>159</v>
      </c>
      <c r="C13" s="206">
        <v>87</v>
      </c>
      <c r="D13" s="206">
        <v>246</v>
      </c>
      <c r="E13" s="207"/>
      <c r="F13" s="208">
        <v>4.9000000000000004</v>
      </c>
      <c r="G13" s="208">
        <v>2.2999999999999998</v>
      </c>
      <c r="H13" s="208">
        <v>3.4</v>
      </c>
      <c r="I13" s="209"/>
      <c r="J13" s="210">
        <v>1152</v>
      </c>
      <c r="K13" s="210">
        <v>942</v>
      </c>
      <c r="L13" s="210">
        <v>2093</v>
      </c>
      <c r="M13"/>
      <c r="N13" s="182" t="s">
        <v>535</v>
      </c>
      <c r="O13" s="211">
        <f t="shared" si="0"/>
        <v>2.1952525432803855</v>
      </c>
    </row>
    <row r="14" spans="1:15" s="116" customFormat="1" ht="12" hidden="1" customHeight="1">
      <c r="A14" s="216" t="s">
        <v>561</v>
      </c>
      <c r="B14" s="206">
        <v>7</v>
      </c>
      <c r="C14" s="206">
        <v>750</v>
      </c>
      <c r="D14" s="206">
        <v>757</v>
      </c>
      <c r="E14" s="207"/>
      <c r="F14" s="208" t="s">
        <v>539</v>
      </c>
      <c r="G14" s="208">
        <v>19.600000000000001</v>
      </c>
      <c r="H14" s="208">
        <v>10.5</v>
      </c>
      <c r="I14" s="209"/>
      <c r="J14" s="210" t="s">
        <v>539</v>
      </c>
      <c r="K14" s="210">
        <v>8153</v>
      </c>
      <c r="L14" s="210">
        <v>8354</v>
      </c>
      <c r="M14"/>
      <c r="N14" s="182" t="s">
        <v>537</v>
      </c>
      <c r="O14" s="211">
        <f t="shared" si="0"/>
        <v>6.7553096555416747</v>
      </c>
    </row>
    <row r="15" spans="1:15" s="116" customFormat="1" ht="12" hidden="1" customHeight="1">
      <c r="A15" s="215" t="s">
        <v>562</v>
      </c>
      <c r="B15" s="206">
        <v>0</v>
      </c>
      <c r="C15" s="206">
        <v>504</v>
      </c>
      <c r="D15" s="206">
        <v>504</v>
      </c>
      <c r="E15" s="207"/>
      <c r="F15" s="208" t="s">
        <v>563</v>
      </c>
      <c r="G15" s="208">
        <v>13.5</v>
      </c>
      <c r="H15" s="208">
        <v>7.1</v>
      </c>
      <c r="I15" s="209"/>
      <c r="J15" s="210" t="s">
        <v>563</v>
      </c>
      <c r="K15" s="210">
        <v>4694</v>
      </c>
      <c r="L15" s="210">
        <v>4777</v>
      </c>
      <c r="M15"/>
      <c r="N15" s="182" t="s">
        <v>547</v>
      </c>
      <c r="O15" s="211">
        <f t="shared" si="0"/>
        <v>4.4975905764768873</v>
      </c>
    </row>
    <row r="16" spans="1:15" s="116" customFormat="1" ht="12" hidden="1" customHeight="1">
      <c r="A16" s="215" t="s">
        <v>564</v>
      </c>
      <c r="B16" s="206">
        <v>843</v>
      </c>
      <c r="C16" s="206">
        <v>0</v>
      </c>
      <c r="D16" s="206">
        <v>843</v>
      </c>
      <c r="E16" s="207"/>
      <c r="F16" s="208">
        <v>25.6</v>
      </c>
      <c r="G16" s="208" t="s">
        <v>563</v>
      </c>
      <c r="H16" s="208">
        <v>11.1</v>
      </c>
      <c r="I16" s="209"/>
      <c r="J16" s="210">
        <v>2165</v>
      </c>
      <c r="K16" s="210" t="s">
        <v>563</v>
      </c>
      <c r="L16" s="210">
        <v>2114</v>
      </c>
      <c r="M16"/>
      <c r="N16" s="181" t="s">
        <v>548</v>
      </c>
      <c r="O16" s="211">
        <f t="shared" si="0"/>
        <v>7.522755666607174</v>
      </c>
    </row>
    <row r="17" spans="1:15" s="116" customFormat="1" ht="12" hidden="1" customHeight="1">
      <c r="A17" s="215" t="s">
        <v>565</v>
      </c>
      <c r="B17" s="206">
        <v>429</v>
      </c>
      <c r="C17" s="206">
        <v>185</v>
      </c>
      <c r="D17" s="206">
        <v>614</v>
      </c>
      <c r="E17" s="207"/>
      <c r="F17" s="208">
        <v>12.9</v>
      </c>
      <c r="G17" s="208">
        <v>4.5</v>
      </c>
      <c r="H17" s="208">
        <v>8.1999999999999993</v>
      </c>
      <c r="I17" s="209"/>
      <c r="J17" s="210">
        <v>2024</v>
      </c>
      <c r="K17" s="210">
        <v>784</v>
      </c>
      <c r="L17" s="210">
        <v>2779</v>
      </c>
      <c r="M17"/>
      <c r="N17" s="182" t="s">
        <v>536</v>
      </c>
      <c r="O17" s="211">
        <f t="shared" si="0"/>
        <v>5.4792075673746208</v>
      </c>
    </row>
    <row r="18" spans="1:15" s="116" customFormat="1" ht="12" hidden="1" customHeight="1">
      <c r="A18" s="215" t="s">
        <v>566</v>
      </c>
      <c r="B18" s="206">
        <v>254</v>
      </c>
      <c r="C18" s="206">
        <v>173</v>
      </c>
      <c r="D18" s="206">
        <v>427</v>
      </c>
      <c r="E18" s="207"/>
      <c r="F18" s="208">
        <v>7.8</v>
      </c>
      <c r="G18" s="208">
        <v>4.8</v>
      </c>
      <c r="H18" s="208">
        <v>6.3</v>
      </c>
      <c r="I18" s="209"/>
      <c r="J18" s="210">
        <v>4195</v>
      </c>
      <c r="K18" s="210">
        <v>2776</v>
      </c>
      <c r="L18" s="210">
        <v>6956</v>
      </c>
      <c r="M18"/>
      <c r="N18" s="182" t="s">
        <v>549</v>
      </c>
      <c r="O18" s="211">
        <f t="shared" si="0"/>
        <v>3.8104586828484743</v>
      </c>
    </row>
    <row r="19" spans="1:15" s="116" customFormat="1" ht="12" hidden="1" customHeight="1">
      <c r="A19" s="215" t="s">
        <v>567</v>
      </c>
      <c r="B19" s="206">
        <v>23</v>
      </c>
      <c r="C19" s="206">
        <v>28</v>
      </c>
      <c r="D19" s="206">
        <v>51</v>
      </c>
      <c r="E19" s="207"/>
      <c r="F19" s="208">
        <v>0.7</v>
      </c>
      <c r="G19" s="208">
        <v>0.7</v>
      </c>
      <c r="H19" s="208">
        <v>0.7</v>
      </c>
      <c r="I19" s="209"/>
      <c r="J19" s="210">
        <v>334</v>
      </c>
      <c r="K19" s="210">
        <v>248</v>
      </c>
      <c r="L19" s="210">
        <v>584</v>
      </c>
      <c r="M19"/>
      <c r="N19" s="182" t="s">
        <v>550</v>
      </c>
      <c r="O19" s="211">
        <f t="shared" si="0"/>
        <v>0.45511333214349453</v>
      </c>
    </row>
    <row r="20" spans="1:15" s="116" customFormat="1" ht="12" hidden="1" customHeight="1">
      <c r="A20" s="215" t="s">
        <v>568</v>
      </c>
      <c r="B20" s="206">
        <v>320</v>
      </c>
      <c r="C20" s="206">
        <v>287</v>
      </c>
      <c r="D20" s="206">
        <v>607</v>
      </c>
      <c r="E20" s="207"/>
      <c r="F20" s="208">
        <v>9.8000000000000007</v>
      </c>
      <c r="G20" s="208">
        <v>6.6</v>
      </c>
      <c r="H20" s="208">
        <v>8.1</v>
      </c>
      <c r="I20" s="209"/>
      <c r="J20" s="210">
        <v>1842</v>
      </c>
      <c r="K20" s="210">
        <v>1280</v>
      </c>
      <c r="L20" s="210">
        <v>3105</v>
      </c>
      <c r="M20"/>
      <c r="N20" s="182" t="s">
        <v>544</v>
      </c>
      <c r="O20" s="211">
        <f t="shared" si="0"/>
        <v>5.4167410315902194</v>
      </c>
    </row>
    <row r="21" spans="1:15" s="116" customFormat="1" ht="42.75" hidden="1">
      <c r="A21" s="217" t="s">
        <v>569</v>
      </c>
      <c r="B21" s="206">
        <v>624</v>
      </c>
      <c r="C21" s="206">
        <v>464</v>
      </c>
      <c r="D21" s="206">
        <v>1088</v>
      </c>
      <c r="E21" s="207"/>
      <c r="F21" s="208">
        <v>19</v>
      </c>
      <c r="G21" s="208">
        <v>11.2</v>
      </c>
      <c r="H21" s="208">
        <v>14.8</v>
      </c>
      <c r="I21" s="209"/>
      <c r="J21" s="210">
        <v>4426</v>
      </c>
      <c r="K21" s="210">
        <v>2231</v>
      </c>
      <c r="L21" s="210">
        <v>6628</v>
      </c>
      <c r="M21"/>
      <c r="N21" s="182" t="s">
        <v>551</v>
      </c>
      <c r="O21" s="211">
        <f t="shared" si="0"/>
        <v>9.7090844190612167</v>
      </c>
    </row>
    <row r="22" spans="1:15" s="116" customFormat="1" ht="11.65">
      <c r="A22" s="185"/>
      <c r="B22" s="183"/>
      <c r="C22" s="184"/>
      <c r="D22" s="184"/>
      <c r="E22" s="184"/>
      <c r="F22" s="127"/>
      <c r="G22" s="127"/>
      <c r="H22" s="127"/>
      <c r="I22" s="128"/>
      <c r="J22" s="128"/>
      <c r="K22" s="128"/>
      <c r="L22" s="152"/>
    </row>
    <row r="23" spans="1:15" s="116" customFormat="1" ht="11.65">
      <c r="A23" s="189" t="s">
        <v>545</v>
      </c>
      <c r="B23" s="190">
        <v>2.5</v>
      </c>
      <c r="C23" s="184"/>
      <c r="D23" s="184"/>
      <c r="E23" s="184"/>
      <c r="F23" s="127"/>
      <c r="G23" s="127"/>
      <c r="H23" s="127"/>
      <c r="I23" s="131"/>
      <c r="J23" s="128"/>
      <c r="K23" s="131"/>
      <c r="L23" s="152"/>
    </row>
    <row r="24" spans="1:15" s="116" customFormat="1" ht="11.65">
      <c r="A24" s="181" t="s">
        <v>543</v>
      </c>
      <c r="B24" s="190">
        <v>43.5</v>
      </c>
      <c r="C24" s="184"/>
      <c r="D24" s="184"/>
      <c r="E24" s="184"/>
      <c r="F24" s="127"/>
      <c r="G24" s="127"/>
      <c r="H24" s="127"/>
      <c r="I24" s="128"/>
      <c r="J24" s="128"/>
      <c r="K24" s="128"/>
      <c r="L24" s="152"/>
    </row>
    <row r="25" spans="1:15" s="116" customFormat="1" ht="11.65">
      <c r="A25" s="181" t="s">
        <v>546</v>
      </c>
      <c r="B25" s="190">
        <v>26.8</v>
      </c>
      <c r="C25" s="184"/>
      <c r="D25" s="184"/>
      <c r="E25" s="184"/>
      <c r="F25" s="127"/>
      <c r="G25" s="127"/>
      <c r="H25" s="127"/>
      <c r="I25" s="128"/>
      <c r="J25" s="128"/>
      <c r="K25" s="128"/>
      <c r="L25" s="152"/>
    </row>
    <row r="26" spans="1:15" s="116" customFormat="1" ht="11.65">
      <c r="A26" s="182" t="s">
        <v>552</v>
      </c>
      <c r="B26" s="190">
        <v>0.3</v>
      </c>
      <c r="C26" s="184"/>
      <c r="D26" s="184"/>
      <c r="E26" s="184"/>
      <c r="F26" s="127"/>
      <c r="G26" s="127"/>
      <c r="H26" s="127"/>
      <c r="I26" s="128"/>
      <c r="J26" s="128"/>
      <c r="K26" s="128"/>
      <c r="L26" s="152"/>
    </row>
    <row r="27" spans="1:15" s="116" customFormat="1" ht="11.65">
      <c r="A27" s="182" t="s">
        <v>534</v>
      </c>
      <c r="B27" s="190">
        <v>5.6</v>
      </c>
      <c r="C27" s="184"/>
      <c r="D27" s="184"/>
      <c r="E27" s="184"/>
      <c r="F27" s="127"/>
      <c r="G27" s="127"/>
      <c r="H27" s="127"/>
      <c r="I27" s="128"/>
      <c r="J27" s="128"/>
      <c r="K27" s="128"/>
      <c r="L27" s="152"/>
    </row>
    <row r="28" spans="1:15" s="116" customFormat="1" ht="11.65">
      <c r="A28" s="182" t="s">
        <v>535</v>
      </c>
      <c r="B28" s="190">
        <v>3.4</v>
      </c>
      <c r="C28" s="184"/>
      <c r="D28" s="184"/>
      <c r="E28" s="184"/>
      <c r="F28" s="127"/>
      <c r="G28" s="127"/>
      <c r="H28" s="127"/>
      <c r="I28" s="128"/>
      <c r="J28" s="128"/>
      <c r="K28" s="128"/>
      <c r="L28" s="152"/>
    </row>
    <row r="29" spans="1:15" s="116" customFormat="1" ht="11.65">
      <c r="A29" s="182" t="s">
        <v>537</v>
      </c>
      <c r="B29" s="190">
        <v>10.6</v>
      </c>
      <c r="C29" s="184"/>
      <c r="D29" s="184"/>
      <c r="E29" s="184"/>
      <c r="F29" s="127"/>
      <c r="G29" s="127"/>
      <c r="H29" s="127"/>
      <c r="I29" s="131"/>
      <c r="J29" s="131"/>
      <c r="K29" s="131"/>
      <c r="L29" s="152"/>
    </row>
    <row r="30" spans="1:15" s="116" customFormat="1" ht="11.65">
      <c r="A30" s="182" t="s">
        <v>547</v>
      </c>
      <c r="B30" s="190">
        <v>6.3</v>
      </c>
      <c r="C30" s="184"/>
      <c r="D30" s="184"/>
      <c r="E30" s="184"/>
      <c r="F30" s="127"/>
      <c r="G30" s="127"/>
      <c r="H30" s="127"/>
      <c r="I30" s="128"/>
      <c r="J30" s="128"/>
      <c r="K30" s="128"/>
      <c r="L30" s="152"/>
    </row>
    <row r="31" spans="1:15" s="116" customFormat="1" ht="11.65">
      <c r="A31" s="181" t="s">
        <v>548</v>
      </c>
      <c r="B31" s="190">
        <v>9.6999999999999993</v>
      </c>
      <c r="C31" s="184"/>
      <c r="D31" s="184"/>
      <c r="E31" s="184"/>
      <c r="F31" s="127"/>
      <c r="G31" s="127"/>
      <c r="H31" s="127"/>
      <c r="I31" s="128"/>
      <c r="J31" s="131"/>
      <c r="K31" s="131"/>
      <c r="L31" s="152"/>
    </row>
    <row r="32" spans="1:15" s="116" customFormat="1" ht="11.65">
      <c r="A32" s="182" t="s">
        <v>536</v>
      </c>
      <c r="B32" s="190">
        <v>7.2</v>
      </c>
      <c r="C32" s="184"/>
      <c r="D32" s="184"/>
      <c r="E32" s="184"/>
      <c r="F32" s="127"/>
      <c r="G32" s="127"/>
      <c r="H32" s="127"/>
      <c r="I32" s="128"/>
      <c r="J32" s="131"/>
      <c r="K32" s="131"/>
      <c r="L32" s="152"/>
    </row>
    <row r="33" spans="1:12" s="116" customFormat="1" ht="11.65">
      <c r="A33" s="182" t="s">
        <v>549</v>
      </c>
      <c r="B33" s="190">
        <v>4.9000000000000004</v>
      </c>
      <c r="C33" s="184"/>
      <c r="D33" s="184"/>
      <c r="E33" s="184"/>
      <c r="F33" s="127"/>
      <c r="G33" s="127"/>
      <c r="H33" s="127"/>
      <c r="I33" s="131"/>
      <c r="J33" s="131"/>
      <c r="K33" s="131"/>
      <c r="L33" s="152"/>
    </row>
    <row r="34" spans="1:12" s="116" customFormat="1" ht="11.65">
      <c r="A34" s="182" t="s">
        <v>550</v>
      </c>
      <c r="B34" s="190">
        <v>0.6</v>
      </c>
      <c r="C34" s="184"/>
      <c r="D34" s="184"/>
      <c r="E34" s="184"/>
      <c r="F34" s="127"/>
      <c r="G34" s="127"/>
      <c r="H34" s="127"/>
      <c r="I34" s="128"/>
      <c r="J34" s="128"/>
      <c r="K34" s="128"/>
      <c r="L34" s="152"/>
    </row>
    <row r="35" spans="1:12" s="116" customFormat="1" ht="11.65">
      <c r="A35" s="182" t="s">
        <v>544</v>
      </c>
      <c r="B35" s="190">
        <v>7.9</v>
      </c>
      <c r="C35" s="184"/>
      <c r="D35" s="184"/>
      <c r="E35" s="184"/>
      <c r="F35" s="127"/>
      <c r="G35" s="127"/>
      <c r="H35" s="127"/>
      <c r="I35" s="131"/>
      <c r="J35" s="131"/>
      <c r="K35" s="131"/>
      <c r="L35" s="152"/>
    </row>
    <row r="36" spans="1:12" s="116" customFormat="1" ht="10.5">
      <c r="A36" s="182" t="s">
        <v>551</v>
      </c>
      <c r="B36" s="191">
        <v>14.6</v>
      </c>
      <c r="C36" s="187"/>
      <c r="D36" s="187"/>
      <c r="E36" s="187"/>
      <c r="F36" s="134"/>
      <c r="G36" s="134"/>
      <c r="H36" s="134"/>
      <c r="I36" s="135"/>
      <c r="J36" s="136"/>
      <c r="K36" s="136"/>
      <c r="L36" s="152"/>
    </row>
    <row r="37" spans="1:12" s="116" customFormat="1" ht="10.5">
      <c r="A37" s="185"/>
      <c r="B37" s="186"/>
      <c r="C37" s="187"/>
      <c r="D37" s="187"/>
      <c r="E37" s="187"/>
      <c r="F37" s="134"/>
      <c r="G37" s="134"/>
      <c r="H37" s="134"/>
      <c r="I37" s="135"/>
      <c r="J37" s="135"/>
      <c r="K37" s="135"/>
      <c r="L37" s="152"/>
    </row>
    <row r="38" spans="1:12" s="116" customFormat="1" ht="10.5">
      <c r="A38" s="185"/>
      <c r="B38" s="188"/>
      <c r="C38" s="187"/>
      <c r="D38" s="187"/>
      <c r="E38" s="187"/>
      <c r="F38" s="134"/>
      <c r="G38" s="134"/>
      <c r="H38" s="134"/>
      <c r="I38" s="136"/>
      <c r="J38" s="136"/>
      <c r="K38" s="136"/>
      <c r="L38" s="152"/>
    </row>
    <row r="39" spans="1:12" s="116" customFormat="1" ht="10.5">
      <c r="A39" s="185"/>
      <c r="B39" s="188"/>
      <c r="C39" s="187"/>
      <c r="D39" s="187"/>
      <c r="E39" s="187"/>
      <c r="F39" s="134"/>
      <c r="G39" s="134"/>
      <c r="H39" s="134"/>
      <c r="I39" s="135"/>
      <c r="J39" s="135"/>
      <c r="K39" s="135"/>
      <c r="L39" s="152"/>
    </row>
    <row r="40" spans="1:12" s="116" customFormat="1" ht="10.5">
      <c r="A40" s="185"/>
      <c r="B40" s="186"/>
      <c r="C40" s="187"/>
      <c r="D40" s="187"/>
      <c r="E40" s="187"/>
      <c r="F40" s="134"/>
      <c r="G40" s="134"/>
      <c r="H40" s="134"/>
      <c r="I40" s="135"/>
      <c r="J40" s="135"/>
      <c r="K40" s="135"/>
      <c r="L40" s="152"/>
    </row>
    <row r="41" spans="1:12" s="116" customFormat="1" ht="10.5">
      <c r="A41" s="185"/>
      <c r="B41" s="188"/>
      <c r="C41" s="187"/>
      <c r="D41" s="187"/>
      <c r="E41" s="187"/>
      <c r="F41" s="134"/>
      <c r="G41" s="134"/>
      <c r="H41" s="134"/>
      <c r="I41" s="135"/>
      <c r="J41" s="136"/>
      <c r="K41" s="136"/>
      <c r="L41" s="152"/>
    </row>
    <row r="42" spans="1:12" s="116" customFormat="1" ht="10.5">
      <c r="A42" s="185"/>
      <c r="B42" s="188"/>
      <c r="C42" s="187"/>
      <c r="D42" s="187"/>
      <c r="E42" s="187"/>
      <c r="F42" s="134"/>
      <c r="G42" s="134"/>
      <c r="H42" s="134"/>
      <c r="I42" s="135"/>
      <c r="J42" s="135"/>
      <c r="K42" s="135"/>
      <c r="L42" s="152"/>
    </row>
    <row r="43" spans="1:12" s="116" customFormat="1" ht="10.5">
      <c r="A43" s="185"/>
      <c r="B43" s="188"/>
      <c r="C43" s="187"/>
      <c r="D43" s="187"/>
      <c r="E43" s="187"/>
      <c r="F43" s="134"/>
      <c r="G43" s="134"/>
      <c r="H43" s="134"/>
      <c r="I43" s="135"/>
      <c r="J43" s="135"/>
      <c r="K43" s="135"/>
      <c r="L43" s="152"/>
    </row>
    <row r="44" spans="1:12" s="116" customFormat="1" ht="10.5">
      <c r="A44" s="185"/>
      <c r="B44" s="186"/>
      <c r="C44" s="187"/>
      <c r="D44" s="187"/>
      <c r="E44" s="187"/>
      <c r="F44" s="134"/>
      <c r="G44" s="134"/>
      <c r="H44" s="134"/>
      <c r="I44" s="135"/>
      <c r="J44" s="135"/>
      <c r="K44" s="135"/>
      <c r="L44" s="152"/>
    </row>
    <row r="45" spans="1:12" s="116" customFormat="1" ht="10.5">
      <c r="A45" s="185"/>
      <c r="B45" s="188"/>
      <c r="C45" s="187"/>
      <c r="D45" s="187"/>
      <c r="E45" s="187"/>
      <c r="F45" s="134"/>
      <c r="G45" s="134"/>
      <c r="H45" s="134"/>
      <c r="I45" s="135"/>
      <c r="J45" s="135"/>
      <c r="K45" s="135"/>
      <c r="L45" s="152"/>
    </row>
    <row r="46" spans="1:12" s="116" customFormat="1" ht="10.5">
      <c r="A46" s="185"/>
      <c r="B46" s="186"/>
      <c r="C46" s="187"/>
      <c r="D46" s="187"/>
      <c r="E46" s="187"/>
      <c r="F46" s="134"/>
      <c r="G46" s="134"/>
      <c r="H46" s="134"/>
      <c r="I46" s="135"/>
      <c r="J46" s="136"/>
      <c r="K46" s="136"/>
      <c r="L46" s="152"/>
    </row>
    <row r="47" spans="1:12" s="116" customFormat="1" ht="10.5">
      <c r="A47" s="185"/>
      <c r="B47" s="188"/>
      <c r="C47" s="187"/>
      <c r="D47" s="187"/>
      <c r="E47" s="187"/>
      <c r="F47" s="134"/>
      <c r="G47" s="134"/>
      <c r="H47" s="134"/>
      <c r="I47" s="135"/>
      <c r="J47" s="135"/>
      <c r="K47" s="135"/>
      <c r="L47" s="152"/>
    </row>
    <row r="48" spans="1:12" s="116" customFormat="1" ht="10.5">
      <c r="A48" s="137"/>
      <c r="B48" s="141"/>
      <c r="C48" s="133"/>
      <c r="D48" s="133"/>
      <c r="E48" s="133"/>
      <c r="F48" s="134"/>
      <c r="G48" s="134"/>
      <c r="H48" s="134"/>
      <c r="I48" s="135"/>
      <c r="J48" s="135"/>
      <c r="K48" s="135"/>
    </row>
    <row r="49" spans="1:11" s="116" customFormat="1" ht="10.5">
      <c r="A49" s="137"/>
      <c r="B49" s="141"/>
      <c r="C49" s="133"/>
      <c r="D49" s="133"/>
      <c r="E49" s="133"/>
      <c r="F49" s="134"/>
      <c r="G49" s="134"/>
      <c r="H49" s="134"/>
      <c r="I49" s="135"/>
      <c r="J49" s="135"/>
      <c r="K49" s="135"/>
    </row>
    <row r="50" spans="1:11" s="116" customFormat="1" ht="10.5">
      <c r="A50" s="137"/>
      <c r="B50" s="141"/>
      <c r="C50" s="133"/>
      <c r="D50" s="133"/>
      <c r="E50" s="133"/>
      <c r="F50" s="134"/>
      <c r="G50" s="134"/>
      <c r="H50" s="134"/>
      <c r="I50" s="135"/>
      <c r="J50" s="136"/>
      <c r="K50" s="136"/>
    </row>
    <row r="51" spans="1:11" s="116" customFormat="1" ht="10.5">
      <c r="A51" s="137"/>
      <c r="B51" s="140"/>
      <c r="C51" s="133"/>
      <c r="D51" s="133"/>
      <c r="E51" s="133"/>
      <c r="F51" s="134"/>
      <c r="G51" s="134"/>
      <c r="H51" s="134"/>
      <c r="I51" s="135"/>
      <c r="J51" s="135"/>
      <c r="K51" s="135"/>
    </row>
    <row r="52" spans="1:11" s="116" customFormat="1" ht="10.5">
      <c r="A52" s="137"/>
      <c r="B52" s="139"/>
      <c r="C52" s="133"/>
      <c r="D52" s="133"/>
      <c r="E52" s="133"/>
      <c r="F52" s="134"/>
      <c r="G52" s="134"/>
      <c r="H52" s="134"/>
      <c r="I52" s="136"/>
      <c r="J52" s="136"/>
      <c r="K52" s="136"/>
    </row>
    <row r="53" spans="1:11" s="116" customFormat="1" ht="10.5">
      <c r="A53" s="137"/>
      <c r="B53" s="139"/>
      <c r="C53" s="133"/>
      <c r="D53" s="133"/>
      <c r="E53" s="133"/>
      <c r="F53" s="134"/>
      <c r="G53" s="134"/>
      <c r="H53" s="134"/>
      <c r="I53" s="136"/>
      <c r="J53" s="136"/>
      <c r="K53" s="136"/>
    </row>
    <row r="54" spans="1:11" s="116" customFormat="1" ht="10.5">
      <c r="A54" s="137"/>
      <c r="B54" s="141"/>
      <c r="C54" s="133"/>
      <c r="D54" s="133"/>
      <c r="E54" s="133"/>
      <c r="F54" s="134"/>
      <c r="G54" s="134"/>
      <c r="H54" s="134"/>
      <c r="I54" s="135"/>
      <c r="J54" s="136"/>
      <c r="K54" s="136"/>
    </row>
    <row r="55" spans="1:11" s="116" customFormat="1" ht="10.5">
      <c r="A55" s="137"/>
      <c r="B55" s="141"/>
      <c r="C55" s="133"/>
      <c r="D55" s="133"/>
      <c r="E55" s="133"/>
      <c r="F55" s="134"/>
      <c r="G55" s="134"/>
      <c r="H55" s="134"/>
      <c r="I55" s="136"/>
      <c r="J55" s="136"/>
      <c r="K55" s="136"/>
    </row>
    <row r="56" spans="1:11" s="116" customFormat="1" ht="10.5">
      <c r="A56" s="137"/>
      <c r="B56" s="141"/>
      <c r="C56" s="133"/>
      <c r="D56" s="133"/>
      <c r="E56" s="133"/>
      <c r="F56" s="134"/>
      <c r="G56" s="134"/>
      <c r="H56" s="134"/>
      <c r="I56" s="135"/>
      <c r="J56" s="136"/>
      <c r="K56" s="136"/>
    </row>
    <row r="57" spans="1:11" s="116" customFormat="1" ht="10.5">
      <c r="A57" s="137"/>
      <c r="B57" s="139"/>
      <c r="C57" s="133"/>
      <c r="D57" s="133"/>
      <c r="E57" s="133"/>
      <c r="F57" s="134"/>
      <c r="G57" s="134"/>
      <c r="H57" s="134"/>
      <c r="I57" s="136"/>
      <c r="J57" s="136"/>
      <c r="K57" s="136"/>
    </row>
    <row r="58" spans="1:11" s="116" customFormat="1" ht="10.5">
      <c r="A58" s="137"/>
      <c r="B58" s="139"/>
      <c r="C58" s="133"/>
      <c r="D58" s="133"/>
      <c r="E58" s="133"/>
      <c r="F58" s="134"/>
      <c r="G58" s="134"/>
      <c r="H58" s="134"/>
      <c r="I58" s="136"/>
      <c r="J58" s="136"/>
      <c r="K58" s="136"/>
    </row>
    <row r="59" spans="1:11" s="116" customFormat="1" ht="10.5">
      <c r="A59" s="137"/>
      <c r="B59" s="139"/>
      <c r="C59" s="133"/>
      <c r="D59" s="133"/>
      <c r="E59" s="133"/>
      <c r="F59" s="134"/>
      <c r="G59" s="134"/>
      <c r="H59" s="134"/>
      <c r="I59" s="136"/>
      <c r="J59" s="136"/>
      <c r="K59" s="136"/>
    </row>
    <row r="60" spans="1:11" s="116" customFormat="1" ht="11.25" customHeight="1">
      <c r="A60" s="130"/>
      <c r="B60" s="141"/>
      <c r="C60" s="133"/>
      <c r="D60" s="133"/>
      <c r="E60" s="133"/>
      <c r="F60" s="134"/>
      <c r="G60" s="134"/>
      <c r="H60" s="134"/>
      <c r="I60" s="135"/>
      <c r="J60" s="135"/>
      <c r="K60" s="135"/>
    </row>
    <row r="61" spans="1:11" s="116" customFormat="1" ht="10.5">
      <c r="A61" s="137"/>
      <c r="B61" s="141"/>
      <c r="C61" s="133"/>
      <c r="D61" s="133"/>
      <c r="E61" s="133"/>
      <c r="F61" s="134"/>
      <c r="G61" s="134"/>
      <c r="H61" s="134"/>
      <c r="I61" s="136"/>
      <c r="J61" s="135"/>
      <c r="K61" s="136"/>
    </row>
    <row r="62" spans="1:11" s="116" customFormat="1" ht="10.5">
      <c r="A62" s="137"/>
      <c r="B62" s="141"/>
      <c r="C62" s="133"/>
      <c r="D62" s="133"/>
      <c r="E62" s="133"/>
      <c r="F62" s="134"/>
      <c r="G62" s="134"/>
      <c r="H62" s="134"/>
      <c r="I62" s="136"/>
      <c r="J62" s="135"/>
      <c r="K62" s="136"/>
    </row>
    <row r="63" spans="1:11" s="116" customFormat="1" ht="10.5">
      <c r="A63" s="137"/>
      <c r="B63" s="139"/>
      <c r="C63" s="133"/>
      <c r="D63" s="133"/>
      <c r="E63" s="133"/>
      <c r="F63" s="134"/>
      <c r="G63" s="134"/>
      <c r="H63" s="134"/>
      <c r="I63" s="135"/>
      <c r="J63" s="135"/>
      <c r="K63" s="135"/>
    </row>
    <row r="64" spans="1:11" s="116" customFormat="1" ht="10.5">
      <c r="A64" s="137"/>
      <c r="B64" s="132"/>
      <c r="C64" s="133"/>
      <c r="D64" s="133"/>
      <c r="E64" s="133"/>
      <c r="F64" s="134"/>
      <c r="G64" s="134"/>
      <c r="H64" s="134"/>
      <c r="I64" s="136"/>
      <c r="J64" s="136"/>
      <c r="K64" s="136"/>
    </row>
    <row r="65" spans="1:11" s="116" customFormat="1" ht="10.5">
      <c r="A65" s="143"/>
      <c r="B65" s="141"/>
      <c r="C65" s="133"/>
      <c r="D65" s="133"/>
      <c r="E65" s="133"/>
      <c r="F65" s="134"/>
      <c r="G65" s="134"/>
      <c r="H65" s="134"/>
      <c r="I65" s="136"/>
      <c r="J65" s="136"/>
      <c r="K65" s="136"/>
    </row>
    <row r="66" spans="1:11" s="116" customFormat="1" ht="11.25" customHeight="1">
      <c r="A66" s="143"/>
      <c r="B66" s="138"/>
      <c r="C66" s="133"/>
      <c r="D66" s="133"/>
      <c r="E66" s="133"/>
      <c r="F66" s="134"/>
      <c r="G66" s="134"/>
      <c r="H66" s="134"/>
      <c r="I66" s="136"/>
      <c r="J66" s="136"/>
      <c r="K66" s="136"/>
    </row>
    <row r="67" spans="1:11" s="116" customFormat="1" ht="10.5">
      <c r="A67" s="143"/>
      <c r="B67" s="141"/>
      <c r="C67" s="133"/>
      <c r="D67" s="133"/>
      <c r="E67" s="133"/>
      <c r="F67" s="134"/>
      <c r="G67" s="134"/>
      <c r="H67" s="134"/>
      <c r="I67" s="136"/>
      <c r="J67" s="136"/>
      <c r="K67" s="136"/>
    </row>
    <row r="68" spans="1:11" s="116" customFormat="1" ht="10.5">
      <c r="A68" s="143"/>
      <c r="B68" s="140"/>
      <c r="C68" s="133"/>
      <c r="D68" s="133"/>
      <c r="E68" s="133"/>
      <c r="F68" s="134"/>
      <c r="G68" s="134"/>
      <c r="H68" s="134"/>
      <c r="I68" s="136"/>
      <c r="J68" s="136"/>
      <c r="K68" s="136"/>
    </row>
    <row r="69" spans="1:11" s="116" customFormat="1" ht="10.5">
      <c r="A69" s="143"/>
      <c r="B69" s="141"/>
      <c r="C69" s="133"/>
      <c r="D69" s="133"/>
      <c r="E69" s="133"/>
      <c r="F69" s="134"/>
      <c r="G69" s="134"/>
      <c r="H69" s="134"/>
      <c r="I69" s="136"/>
      <c r="J69" s="136"/>
      <c r="K69" s="136"/>
    </row>
    <row r="70" spans="1:11" s="144" customFormat="1" ht="10.5">
      <c r="A70" s="143"/>
      <c r="B70" s="140"/>
      <c r="C70" s="133"/>
      <c r="D70" s="133"/>
      <c r="E70" s="133"/>
      <c r="F70" s="134"/>
      <c r="G70" s="134"/>
      <c r="H70" s="134"/>
      <c r="I70" s="136"/>
      <c r="J70" s="136"/>
      <c r="K70" s="136"/>
    </row>
    <row r="71" spans="1:11" s="116" customFormat="1" ht="10.5">
      <c r="A71" s="143"/>
      <c r="B71" s="140"/>
      <c r="C71" s="133"/>
      <c r="D71" s="133"/>
      <c r="E71" s="133"/>
      <c r="F71" s="134"/>
      <c r="G71" s="134"/>
      <c r="H71" s="134"/>
      <c r="I71" s="135"/>
      <c r="J71" s="135"/>
      <c r="K71" s="135"/>
    </row>
    <row r="72" spans="1:11" s="116" customFormat="1" ht="33.75" customHeight="1">
      <c r="A72" s="143"/>
      <c r="B72" s="140"/>
      <c r="C72" s="145"/>
      <c r="D72" s="145"/>
      <c r="E72" s="145"/>
      <c r="F72" s="146"/>
      <c r="G72" s="146"/>
      <c r="H72" s="146"/>
      <c r="I72" s="147"/>
      <c r="J72" s="147"/>
      <c r="K72" s="147"/>
    </row>
    <row r="73" spans="1:11" s="116" customFormat="1" ht="10.5">
      <c r="A73" s="148"/>
      <c r="B73" s="141"/>
      <c r="C73" s="133"/>
      <c r="D73" s="133"/>
      <c r="E73" s="133"/>
      <c r="F73" s="134"/>
      <c r="G73" s="134"/>
      <c r="H73" s="134"/>
      <c r="I73" s="135"/>
      <c r="J73" s="136"/>
      <c r="K73" s="136"/>
    </row>
    <row r="74" spans="1:11" s="116" customFormat="1" ht="10.5">
      <c r="A74" s="149"/>
      <c r="B74" s="141"/>
      <c r="C74" s="133"/>
      <c r="D74" s="133"/>
      <c r="E74" s="133"/>
      <c r="F74" s="134"/>
      <c r="G74" s="134"/>
      <c r="H74" s="134"/>
      <c r="I74" s="136"/>
      <c r="J74" s="135"/>
      <c r="K74" s="136"/>
    </row>
    <row r="75" spans="1:11" s="116" customFormat="1" ht="10.5">
      <c r="A75" s="150"/>
      <c r="B75" s="139"/>
      <c r="C75" s="133"/>
      <c r="D75" s="133"/>
      <c r="E75" s="133"/>
      <c r="F75" s="134"/>
      <c r="G75" s="134"/>
      <c r="H75" s="134"/>
      <c r="I75" s="135"/>
      <c r="J75" s="135"/>
      <c r="K75" s="135"/>
    </row>
    <row r="76" spans="1:11" s="116" customFormat="1" ht="10.5">
      <c r="A76" s="150"/>
      <c r="B76" s="141"/>
      <c r="C76" s="133"/>
      <c r="D76" s="133"/>
      <c r="E76" s="133"/>
      <c r="F76" s="134"/>
      <c r="G76" s="134"/>
      <c r="H76" s="134"/>
      <c r="I76" s="136"/>
      <c r="J76" s="136"/>
      <c r="K76" s="136"/>
    </row>
    <row r="77" spans="1:11" s="116" customFormat="1" ht="10.5">
      <c r="A77" s="150"/>
      <c r="B77" s="141"/>
      <c r="C77" s="133"/>
      <c r="D77" s="133"/>
      <c r="E77" s="133"/>
      <c r="F77" s="134"/>
      <c r="G77" s="134"/>
      <c r="H77" s="134"/>
      <c r="I77" s="135"/>
      <c r="J77" s="136"/>
      <c r="K77" s="136"/>
    </row>
    <row r="78" spans="1:11" s="116" customFormat="1" ht="10.5">
      <c r="A78" s="150"/>
      <c r="B78" s="141"/>
      <c r="C78" s="133"/>
      <c r="D78" s="133"/>
      <c r="E78" s="133"/>
      <c r="F78" s="134"/>
      <c r="G78" s="134"/>
      <c r="H78" s="134"/>
      <c r="I78" s="136"/>
      <c r="J78" s="135"/>
      <c r="K78" s="136"/>
    </row>
    <row r="79" spans="1:11" s="116" customFormat="1" ht="10.5">
      <c r="A79" s="149"/>
      <c r="B79" s="139"/>
      <c r="C79" s="133"/>
      <c r="D79" s="133"/>
      <c r="E79" s="133"/>
      <c r="F79" s="134"/>
      <c r="G79" s="134"/>
      <c r="H79" s="134"/>
      <c r="I79" s="135"/>
      <c r="J79" s="135"/>
      <c r="K79" s="135"/>
    </row>
    <row r="80" spans="1:11" s="116" customFormat="1" ht="10.5">
      <c r="A80" s="150"/>
      <c r="B80" s="132"/>
      <c r="C80" s="133"/>
      <c r="D80" s="133"/>
      <c r="E80" s="133"/>
      <c r="F80" s="134"/>
      <c r="G80" s="134"/>
      <c r="H80" s="134"/>
      <c r="I80" s="136"/>
      <c r="J80" s="136"/>
      <c r="K80" s="136"/>
    </row>
    <row r="81" spans="1:11" s="116" customFormat="1" ht="10.5">
      <c r="A81" s="150"/>
      <c r="B81" s="142"/>
      <c r="C81" s="133"/>
      <c r="D81" s="133"/>
      <c r="E81" s="133"/>
      <c r="F81" s="134"/>
      <c r="G81" s="134"/>
      <c r="H81" s="134"/>
      <c r="I81" s="136"/>
      <c r="J81" s="136"/>
      <c r="K81" s="136"/>
    </row>
    <row r="82" spans="1:11" s="116" customFormat="1" ht="10.5">
      <c r="A82" s="150"/>
      <c r="B82" s="140"/>
      <c r="C82" s="133"/>
      <c r="D82" s="133"/>
      <c r="E82" s="133"/>
      <c r="F82" s="134"/>
      <c r="G82" s="134"/>
      <c r="H82" s="134"/>
      <c r="I82" s="136"/>
      <c r="J82" s="136"/>
      <c r="K82" s="136"/>
    </row>
    <row r="83" spans="1:11" s="116" customFormat="1" ht="10.5">
      <c r="A83" s="150"/>
      <c r="B83" s="141"/>
      <c r="C83" s="133"/>
      <c r="D83" s="133"/>
      <c r="E83" s="133"/>
      <c r="F83" s="134"/>
      <c r="G83" s="134"/>
      <c r="H83" s="134"/>
      <c r="I83" s="135"/>
      <c r="J83" s="135"/>
      <c r="K83" s="135"/>
    </row>
    <row r="84" spans="1:11" s="116" customFormat="1" ht="10.5">
      <c r="A84" s="150"/>
      <c r="B84" s="140"/>
      <c r="C84" s="133"/>
      <c r="D84" s="133"/>
      <c r="E84" s="133"/>
      <c r="F84" s="134"/>
      <c r="G84" s="134"/>
      <c r="H84" s="134"/>
      <c r="I84" s="136"/>
      <c r="J84" s="136"/>
      <c r="K84" s="136"/>
    </row>
    <row r="85" spans="1:11" s="116" customFormat="1" ht="10.5">
      <c r="A85" s="129"/>
      <c r="B85" s="140"/>
      <c r="C85" s="133"/>
      <c r="D85" s="133"/>
      <c r="E85" s="133"/>
      <c r="F85" s="134"/>
      <c r="G85" s="134"/>
      <c r="H85" s="134"/>
      <c r="I85" s="135"/>
      <c r="J85" s="135"/>
      <c r="K85" s="135"/>
    </row>
    <row r="86" spans="1:11" s="116" customFormat="1" ht="10.5">
      <c r="A86" s="130"/>
      <c r="B86" s="141"/>
      <c r="C86" s="133"/>
      <c r="D86" s="133"/>
      <c r="E86" s="133"/>
      <c r="F86" s="134"/>
      <c r="G86" s="134"/>
      <c r="H86" s="134"/>
      <c r="I86" s="136"/>
      <c r="J86" s="136"/>
      <c r="K86" s="136"/>
    </row>
    <row r="87" spans="1:11" s="116" customFormat="1" ht="10.5">
      <c r="A87" s="130"/>
      <c r="B87" s="141"/>
      <c r="C87" s="133"/>
      <c r="D87" s="133"/>
      <c r="E87" s="133"/>
      <c r="F87" s="134"/>
      <c r="G87" s="134"/>
      <c r="H87" s="134"/>
      <c r="I87" s="136"/>
      <c r="J87" s="136"/>
      <c r="K87" s="136"/>
    </row>
    <row r="88" spans="1:11" s="116" customFormat="1" ht="10.5">
      <c r="A88" s="130"/>
      <c r="B88" s="141"/>
      <c r="C88" s="133"/>
      <c r="D88" s="133"/>
      <c r="E88" s="133"/>
      <c r="F88" s="134"/>
      <c r="G88" s="134"/>
      <c r="H88" s="134"/>
      <c r="I88" s="136"/>
      <c r="J88" s="135"/>
      <c r="K88" s="136"/>
    </row>
    <row r="89" spans="1:11" s="116" customFormat="1" ht="10.5">
      <c r="A89" s="130"/>
      <c r="B89" s="141"/>
      <c r="C89" s="133"/>
      <c r="D89" s="133"/>
      <c r="E89" s="133"/>
      <c r="F89" s="134"/>
      <c r="G89" s="134"/>
      <c r="H89" s="134"/>
      <c r="I89" s="136"/>
      <c r="J89" s="135"/>
      <c r="K89" s="136"/>
    </row>
    <row r="90" spans="1:11" s="116" customFormat="1" ht="10.5">
      <c r="A90" s="129"/>
      <c r="B90" s="139"/>
      <c r="C90" s="133"/>
      <c r="D90" s="133"/>
      <c r="E90" s="133"/>
      <c r="F90" s="134"/>
      <c r="G90" s="134"/>
      <c r="H90" s="134"/>
      <c r="I90" s="135"/>
      <c r="J90" s="135"/>
      <c r="K90" s="135"/>
    </row>
    <row r="91" spans="1:11" s="116" customFormat="1" ht="10.5">
      <c r="A91" s="130"/>
      <c r="B91" s="141"/>
      <c r="C91" s="133"/>
      <c r="D91" s="133"/>
      <c r="E91" s="133"/>
      <c r="F91" s="134"/>
      <c r="G91" s="134"/>
      <c r="H91" s="134"/>
      <c r="I91" s="136"/>
      <c r="J91" s="136"/>
      <c r="K91" s="136"/>
    </row>
    <row r="92" spans="1:11" s="116" customFormat="1" ht="10.5">
      <c r="A92" s="130"/>
      <c r="B92" s="141"/>
      <c r="C92" s="133"/>
      <c r="D92" s="133"/>
      <c r="E92" s="133"/>
      <c r="F92" s="134"/>
      <c r="G92" s="134"/>
      <c r="H92" s="134"/>
      <c r="I92" s="136"/>
      <c r="J92" s="136"/>
      <c r="K92" s="136"/>
    </row>
    <row r="93" spans="1:11" s="116" customFormat="1" ht="10.5">
      <c r="A93" s="130"/>
      <c r="B93" s="141"/>
      <c r="C93" s="133"/>
      <c r="D93" s="133"/>
      <c r="E93" s="133"/>
      <c r="F93" s="134"/>
      <c r="G93" s="134"/>
      <c r="H93" s="134"/>
      <c r="I93" s="136"/>
      <c r="J93" s="136"/>
      <c r="K93" s="136"/>
    </row>
    <row r="94" spans="1:11" s="116" customFormat="1" ht="10.5">
      <c r="A94" s="130"/>
      <c r="B94" s="141"/>
      <c r="C94" s="133"/>
      <c r="D94" s="133"/>
      <c r="E94" s="133"/>
      <c r="F94" s="134"/>
      <c r="G94" s="134"/>
      <c r="H94" s="134"/>
      <c r="I94" s="136"/>
      <c r="J94" s="136"/>
      <c r="K94" s="136"/>
    </row>
    <row r="95" spans="1:11" s="116" customFormat="1" ht="10.5">
      <c r="A95" s="130"/>
      <c r="B95" s="141"/>
      <c r="C95" s="133"/>
      <c r="D95" s="133"/>
      <c r="E95" s="133"/>
      <c r="F95" s="134"/>
      <c r="G95" s="134"/>
      <c r="H95" s="134"/>
      <c r="I95" s="136"/>
      <c r="J95" s="135"/>
      <c r="K95" s="136"/>
    </row>
    <row r="96" spans="1:11" s="116" customFormat="1" ht="10.5">
      <c r="A96" s="129"/>
      <c r="B96" s="140"/>
      <c r="C96" s="133"/>
      <c r="D96" s="133"/>
      <c r="E96" s="133"/>
      <c r="F96" s="134"/>
      <c r="G96" s="134"/>
      <c r="H96" s="134"/>
      <c r="I96" s="136"/>
      <c r="J96" s="136"/>
      <c r="K96" s="136"/>
    </row>
    <row r="97" spans="1:11" s="116" customFormat="1" ht="10.5">
      <c r="A97" s="130"/>
      <c r="B97" s="132"/>
      <c r="C97" s="133"/>
      <c r="D97" s="133"/>
      <c r="E97" s="133"/>
      <c r="F97" s="134"/>
      <c r="G97" s="134"/>
      <c r="H97" s="134"/>
      <c r="I97" s="136"/>
      <c r="J97" s="136"/>
      <c r="K97" s="136"/>
    </row>
    <row r="98" spans="1:11" s="116" customFormat="1" ht="10.5">
      <c r="A98" s="130"/>
      <c r="B98" s="140"/>
      <c r="C98" s="133"/>
      <c r="D98" s="133"/>
      <c r="E98" s="133"/>
      <c r="F98" s="134"/>
      <c r="G98" s="134"/>
      <c r="H98" s="134"/>
      <c r="I98" s="135"/>
      <c r="J98" s="135"/>
      <c r="K98" s="135"/>
    </row>
    <row r="99" spans="1:11" s="116" customFormat="1" ht="10.5">
      <c r="A99" s="130"/>
      <c r="B99" s="139"/>
      <c r="C99" s="133"/>
      <c r="D99" s="133"/>
      <c r="E99" s="133"/>
      <c r="F99" s="134"/>
      <c r="G99" s="134"/>
      <c r="H99" s="134"/>
      <c r="I99" s="136"/>
      <c r="J99" s="136"/>
      <c r="K99" s="136"/>
    </row>
    <row r="100" spans="1:11" s="116" customFormat="1" ht="10.5">
      <c r="A100" s="130"/>
      <c r="B100" s="139"/>
      <c r="C100" s="133"/>
      <c r="D100" s="133"/>
      <c r="E100" s="133"/>
      <c r="F100" s="134"/>
      <c r="G100" s="134"/>
      <c r="H100" s="134"/>
      <c r="I100" s="136"/>
      <c r="J100" s="136"/>
      <c r="K100" s="136"/>
    </row>
    <row r="101" spans="1:11" s="116" customFormat="1" ht="10.5">
      <c r="A101" s="130"/>
      <c r="B101" s="141"/>
      <c r="C101" s="133"/>
      <c r="D101" s="133"/>
      <c r="E101" s="133"/>
      <c r="F101" s="134"/>
      <c r="G101" s="134"/>
      <c r="H101" s="134"/>
      <c r="I101" s="136"/>
      <c r="J101" s="136"/>
      <c r="K101" s="136"/>
    </row>
    <row r="102" spans="1:11" s="116" customFormat="1" ht="10.5">
      <c r="A102" s="130"/>
      <c r="B102" s="132"/>
      <c r="C102" s="133"/>
      <c r="D102" s="133"/>
      <c r="E102" s="133"/>
      <c r="F102" s="134"/>
      <c r="G102" s="134"/>
      <c r="H102" s="134"/>
      <c r="I102" s="136"/>
      <c r="J102" s="136"/>
      <c r="K102" s="136"/>
    </row>
    <row r="103" spans="1:11" s="116" customFormat="1" ht="10.5">
      <c r="A103" s="130"/>
      <c r="B103" s="139"/>
      <c r="C103" s="133"/>
      <c r="D103" s="133"/>
      <c r="E103" s="133"/>
      <c r="F103" s="134"/>
      <c r="G103" s="134"/>
      <c r="H103" s="134"/>
      <c r="I103" s="136"/>
      <c r="J103" s="136"/>
      <c r="K103" s="136"/>
    </row>
    <row r="104" spans="1:11" s="116" customFormat="1" ht="10.5">
      <c r="A104" s="129"/>
      <c r="B104" s="138"/>
      <c r="C104" s="133"/>
      <c r="D104" s="133"/>
      <c r="E104" s="133"/>
      <c r="F104" s="134"/>
      <c r="G104" s="134"/>
      <c r="H104" s="134"/>
      <c r="I104" s="136"/>
      <c r="J104" s="136"/>
      <c r="K104" s="136"/>
    </row>
    <row r="105" spans="1:11" s="116" customFormat="1" ht="10.5">
      <c r="A105" s="130"/>
      <c r="B105" s="141"/>
      <c r="C105" s="133"/>
      <c r="D105" s="133"/>
      <c r="E105" s="133"/>
      <c r="F105" s="134"/>
      <c r="G105" s="134"/>
      <c r="H105" s="134"/>
      <c r="I105" s="136"/>
      <c r="J105" s="135"/>
      <c r="K105" s="136"/>
    </row>
    <row r="106" spans="1:11" s="116" customFormat="1" ht="10.5">
      <c r="A106" s="130"/>
      <c r="B106" s="141"/>
      <c r="C106" s="133"/>
      <c r="D106" s="133"/>
      <c r="E106" s="133"/>
      <c r="F106" s="134"/>
      <c r="G106" s="134"/>
      <c r="H106" s="134"/>
      <c r="I106" s="136"/>
      <c r="J106" s="136"/>
      <c r="K106" s="136"/>
    </row>
    <row r="107" spans="1:11" s="116" customFormat="1" ht="10.5">
      <c r="A107" s="130"/>
      <c r="B107" s="141"/>
      <c r="C107" s="133"/>
      <c r="D107" s="133"/>
      <c r="E107" s="133"/>
      <c r="F107" s="134"/>
      <c r="G107" s="134"/>
      <c r="H107" s="134"/>
      <c r="I107" s="136"/>
      <c r="J107" s="136"/>
      <c r="K107" s="136"/>
    </row>
    <row r="108" spans="1:11" s="116" customFormat="1" ht="10.5">
      <c r="A108" s="130"/>
      <c r="B108" s="140"/>
      <c r="C108" s="133"/>
      <c r="D108" s="133"/>
      <c r="E108" s="133"/>
      <c r="F108" s="134"/>
      <c r="G108" s="134"/>
      <c r="H108" s="134"/>
      <c r="I108" s="136"/>
      <c r="J108" s="136"/>
      <c r="K108" s="136"/>
    </row>
    <row r="109" spans="1:11" s="144" customFormat="1" ht="10.5">
      <c r="A109" s="130"/>
      <c r="B109" s="142"/>
      <c r="C109" s="133"/>
      <c r="D109" s="133"/>
      <c r="E109" s="133"/>
      <c r="F109" s="134"/>
      <c r="G109" s="134"/>
      <c r="H109" s="134"/>
      <c r="I109" s="136"/>
      <c r="J109" s="136"/>
      <c r="K109" s="136"/>
    </row>
    <row r="110" spans="1:11" s="116" customFormat="1" ht="10.5">
      <c r="A110" s="130"/>
      <c r="B110" s="140"/>
      <c r="C110" s="133"/>
      <c r="D110" s="133"/>
      <c r="E110" s="133"/>
      <c r="F110" s="134"/>
      <c r="G110" s="134"/>
      <c r="H110" s="134"/>
      <c r="I110" s="136"/>
      <c r="J110" s="136"/>
      <c r="K110" s="136"/>
    </row>
    <row r="111" spans="1:11" s="116" customFormat="1" ht="22.5" customHeight="1">
      <c r="A111" s="130"/>
      <c r="B111" s="141"/>
      <c r="C111" s="145"/>
      <c r="D111" s="145"/>
      <c r="E111" s="145"/>
      <c r="F111" s="146"/>
      <c r="G111" s="146"/>
      <c r="H111" s="146"/>
      <c r="I111" s="147"/>
      <c r="J111" s="147"/>
      <c r="K111" s="147"/>
    </row>
    <row r="112" spans="1:11" s="116" customFormat="1" ht="10.5">
      <c r="A112" s="151"/>
      <c r="B112" s="139"/>
      <c r="C112" s="133"/>
      <c r="D112" s="133"/>
      <c r="E112" s="133"/>
      <c r="F112" s="134"/>
      <c r="G112" s="134"/>
      <c r="H112" s="134"/>
      <c r="I112" s="135"/>
      <c r="J112" s="135"/>
      <c r="K112" s="135"/>
    </row>
    <row r="113" spans="1:11" s="116" customFormat="1" ht="10.5">
      <c r="A113" s="129"/>
      <c r="B113" s="132"/>
      <c r="C113" s="133"/>
      <c r="D113" s="133"/>
      <c r="E113" s="133"/>
      <c r="F113" s="134"/>
      <c r="G113" s="134"/>
      <c r="H113" s="134"/>
      <c r="I113" s="135"/>
      <c r="J113" s="135"/>
      <c r="K113" s="135"/>
    </row>
    <row r="114" spans="1:11" s="116" customFormat="1" ht="10.5">
      <c r="A114" s="130"/>
      <c r="B114" s="141"/>
      <c r="C114" s="133"/>
      <c r="D114" s="133"/>
      <c r="E114" s="133"/>
      <c r="F114" s="134"/>
      <c r="G114" s="134"/>
      <c r="H114" s="134"/>
      <c r="I114" s="136"/>
      <c r="J114" s="136"/>
      <c r="K114" s="136"/>
    </row>
    <row r="115" spans="1:11" s="116" customFormat="1" ht="10.5">
      <c r="A115" s="130"/>
      <c r="B115" s="141"/>
      <c r="C115" s="133"/>
      <c r="D115" s="133"/>
      <c r="E115" s="133"/>
      <c r="F115" s="134"/>
      <c r="G115" s="134"/>
      <c r="H115" s="134"/>
      <c r="I115" s="136"/>
      <c r="J115" s="136"/>
      <c r="K115" s="136"/>
    </row>
    <row r="116" spans="1:11" s="116" customFormat="1" ht="10.5">
      <c r="A116" s="130"/>
      <c r="B116" s="141"/>
      <c r="C116" s="133"/>
      <c r="D116" s="133"/>
      <c r="E116" s="133"/>
      <c r="F116" s="134"/>
      <c r="G116" s="134"/>
      <c r="H116" s="134"/>
      <c r="I116" s="136"/>
      <c r="J116" s="136"/>
      <c r="K116" s="136"/>
    </row>
    <row r="117" spans="1:11" s="116" customFormat="1" ht="10.5">
      <c r="A117" s="130"/>
      <c r="B117" s="141"/>
      <c r="C117" s="133"/>
      <c r="D117" s="133"/>
      <c r="E117" s="133"/>
      <c r="F117" s="134"/>
      <c r="G117" s="134"/>
      <c r="H117" s="134"/>
      <c r="I117" s="135"/>
      <c r="J117" s="135"/>
      <c r="K117" s="135"/>
    </row>
    <row r="118" spans="1:11" s="116" customFormat="1" ht="10.5">
      <c r="A118" s="130"/>
      <c r="B118" s="141"/>
      <c r="C118" s="133"/>
      <c r="D118" s="133"/>
      <c r="E118" s="133"/>
      <c r="F118" s="134"/>
      <c r="G118" s="134"/>
      <c r="H118" s="134"/>
      <c r="I118" s="136"/>
      <c r="J118" s="136"/>
      <c r="K118" s="136"/>
    </row>
    <row r="119" spans="1:11" s="116" customFormat="1" ht="10.5">
      <c r="A119" s="130"/>
      <c r="B119" s="140"/>
      <c r="C119" s="133"/>
      <c r="D119" s="133"/>
      <c r="E119" s="133"/>
      <c r="F119" s="134"/>
      <c r="G119" s="134"/>
      <c r="H119" s="134"/>
      <c r="I119" s="136"/>
      <c r="J119" s="136"/>
      <c r="K119" s="136"/>
    </row>
    <row r="120" spans="1:11" s="116" customFormat="1" ht="10.5">
      <c r="A120" s="130"/>
      <c r="B120" s="140"/>
      <c r="C120" s="133"/>
      <c r="D120" s="133"/>
      <c r="E120" s="133"/>
      <c r="F120" s="134"/>
      <c r="G120" s="134"/>
      <c r="H120" s="134"/>
      <c r="I120" s="136"/>
      <c r="J120" s="136"/>
      <c r="K120" s="136"/>
    </row>
    <row r="121" spans="1:11" s="116" customFormat="1" ht="10.5">
      <c r="A121" s="130"/>
      <c r="B121" s="141"/>
      <c r="C121" s="133"/>
      <c r="D121" s="133"/>
      <c r="E121" s="133"/>
      <c r="F121" s="134"/>
      <c r="G121" s="134"/>
      <c r="H121" s="134"/>
      <c r="I121" s="136"/>
      <c r="J121" s="136"/>
      <c r="K121" s="136"/>
    </row>
    <row r="122" spans="1:11" s="116" customFormat="1" ht="10.5">
      <c r="A122" s="129"/>
      <c r="B122" s="141"/>
      <c r="C122" s="133"/>
      <c r="D122" s="133"/>
      <c r="E122" s="133"/>
      <c r="F122" s="134"/>
      <c r="G122" s="134"/>
      <c r="H122" s="134"/>
      <c r="I122" s="135"/>
      <c r="J122" s="135"/>
      <c r="K122" s="135"/>
    </row>
    <row r="123" spans="1:11" s="116" customFormat="1" ht="10.5">
      <c r="A123" s="130"/>
      <c r="B123" s="141"/>
      <c r="C123" s="133"/>
      <c r="D123" s="133"/>
      <c r="E123" s="133"/>
      <c r="F123" s="134"/>
      <c r="G123" s="134"/>
      <c r="H123" s="134"/>
      <c r="I123" s="136"/>
      <c r="J123" s="136"/>
      <c r="K123" s="136"/>
    </row>
    <row r="124" spans="1:11" s="116" customFormat="1" ht="10.5">
      <c r="A124" s="130"/>
      <c r="B124" s="139"/>
      <c r="C124" s="133"/>
      <c r="D124" s="133"/>
      <c r="E124" s="133"/>
      <c r="F124" s="134"/>
      <c r="G124" s="134"/>
      <c r="H124" s="134"/>
      <c r="I124" s="136"/>
      <c r="J124" s="136"/>
      <c r="K124" s="136"/>
    </row>
    <row r="125" spans="1:11" s="116" customFormat="1" ht="10.5">
      <c r="A125" s="130"/>
      <c r="B125" s="139"/>
      <c r="C125" s="133"/>
      <c r="D125" s="133"/>
      <c r="E125" s="133"/>
      <c r="F125" s="134"/>
      <c r="G125" s="134"/>
      <c r="H125" s="134"/>
      <c r="I125" s="136"/>
      <c r="J125" s="136"/>
      <c r="K125" s="136"/>
    </row>
    <row r="126" spans="1:11" s="116" customFormat="1" ht="10.5">
      <c r="A126" s="130"/>
      <c r="B126" s="139"/>
      <c r="C126" s="133"/>
      <c r="D126" s="133"/>
      <c r="E126" s="133"/>
      <c r="F126" s="134"/>
      <c r="G126" s="134"/>
      <c r="H126" s="134"/>
      <c r="I126" s="135"/>
      <c r="J126" s="135"/>
      <c r="K126" s="135"/>
    </row>
    <row r="127" spans="1:11" s="116" customFormat="1" ht="10.5">
      <c r="A127" s="130"/>
      <c r="B127" s="141"/>
      <c r="C127" s="133"/>
      <c r="D127" s="133"/>
      <c r="E127" s="133"/>
      <c r="F127" s="134"/>
      <c r="G127" s="134"/>
      <c r="H127" s="134"/>
      <c r="I127" s="136"/>
      <c r="J127" s="136"/>
      <c r="K127" s="136"/>
    </row>
    <row r="128" spans="1:11" s="116" customFormat="1" ht="10.5">
      <c r="A128" s="129"/>
      <c r="B128" s="141"/>
      <c r="C128" s="133"/>
      <c r="D128" s="133"/>
      <c r="E128" s="133"/>
      <c r="F128" s="134"/>
      <c r="G128" s="134"/>
      <c r="H128" s="134"/>
      <c r="I128" s="136"/>
      <c r="J128" s="136"/>
      <c r="K128" s="136"/>
    </row>
    <row r="129" spans="1:11" s="116" customFormat="1" ht="10.5">
      <c r="A129" s="130"/>
      <c r="B129" s="139"/>
      <c r="C129" s="133"/>
      <c r="D129" s="133"/>
      <c r="E129" s="133"/>
      <c r="F129" s="134"/>
      <c r="G129" s="134"/>
      <c r="H129" s="134"/>
      <c r="I129" s="135"/>
      <c r="J129" s="136"/>
      <c r="K129" s="136"/>
    </row>
    <row r="130" spans="1:11" s="116" customFormat="1" ht="10.5">
      <c r="A130" s="130"/>
      <c r="B130" s="139"/>
      <c r="C130" s="133"/>
      <c r="D130" s="133"/>
      <c r="E130" s="133"/>
      <c r="F130" s="134"/>
      <c r="G130" s="134"/>
      <c r="H130" s="134"/>
      <c r="I130" s="136"/>
      <c r="J130" s="135"/>
      <c r="K130" s="136"/>
    </row>
    <row r="131" spans="1:11" s="116" customFormat="1" ht="10.5">
      <c r="A131" s="129"/>
      <c r="B131" s="132"/>
      <c r="C131" s="133"/>
      <c r="D131" s="133"/>
      <c r="E131" s="133"/>
      <c r="F131" s="134"/>
      <c r="G131" s="134"/>
      <c r="H131" s="134"/>
      <c r="I131" s="136"/>
      <c r="J131" s="136"/>
      <c r="K131" s="136"/>
    </row>
    <row r="132" spans="1:11" s="116" customFormat="1" ht="10.5">
      <c r="A132" s="130"/>
      <c r="B132" s="142"/>
      <c r="C132" s="133"/>
      <c r="D132" s="133"/>
      <c r="E132" s="133"/>
      <c r="F132" s="134"/>
      <c r="G132" s="134"/>
      <c r="H132" s="134"/>
      <c r="I132" s="136"/>
      <c r="J132" s="136"/>
      <c r="K132" s="136"/>
    </row>
    <row r="133" spans="1:11" s="116" customFormat="1" ht="10.5">
      <c r="A133" s="130"/>
      <c r="B133" s="141"/>
      <c r="C133" s="133"/>
      <c r="D133" s="133"/>
      <c r="E133" s="133"/>
      <c r="F133" s="134"/>
      <c r="G133" s="134"/>
      <c r="H133" s="134"/>
      <c r="I133" s="135"/>
      <c r="J133" s="135"/>
      <c r="K133" s="135"/>
    </row>
    <row r="134" spans="1:11" s="116" customFormat="1" ht="10.5">
      <c r="A134" s="130"/>
      <c r="B134" s="141"/>
      <c r="C134" s="133"/>
      <c r="D134" s="133"/>
      <c r="E134" s="133"/>
      <c r="F134" s="134"/>
      <c r="G134" s="134"/>
      <c r="H134" s="134"/>
      <c r="I134" s="135"/>
      <c r="J134" s="135"/>
      <c r="K134" s="135"/>
    </row>
    <row r="135" spans="1:11" s="116" customFormat="1" ht="10.5">
      <c r="A135" s="130"/>
      <c r="B135" s="141"/>
      <c r="C135" s="133"/>
      <c r="D135" s="133"/>
      <c r="E135" s="133"/>
      <c r="F135" s="134"/>
      <c r="G135" s="134"/>
      <c r="H135" s="134"/>
      <c r="I135" s="136"/>
      <c r="J135" s="135"/>
      <c r="K135" s="136"/>
    </row>
    <row r="136" spans="1:11" s="116" customFormat="1" ht="10.5">
      <c r="A136" s="150"/>
      <c r="B136" s="141"/>
      <c r="C136" s="133"/>
      <c r="D136" s="133"/>
      <c r="E136" s="133"/>
      <c r="F136" s="134"/>
      <c r="G136" s="134"/>
      <c r="H136" s="134"/>
      <c r="I136" s="136"/>
      <c r="J136" s="136"/>
      <c r="K136" s="136"/>
    </row>
    <row r="137" spans="1:11" s="116" customFormat="1" ht="10.5">
      <c r="A137" s="130"/>
      <c r="B137" s="141"/>
      <c r="C137" s="133"/>
      <c r="D137" s="133"/>
      <c r="E137" s="133"/>
      <c r="F137" s="134"/>
      <c r="G137" s="134"/>
      <c r="H137" s="134"/>
      <c r="I137" s="135"/>
      <c r="J137" s="135"/>
      <c r="K137" s="135"/>
    </row>
    <row r="138" spans="1:11" s="116" customFormat="1" ht="10.5">
      <c r="A138" s="130"/>
      <c r="B138" s="141"/>
      <c r="C138" s="133"/>
      <c r="D138" s="133"/>
      <c r="E138" s="133"/>
      <c r="F138" s="134"/>
      <c r="G138" s="134"/>
      <c r="H138" s="134"/>
      <c r="I138" s="135"/>
      <c r="J138" s="135"/>
      <c r="K138" s="135"/>
    </row>
    <row r="139" spans="1:11" s="116" customFormat="1" ht="10.5">
      <c r="A139" s="130"/>
      <c r="B139" s="139"/>
      <c r="C139" s="133"/>
      <c r="D139" s="133"/>
      <c r="E139" s="133"/>
      <c r="F139" s="134"/>
      <c r="G139" s="134"/>
      <c r="H139" s="134"/>
      <c r="I139" s="135"/>
      <c r="J139" s="135"/>
      <c r="K139" s="135"/>
    </row>
    <row r="140" spans="1:11" s="116" customFormat="1" ht="10.5">
      <c r="A140" s="130"/>
      <c r="B140" s="139"/>
      <c r="C140" s="133"/>
      <c r="D140" s="133"/>
      <c r="E140" s="133"/>
      <c r="F140" s="134"/>
      <c r="G140" s="134"/>
      <c r="H140" s="134"/>
      <c r="I140" s="135"/>
      <c r="J140" s="135"/>
      <c r="K140" s="135"/>
    </row>
    <row r="141" spans="1:11" s="116" customFormat="1" ht="10.5">
      <c r="A141" s="130"/>
      <c r="B141" s="141"/>
      <c r="C141" s="133"/>
      <c r="D141" s="133"/>
      <c r="E141" s="133"/>
      <c r="F141" s="134"/>
      <c r="G141" s="134"/>
      <c r="H141" s="134"/>
      <c r="I141" s="135"/>
      <c r="J141" s="135"/>
      <c r="K141" s="135"/>
    </row>
    <row r="142" spans="1:11" s="116" customFormat="1" ht="10.5">
      <c r="A142" s="130"/>
      <c r="B142" s="141"/>
      <c r="C142" s="133"/>
      <c r="D142" s="133"/>
      <c r="E142" s="133"/>
      <c r="F142" s="134"/>
      <c r="G142" s="134"/>
      <c r="H142" s="134"/>
      <c r="I142" s="136"/>
      <c r="J142" s="136"/>
      <c r="K142" s="136"/>
    </row>
    <row r="143" spans="1:11" s="116" customFormat="1" ht="10.5">
      <c r="A143" s="130"/>
      <c r="B143" s="141"/>
      <c r="C143" s="133"/>
      <c r="D143" s="133"/>
      <c r="E143" s="133"/>
      <c r="F143" s="134"/>
      <c r="G143" s="134"/>
      <c r="H143" s="134"/>
      <c r="I143" s="136"/>
      <c r="J143" s="136"/>
      <c r="K143" s="136"/>
    </row>
    <row r="144" spans="1:11" s="116" customFormat="1" ht="10.5">
      <c r="A144" s="130"/>
      <c r="B144" s="141"/>
      <c r="C144" s="133"/>
      <c r="D144" s="133"/>
      <c r="E144" s="133"/>
      <c r="F144" s="134"/>
      <c r="G144" s="134"/>
      <c r="H144" s="134"/>
      <c r="I144" s="135"/>
      <c r="J144" s="135"/>
      <c r="K144" s="135"/>
    </row>
    <row r="145" spans="1:11" s="116" customFormat="1" ht="10.5">
      <c r="A145" s="130"/>
      <c r="B145" s="141"/>
      <c r="C145" s="133"/>
      <c r="D145" s="133"/>
      <c r="E145" s="133"/>
      <c r="F145" s="134"/>
      <c r="G145" s="134"/>
      <c r="H145" s="134"/>
      <c r="I145" s="136"/>
      <c r="J145" s="135"/>
      <c r="K145" s="136"/>
    </row>
    <row r="146" spans="1:11" s="116" customFormat="1" ht="10.5">
      <c r="A146" s="129"/>
      <c r="B146" s="141"/>
      <c r="C146" s="133"/>
      <c r="D146" s="133"/>
      <c r="E146" s="133"/>
      <c r="F146" s="134"/>
      <c r="G146" s="134"/>
      <c r="H146" s="134"/>
      <c r="I146" s="135"/>
      <c r="J146" s="135"/>
      <c r="K146" s="135"/>
    </row>
    <row r="147" spans="1:11" s="116" customFormat="1" ht="10.5">
      <c r="A147" s="130"/>
      <c r="B147" s="141"/>
      <c r="C147" s="133"/>
      <c r="D147" s="133"/>
      <c r="E147" s="133"/>
      <c r="F147" s="134"/>
      <c r="G147" s="134"/>
      <c r="H147" s="134"/>
      <c r="I147" s="136"/>
      <c r="J147" s="136"/>
      <c r="K147" s="136"/>
    </row>
    <row r="148" spans="1:11" s="116" customFormat="1" ht="10.5">
      <c r="A148" s="130"/>
      <c r="B148" s="141"/>
      <c r="C148" s="133"/>
      <c r="D148" s="133"/>
      <c r="E148" s="133"/>
      <c r="F148" s="134"/>
      <c r="G148" s="134"/>
      <c r="H148" s="134"/>
      <c r="I148" s="135"/>
      <c r="J148" s="135"/>
      <c r="K148" s="135"/>
    </row>
    <row r="149" spans="1:11" s="152" customFormat="1" ht="10.5">
      <c r="A149" s="130"/>
      <c r="B149" s="141"/>
      <c r="C149" s="133"/>
      <c r="D149" s="133"/>
      <c r="E149" s="133"/>
      <c r="F149" s="134"/>
      <c r="G149" s="134"/>
      <c r="H149" s="134"/>
      <c r="I149" s="135"/>
      <c r="J149" s="135"/>
      <c r="K149" s="135"/>
    </row>
    <row r="150" spans="1:11" s="152" customFormat="1" ht="10.5">
      <c r="A150" s="130"/>
      <c r="B150" s="140"/>
      <c r="C150" s="133"/>
      <c r="D150" s="133"/>
      <c r="E150" s="133"/>
      <c r="F150" s="134"/>
      <c r="G150" s="134"/>
      <c r="H150" s="134"/>
      <c r="I150" s="136"/>
      <c r="J150" s="136"/>
      <c r="K150" s="136"/>
    </row>
    <row r="151" spans="1:11" s="152" customFormat="1" ht="10.5">
      <c r="A151" s="130"/>
      <c r="B151" s="132"/>
      <c r="C151" s="133"/>
      <c r="D151" s="133"/>
      <c r="E151" s="133"/>
      <c r="F151" s="134"/>
      <c r="G151" s="134"/>
      <c r="H151" s="134"/>
      <c r="I151" s="136"/>
      <c r="J151" s="136"/>
      <c r="K151" s="136"/>
    </row>
    <row r="152" spans="1:11" s="152" customFormat="1" ht="10.5">
      <c r="A152" s="150"/>
      <c r="B152" s="132"/>
      <c r="C152" s="133"/>
      <c r="D152" s="133"/>
      <c r="E152" s="133"/>
      <c r="F152" s="134"/>
      <c r="G152" s="134"/>
      <c r="H152" s="134"/>
      <c r="I152" s="135"/>
      <c r="J152" s="135"/>
      <c r="K152" s="135"/>
    </row>
    <row r="153" spans="1:11" s="152" customFormat="1" ht="10.5">
      <c r="A153" s="150"/>
      <c r="B153" s="141"/>
      <c r="C153" s="133"/>
      <c r="D153" s="133"/>
      <c r="E153" s="133"/>
      <c r="F153" s="134"/>
      <c r="G153" s="134"/>
      <c r="H153" s="134"/>
      <c r="I153" s="136"/>
      <c r="J153" s="135"/>
      <c r="K153" s="136"/>
    </row>
    <row r="154" spans="1:11" s="152" customFormat="1" ht="10.5">
      <c r="A154" s="149"/>
      <c r="B154" s="141"/>
      <c r="C154" s="133"/>
      <c r="D154" s="133"/>
      <c r="E154" s="133"/>
      <c r="F154" s="134"/>
      <c r="G154" s="134"/>
      <c r="H154" s="134"/>
      <c r="I154" s="135"/>
      <c r="J154" s="135"/>
      <c r="K154" s="135"/>
    </row>
    <row r="155" spans="1:11" s="152" customFormat="1" ht="10.5">
      <c r="A155" s="150"/>
      <c r="B155" s="141"/>
      <c r="C155" s="133"/>
      <c r="D155" s="133"/>
      <c r="E155" s="133"/>
      <c r="F155" s="134"/>
      <c r="G155" s="134"/>
      <c r="H155" s="134"/>
      <c r="I155" s="136"/>
      <c r="J155" s="136"/>
      <c r="K155" s="135"/>
    </row>
    <row r="156" spans="1:11" s="116" customFormat="1" ht="10.5">
      <c r="A156" s="150"/>
      <c r="B156" s="141"/>
      <c r="C156" s="133"/>
      <c r="D156" s="133"/>
      <c r="E156" s="133"/>
      <c r="F156" s="134"/>
      <c r="G156" s="134"/>
      <c r="H156" s="134"/>
      <c r="I156" s="135"/>
      <c r="J156" s="135"/>
      <c r="K156" s="135"/>
    </row>
    <row r="157" spans="1:11" s="116" customFormat="1" ht="10.5">
      <c r="A157" s="150"/>
      <c r="B157" s="140"/>
      <c r="C157" s="133"/>
      <c r="D157" s="133"/>
      <c r="E157" s="133"/>
      <c r="F157" s="134"/>
      <c r="G157" s="134"/>
      <c r="H157" s="134"/>
      <c r="I157" s="135"/>
      <c r="J157" s="135"/>
      <c r="K157" s="135"/>
    </row>
    <row r="158" spans="1:11" s="116" customFormat="1" ht="10.5">
      <c r="A158" s="150"/>
      <c r="B158" s="141"/>
      <c r="C158" s="133"/>
      <c r="D158" s="133"/>
      <c r="E158" s="133"/>
      <c r="F158" s="134"/>
      <c r="G158" s="134"/>
      <c r="H158" s="134"/>
      <c r="I158" s="135"/>
      <c r="J158" s="135"/>
      <c r="K158" s="135"/>
    </row>
    <row r="159" spans="1:11" s="116" customFormat="1" ht="10.5">
      <c r="A159" s="150"/>
      <c r="B159" s="139"/>
      <c r="C159" s="133"/>
      <c r="D159" s="133"/>
      <c r="E159" s="133"/>
      <c r="F159" s="134"/>
      <c r="G159" s="134"/>
      <c r="H159" s="134"/>
      <c r="I159" s="135"/>
      <c r="J159" s="135"/>
      <c r="K159" s="135"/>
    </row>
    <row r="160" spans="1:11" s="116" customFormat="1" ht="10.5">
      <c r="A160" s="150"/>
      <c r="B160" s="141"/>
      <c r="C160" s="133"/>
      <c r="D160" s="133"/>
      <c r="E160" s="133"/>
      <c r="F160" s="134"/>
      <c r="G160" s="134"/>
      <c r="H160" s="134"/>
      <c r="I160" s="135"/>
      <c r="J160" s="135"/>
      <c r="K160" s="135"/>
    </row>
    <row r="161" spans="1:11" s="116" customFormat="1" ht="10.5">
      <c r="A161" s="150"/>
      <c r="B161" s="141"/>
      <c r="C161" s="133"/>
      <c r="D161" s="133"/>
      <c r="E161" s="133"/>
      <c r="F161" s="134"/>
      <c r="G161" s="134"/>
      <c r="H161" s="134"/>
      <c r="I161" s="135"/>
      <c r="J161" s="135"/>
      <c r="K161" s="135"/>
    </row>
    <row r="162" spans="1:11" s="116" customFormat="1" ht="10.5">
      <c r="A162" s="150"/>
      <c r="B162" s="141"/>
      <c r="C162" s="133"/>
      <c r="D162" s="133"/>
      <c r="E162" s="133"/>
      <c r="F162" s="134"/>
      <c r="G162" s="134"/>
      <c r="H162" s="134"/>
      <c r="I162" s="135"/>
      <c r="J162" s="136"/>
      <c r="K162" s="136"/>
    </row>
    <row r="163" spans="1:11" s="116" customFormat="1" ht="10.5">
      <c r="A163" s="150"/>
      <c r="B163" s="132"/>
      <c r="C163" s="133"/>
      <c r="D163" s="133"/>
      <c r="E163" s="133"/>
      <c r="F163" s="134"/>
      <c r="G163" s="134"/>
      <c r="H163" s="134"/>
      <c r="I163" s="136"/>
      <c r="J163" s="136"/>
      <c r="K163" s="136"/>
    </row>
    <row r="164" spans="1:11" s="116" customFormat="1" ht="10.5">
      <c r="A164" s="150"/>
      <c r="B164" s="142"/>
      <c r="C164" s="133"/>
      <c r="D164" s="133"/>
      <c r="E164" s="133"/>
      <c r="F164" s="134"/>
      <c r="G164" s="134"/>
      <c r="H164" s="134"/>
      <c r="I164" s="135"/>
      <c r="J164" s="135"/>
      <c r="K164" s="135"/>
    </row>
    <row r="165" spans="1:11" s="116" customFormat="1" ht="10.5">
      <c r="A165" s="150"/>
      <c r="B165" s="142"/>
      <c r="C165" s="133"/>
      <c r="D165" s="133"/>
      <c r="E165" s="133"/>
      <c r="F165" s="134"/>
      <c r="G165" s="134"/>
      <c r="H165" s="134"/>
      <c r="I165" s="136"/>
      <c r="J165" s="136"/>
      <c r="K165" s="136"/>
    </row>
    <row r="166" spans="1:11" s="116" customFormat="1" ht="10.5">
      <c r="A166" s="150"/>
      <c r="B166" s="141"/>
      <c r="C166" s="133"/>
      <c r="D166" s="133"/>
      <c r="E166" s="133"/>
      <c r="F166" s="134"/>
      <c r="G166" s="134"/>
      <c r="H166" s="134"/>
      <c r="I166" s="135"/>
      <c r="J166" s="135"/>
      <c r="K166" s="135"/>
    </row>
    <row r="167" spans="1:11" s="116" customFormat="1" ht="10.5">
      <c r="A167" s="150"/>
      <c r="B167" s="141"/>
      <c r="C167" s="133"/>
      <c r="D167" s="133"/>
      <c r="E167" s="133"/>
      <c r="F167" s="134"/>
      <c r="G167" s="134"/>
      <c r="H167" s="134"/>
      <c r="I167" s="136"/>
      <c r="J167" s="136"/>
      <c r="K167" s="136"/>
    </row>
    <row r="168" spans="1:11" s="116" customFormat="1" ht="10.5">
      <c r="A168" s="149"/>
      <c r="B168" s="139"/>
      <c r="C168" s="133"/>
      <c r="D168" s="133"/>
      <c r="E168" s="133"/>
      <c r="F168" s="134"/>
      <c r="G168" s="134"/>
      <c r="H168" s="134"/>
      <c r="I168" s="135"/>
      <c r="J168" s="135"/>
      <c r="K168" s="135"/>
    </row>
    <row r="169" spans="1:11" s="116" customFormat="1" ht="10.5">
      <c r="A169" s="150"/>
      <c r="B169" s="132"/>
      <c r="C169" s="133"/>
      <c r="D169" s="133"/>
      <c r="E169" s="133"/>
      <c r="F169" s="134"/>
      <c r="G169" s="134"/>
      <c r="H169" s="134"/>
      <c r="I169" s="135"/>
      <c r="J169" s="135"/>
      <c r="K169" s="135"/>
    </row>
    <row r="170" spans="1:11" s="116" customFormat="1" ht="10.5">
      <c r="A170" s="150"/>
      <c r="B170" s="142"/>
      <c r="C170" s="133"/>
      <c r="D170" s="133"/>
      <c r="E170" s="133"/>
      <c r="F170" s="134"/>
      <c r="G170" s="134"/>
      <c r="H170" s="134"/>
      <c r="I170" s="136"/>
      <c r="J170" s="136"/>
      <c r="K170" s="136"/>
    </row>
    <row r="171" spans="1:11" s="116" customFormat="1" ht="10.5">
      <c r="A171" s="150"/>
      <c r="B171" s="141"/>
      <c r="C171" s="133"/>
      <c r="D171" s="133"/>
      <c r="E171" s="133"/>
      <c r="F171" s="134"/>
      <c r="G171" s="134"/>
      <c r="H171" s="134"/>
      <c r="I171" s="135"/>
      <c r="J171" s="136"/>
      <c r="K171" s="136"/>
    </row>
    <row r="172" spans="1:11" s="116" customFormat="1" ht="10.5">
      <c r="A172" s="150"/>
      <c r="B172" s="141"/>
      <c r="C172" s="133"/>
      <c r="D172" s="133"/>
      <c r="E172" s="133"/>
      <c r="F172" s="134"/>
      <c r="G172" s="134"/>
      <c r="H172" s="134"/>
      <c r="I172" s="136"/>
      <c r="J172" s="135"/>
      <c r="K172" s="136"/>
    </row>
    <row r="173" spans="1:11" s="116" customFormat="1" ht="10.5">
      <c r="A173" s="149"/>
      <c r="B173" s="141"/>
      <c r="C173" s="133"/>
      <c r="D173" s="133"/>
      <c r="E173" s="133"/>
      <c r="F173" s="134"/>
      <c r="G173" s="134"/>
      <c r="H173" s="134"/>
      <c r="I173" s="136"/>
      <c r="J173" s="136"/>
      <c r="K173" s="136"/>
    </row>
    <row r="174" spans="1:11" s="116" customFormat="1" ht="10.5">
      <c r="A174" s="150"/>
      <c r="B174" s="141"/>
      <c r="C174" s="133"/>
      <c r="D174" s="133"/>
      <c r="E174" s="133"/>
      <c r="F174" s="134"/>
      <c r="G174" s="134"/>
      <c r="H174" s="134"/>
      <c r="I174" s="135"/>
      <c r="J174" s="135"/>
      <c r="K174" s="135"/>
    </row>
    <row r="175" spans="1:11" s="116" customFormat="1" ht="10.5">
      <c r="A175" s="150"/>
      <c r="B175" s="140"/>
      <c r="C175" s="133"/>
      <c r="D175" s="133"/>
      <c r="E175" s="133"/>
      <c r="F175" s="134"/>
      <c r="G175" s="134"/>
      <c r="H175" s="134"/>
      <c r="I175" s="136"/>
      <c r="J175" s="136"/>
      <c r="K175" s="136"/>
    </row>
    <row r="176" spans="1:11" s="116" customFormat="1" ht="10.5">
      <c r="A176" s="150"/>
      <c r="B176" s="141"/>
      <c r="C176" s="133"/>
      <c r="D176" s="133"/>
      <c r="E176" s="133"/>
      <c r="F176" s="134"/>
      <c r="G176" s="134"/>
      <c r="H176" s="134"/>
      <c r="I176" s="136"/>
      <c r="J176" s="136"/>
      <c r="K176" s="136"/>
    </row>
    <row r="177" spans="1:11" s="116" customFormat="1" ht="10.5">
      <c r="A177" s="150"/>
      <c r="B177" s="141"/>
      <c r="C177" s="133"/>
      <c r="D177" s="133"/>
      <c r="E177" s="133"/>
      <c r="F177" s="134"/>
      <c r="G177" s="134"/>
      <c r="H177" s="134"/>
      <c r="I177" s="136"/>
      <c r="J177" s="135"/>
      <c r="K177" s="136"/>
    </row>
    <row r="178" spans="1:11" s="116" customFormat="1" ht="10.5">
      <c r="A178" s="150"/>
      <c r="B178" s="139"/>
      <c r="C178" s="133"/>
      <c r="D178" s="133"/>
      <c r="E178" s="133"/>
      <c r="F178" s="134"/>
      <c r="G178" s="134"/>
      <c r="H178" s="134"/>
      <c r="I178" s="136"/>
      <c r="J178" s="135"/>
      <c r="K178" s="136"/>
    </row>
    <row r="179" spans="1:11" s="116" customFormat="1" ht="10.5">
      <c r="A179" s="150"/>
      <c r="B179" s="139"/>
      <c r="C179" s="133"/>
      <c r="D179" s="133"/>
      <c r="E179" s="133"/>
      <c r="F179" s="134"/>
      <c r="G179" s="134"/>
      <c r="H179" s="134"/>
      <c r="I179" s="136"/>
      <c r="J179" s="136"/>
      <c r="K179" s="136"/>
    </row>
    <row r="180" spans="1:11" s="116" customFormat="1" ht="10.5">
      <c r="A180" s="150"/>
      <c r="B180" s="141"/>
      <c r="C180" s="133"/>
      <c r="D180" s="133"/>
      <c r="E180" s="133"/>
      <c r="F180" s="134"/>
      <c r="G180" s="134"/>
      <c r="H180" s="134"/>
      <c r="I180" s="135"/>
      <c r="J180" s="135"/>
      <c r="K180" s="135"/>
    </row>
    <row r="181" spans="1:11" s="116" customFormat="1" ht="10.5">
      <c r="A181" s="150"/>
      <c r="B181" s="139"/>
      <c r="C181" s="133"/>
      <c r="D181" s="133"/>
      <c r="E181" s="133"/>
      <c r="F181" s="134"/>
      <c r="G181" s="134"/>
      <c r="H181" s="134"/>
      <c r="I181" s="135"/>
      <c r="J181" s="135"/>
      <c r="K181" s="135"/>
    </row>
    <row r="182" spans="1:11" s="116" customFormat="1" ht="10.5">
      <c r="A182" s="150"/>
      <c r="B182" s="139"/>
      <c r="C182" s="133"/>
      <c r="D182" s="133"/>
      <c r="E182" s="133"/>
      <c r="F182" s="134"/>
      <c r="G182" s="134"/>
      <c r="H182" s="134"/>
      <c r="I182" s="136"/>
      <c r="J182" s="136"/>
      <c r="K182" s="136"/>
    </row>
    <row r="183" spans="1:11" s="116" customFormat="1" ht="10.5">
      <c r="A183" s="150"/>
      <c r="B183" s="139"/>
      <c r="C183" s="133"/>
      <c r="D183" s="133"/>
      <c r="E183" s="133"/>
      <c r="F183" s="134"/>
      <c r="G183" s="134"/>
      <c r="H183" s="134"/>
      <c r="I183" s="136"/>
      <c r="J183" s="136"/>
      <c r="K183" s="136"/>
    </row>
    <row r="184" spans="1:11" s="116" customFormat="1" ht="10.5">
      <c r="A184" s="150"/>
      <c r="B184" s="139"/>
      <c r="C184" s="133"/>
      <c r="D184" s="133"/>
      <c r="E184" s="133"/>
      <c r="F184" s="134"/>
      <c r="G184" s="134"/>
      <c r="H184" s="134"/>
      <c r="I184" s="136"/>
      <c r="J184" s="136"/>
      <c r="K184" s="136"/>
    </row>
    <row r="185" spans="1:11" s="116" customFormat="1" ht="10.5">
      <c r="A185" s="150"/>
      <c r="B185" s="141"/>
      <c r="C185" s="133"/>
      <c r="D185" s="133"/>
      <c r="E185" s="133"/>
      <c r="F185" s="134"/>
      <c r="G185" s="134"/>
      <c r="H185" s="134"/>
      <c r="I185" s="136"/>
      <c r="J185" s="136"/>
      <c r="K185" s="136"/>
    </row>
    <row r="186" spans="1:11" s="116" customFormat="1" ht="10.5">
      <c r="A186" s="150"/>
      <c r="B186" s="140"/>
      <c r="C186" s="133"/>
      <c r="D186" s="133"/>
      <c r="E186" s="133"/>
      <c r="F186" s="134"/>
      <c r="G186" s="134"/>
      <c r="H186" s="134"/>
      <c r="I186" s="136"/>
      <c r="J186" s="136"/>
      <c r="K186" s="136"/>
    </row>
    <row r="187" spans="1:11" s="116" customFormat="1" ht="10.5">
      <c r="A187" s="150"/>
      <c r="B187" s="140"/>
      <c r="C187" s="133"/>
      <c r="D187" s="133"/>
      <c r="E187" s="133"/>
      <c r="F187" s="134"/>
      <c r="G187" s="134"/>
      <c r="H187" s="134"/>
      <c r="I187" s="136"/>
      <c r="J187" s="136"/>
      <c r="K187" s="136"/>
    </row>
    <row r="188" spans="1:11" s="116" customFormat="1" ht="10.5">
      <c r="A188" s="150"/>
      <c r="B188" s="139"/>
      <c r="C188" s="133"/>
      <c r="D188" s="133"/>
      <c r="E188" s="133"/>
      <c r="F188" s="134"/>
      <c r="G188" s="134"/>
      <c r="H188" s="134"/>
      <c r="I188" s="135"/>
      <c r="J188" s="135"/>
      <c r="K188" s="135"/>
    </row>
    <row r="189" spans="1:11" s="144" customFormat="1" ht="10.5">
      <c r="A189" s="150"/>
      <c r="B189" s="139"/>
      <c r="C189" s="153"/>
      <c r="D189" s="153"/>
      <c r="E189" s="153"/>
      <c r="F189" s="134"/>
      <c r="G189" s="134"/>
      <c r="H189" s="134"/>
      <c r="I189" s="136"/>
      <c r="J189" s="136"/>
      <c r="K189" s="136"/>
    </row>
    <row r="190" spans="1:11" s="116" customFormat="1" ht="10.5">
      <c r="A190" s="150"/>
      <c r="B190" s="141"/>
      <c r="C190" s="133"/>
      <c r="D190" s="133"/>
      <c r="E190" s="133"/>
      <c r="F190" s="134"/>
      <c r="G190" s="134"/>
      <c r="H190" s="134"/>
      <c r="I190" s="136"/>
      <c r="J190" s="136"/>
      <c r="K190" s="136"/>
    </row>
    <row r="191" spans="1:11" s="116" customFormat="1" ht="22.5" customHeight="1">
      <c r="A191" s="150"/>
      <c r="B191" s="140"/>
      <c r="C191" s="145"/>
      <c r="D191" s="145"/>
      <c r="E191" s="145"/>
      <c r="F191" s="146"/>
      <c r="G191" s="146"/>
      <c r="H191" s="146"/>
      <c r="I191" s="154"/>
      <c r="J191" s="154"/>
      <c r="K191" s="154"/>
    </row>
    <row r="192" spans="1:11" s="116" customFormat="1" ht="10.5">
      <c r="A192" s="148"/>
      <c r="B192" s="141"/>
      <c r="C192" s="133"/>
      <c r="D192" s="133"/>
      <c r="E192" s="133"/>
      <c r="F192" s="134"/>
      <c r="G192" s="134"/>
      <c r="H192" s="134"/>
      <c r="I192" s="136"/>
      <c r="J192" s="136"/>
      <c r="K192" s="136"/>
    </row>
    <row r="193" spans="1:11" s="116" customFormat="1" ht="10.5">
      <c r="A193" s="149"/>
      <c r="B193" s="139"/>
      <c r="C193" s="133"/>
      <c r="D193" s="133"/>
      <c r="E193" s="133"/>
      <c r="F193" s="134"/>
      <c r="G193" s="134"/>
      <c r="H193" s="134"/>
      <c r="I193" s="135"/>
      <c r="J193" s="135"/>
      <c r="K193" s="135"/>
    </row>
    <row r="194" spans="1:11" s="116" customFormat="1" ht="10.5">
      <c r="A194" s="150"/>
      <c r="B194" s="132"/>
      <c r="C194" s="133"/>
      <c r="D194" s="133"/>
      <c r="E194" s="133"/>
      <c r="F194" s="134"/>
      <c r="G194" s="134"/>
      <c r="H194" s="134"/>
      <c r="I194" s="136"/>
      <c r="J194" s="136"/>
      <c r="K194" s="136"/>
    </row>
    <row r="195" spans="1:11" s="116" customFormat="1" ht="10.5">
      <c r="A195" s="150"/>
      <c r="B195" s="141"/>
      <c r="C195" s="133"/>
      <c r="D195" s="133"/>
      <c r="E195" s="133"/>
      <c r="F195" s="134"/>
      <c r="G195" s="134"/>
      <c r="H195" s="134"/>
      <c r="I195" s="136"/>
      <c r="J195" s="136"/>
      <c r="K195" s="136"/>
    </row>
    <row r="196" spans="1:11" s="116" customFormat="1" ht="10.5">
      <c r="A196" s="150"/>
      <c r="B196" s="141"/>
      <c r="C196" s="133"/>
      <c r="D196" s="133"/>
      <c r="E196" s="133"/>
      <c r="F196" s="134"/>
      <c r="G196" s="134"/>
      <c r="H196" s="134"/>
      <c r="I196" s="136"/>
      <c r="J196" s="136"/>
      <c r="K196" s="136"/>
    </row>
    <row r="197" spans="1:11" s="116" customFormat="1" ht="11.25" customHeight="1">
      <c r="A197" s="150"/>
      <c r="B197" s="141"/>
      <c r="C197" s="133"/>
      <c r="D197" s="133"/>
      <c r="E197" s="133"/>
      <c r="F197" s="134"/>
      <c r="G197" s="134"/>
      <c r="H197" s="134"/>
      <c r="I197" s="135"/>
      <c r="J197" s="135"/>
      <c r="K197" s="135"/>
    </row>
    <row r="198" spans="1:11" s="116" customFormat="1" ht="11.25" customHeight="1">
      <c r="A198" s="150"/>
      <c r="B198" s="140"/>
      <c r="C198" s="153"/>
      <c r="D198" s="153"/>
      <c r="E198" s="153"/>
      <c r="F198" s="134"/>
      <c r="G198" s="134"/>
      <c r="H198" s="134"/>
      <c r="I198" s="136"/>
      <c r="J198" s="136"/>
      <c r="K198" s="136"/>
    </row>
    <row r="199" spans="1:11" s="116" customFormat="1" ht="10.5">
      <c r="A199" s="150"/>
      <c r="B199" s="141"/>
      <c r="C199" s="153"/>
      <c r="D199" s="153"/>
      <c r="E199" s="153"/>
      <c r="F199" s="134"/>
      <c r="G199" s="134"/>
      <c r="H199" s="134"/>
      <c r="I199" s="136"/>
      <c r="J199" s="136"/>
      <c r="K199" s="136"/>
    </row>
    <row r="200" spans="1:11" s="116" customFormat="1" ht="10.5">
      <c r="A200" s="150"/>
      <c r="B200" s="141"/>
      <c r="C200" s="133"/>
      <c r="D200" s="133"/>
      <c r="E200" s="133"/>
      <c r="F200" s="134"/>
      <c r="G200" s="134"/>
      <c r="H200" s="134"/>
      <c r="I200" s="136"/>
      <c r="J200" s="136"/>
      <c r="K200" s="136"/>
    </row>
    <row r="201" spans="1:11" s="116" customFormat="1" ht="10.5">
      <c r="A201" s="149"/>
      <c r="B201" s="139"/>
      <c r="C201" s="133"/>
      <c r="D201" s="133"/>
      <c r="E201" s="133"/>
      <c r="F201" s="134"/>
      <c r="G201" s="134"/>
      <c r="H201" s="134"/>
      <c r="I201" s="135"/>
      <c r="J201" s="135"/>
      <c r="K201" s="135"/>
    </row>
    <row r="202" spans="1:11" s="116" customFormat="1" ht="10.5">
      <c r="A202" s="150"/>
      <c r="B202" s="141"/>
      <c r="C202" s="133"/>
      <c r="D202" s="133"/>
      <c r="E202" s="133"/>
      <c r="F202" s="134"/>
      <c r="G202" s="134"/>
      <c r="H202" s="134"/>
      <c r="I202" s="136"/>
      <c r="J202" s="136"/>
      <c r="K202" s="136"/>
    </row>
    <row r="203" spans="1:11" s="116" customFormat="1" ht="10.5">
      <c r="A203" s="150"/>
      <c r="B203" s="141"/>
      <c r="C203" s="133"/>
      <c r="D203" s="133"/>
      <c r="E203" s="133"/>
      <c r="F203" s="134"/>
      <c r="G203" s="134"/>
      <c r="H203" s="134"/>
      <c r="I203" s="135"/>
      <c r="J203" s="135"/>
      <c r="K203" s="135"/>
    </row>
    <row r="204" spans="1:11" s="116" customFormat="1" ht="10.5">
      <c r="A204" s="150"/>
      <c r="B204" s="140"/>
      <c r="C204" s="133"/>
      <c r="D204" s="133"/>
      <c r="E204" s="133"/>
      <c r="F204" s="134"/>
      <c r="G204" s="134"/>
      <c r="H204" s="134"/>
      <c r="I204" s="136"/>
      <c r="J204" s="136"/>
      <c r="K204" s="136"/>
    </row>
    <row r="205" spans="1:11" s="116" customFormat="1" ht="10.5">
      <c r="A205" s="150"/>
      <c r="B205" s="141"/>
      <c r="C205" s="133"/>
      <c r="D205" s="133"/>
      <c r="E205" s="133"/>
      <c r="F205" s="134"/>
      <c r="G205" s="134"/>
      <c r="H205" s="134"/>
      <c r="I205" s="135"/>
      <c r="J205" s="135"/>
      <c r="K205" s="135"/>
    </row>
    <row r="206" spans="1:11" s="116" customFormat="1" ht="11.25" customHeight="1">
      <c r="A206" s="150"/>
      <c r="B206" s="140"/>
      <c r="C206" s="133"/>
      <c r="D206" s="133"/>
      <c r="E206" s="133"/>
      <c r="F206" s="134"/>
      <c r="G206" s="134"/>
      <c r="H206" s="134"/>
      <c r="I206" s="136"/>
      <c r="J206" s="136"/>
      <c r="K206" s="136"/>
    </row>
    <row r="207" spans="1:11" s="116" customFormat="1" ht="10.5">
      <c r="A207" s="150"/>
      <c r="B207" s="141"/>
      <c r="C207" s="133"/>
      <c r="D207" s="133"/>
      <c r="E207" s="133"/>
      <c r="F207" s="134"/>
      <c r="G207" s="134"/>
      <c r="H207" s="134"/>
      <c r="I207" s="135"/>
      <c r="J207" s="136"/>
      <c r="K207" s="136"/>
    </row>
    <row r="208" spans="1:11" s="116" customFormat="1" ht="10.5">
      <c r="A208" s="150"/>
      <c r="B208" s="141"/>
      <c r="C208" s="133"/>
      <c r="D208" s="133"/>
      <c r="E208" s="133"/>
      <c r="F208" s="134"/>
      <c r="G208" s="134"/>
      <c r="H208" s="134"/>
      <c r="I208" s="136"/>
      <c r="J208" s="136"/>
      <c r="K208" s="136"/>
    </row>
    <row r="209" spans="1:11" s="116" customFormat="1" ht="10.5">
      <c r="A209" s="150"/>
      <c r="B209" s="141"/>
      <c r="C209" s="133"/>
      <c r="D209" s="133"/>
      <c r="E209" s="133"/>
      <c r="F209" s="134"/>
      <c r="G209" s="134"/>
      <c r="H209" s="134"/>
      <c r="I209" s="136"/>
      <c r="J209" s="136"/>
      <c r="K209" s="136"/>
    </row>
    <row r="210" spans="1:11" s="116" customFormat="1" ht="10.5">
      <c r="A210" s="150"/>
      <c r="B210" s="141"/>
      <c r="C210" s="133"/>
      <c r="D210" s="133"/>
      <c r="E210" s="133"/>
      <c r="F210" s="134"/>
      <c r="G210" s="134"/>
      <c r="H210" s="134"/>
      <c r="I210" s="136"/>
      <c r="J210" s="136"/>
      <c r="K210" s="136"/>
    </row>
    <row r="211" spans="1:11" s="116" customFormat="1" ht="10.5">
      <c r="A211" s="150"/>
      <c r="B211" s="141"/>
      <c r="C211" s="133"/>
      <c r="D211" s="133"/>
      <c r="E211" s="133"/>
      <c r="F211" s="134"/>
      <c r="G211" s="134"/>
      <c r="H211" s="134"/>
      <c r="I211" s="135"/>
      <c r="J211" s="135"/>
      <c r="K211" s="135"/>
    </row>
    <row r="212" spans="1:11" s="116" customFormat="1" ht="10.5">
      <c r="A212" s="149"/>
      <c r="B212" s="139"/>
      <c r="C212" s="133"/>
      <c r="D212" s="133"/>
      <c r="E212" s="133"/>
      <c r="F212" s="134"/>
      <c r="G212" s="134"/>
      <c r="H212" s="134"/>
      <c r="I212" s="136"/>
      <c r="J212" s="135"/>
      <c r="K212" s="136"/>
    </row>
    <row r="213" spans="1:11" s="116" customFormat="1" ht="10.5">
      <c r="A213" s="150"/>
      <c r="B213" s="139"/>
      <c r="C213" s="133"/>
      <c r="D213" s="133"/>
      <c r="E213" s="133"/>
      <c r="F213" s="134"/>
      <c r="G213" s="134"/>
      <c r="H213" s="134"/>
      <c r="I213" s="135"/>
      <c r="J213" s="135"/>
      <c r="K213" s="135"/>
    </row>
    <row r="214" spans="1:11" s="116" customFormat="1" ht="10.5">
      <c r="A214" s="150"/>
      <c r="B214" s="139"/>
      <c r="C214" s="133"/>
      <c r="D214" s="133"/>
      <c r="E214" s="133"/>
      <c r="F214" s="134"/>
      <c r="G214" s="134"/>
      <c r="H214" s="134"/>
      <c r="I214" s="135"/>
      <c r="J214" s="135"/>
      <c r="K214" s="135"/>
    </row>
    <row r="215" spans="1:11" s="116" customFormat="1" ht="10.5">
      <c r="A215" s="150"/>
      <c r="B215" s="139"/>
      <c r="C215" s="133"/>
      <c r="D215" s="133"/>
      <c r="E215" s="133"/>
      <c r="F215" s="134"/>
      <c r="G215" s="134"/>
      <c r="H215" s="134"/>
      <c r="I215" s="136"/>
      <c r="J215" s="135"/>
      <c r="K215" s="136"/>
    </row>
    <row r="216" spans="1:11" s="116" customFormat="1" ht="10.5">
      <c r="A216" s="150"/>
      <c r="B216" s="139"/>
      <c r="C216" s="133"/>
      <c r="D216" s="133"/>
      <c r="E216" s="133"/>
      <c r="F216" s="134"/>
      <c r="G216" s="134"/>
      <c r="H216" s="134"/>
      <c r="I216" s="135"/>
      <c r="J216" s="135"/>
      <c r="K216" s="135"/>
    </row>
    <row r="217" spans="1:11" s="116" customFormat="1" ht="10.5">
      <c r="A217" s="150"/>
      <c r="B217" s="139"/>
      <c r="C217" s="133"/>
      <c r="D217" s="133"/>
      <c r="E217" s="133"/>
      <c r="F217" s="134"/>
      <c r="G217" s="134"/>
      <c r="H217" s="134"/>
      <c r="I217" s="136"/>
      <c r="J217" s="136"/>
      <c r="K217" s="136"/>
    </row>
    <row r="218" spans="1:11" s="116" customFormat="1" ht="10.5">
      <c r="A218" s="150"/>
      <c r="B218" s="141"/>
      <c r="C218" s="133"/>
      <c r="D218" s="133"/>
      <c r="E218" s="133"/>
      <c r="F218" s="134"/>
      <c r="G218" s="134"/>
      <c r="H218" s="134"/>
      <c r="I218" s="136"/>
      <c r="J218" s="136"/>
      <c r="K218" s="136"/>
    </row>
    <row r="219" spans="1:11" s="116" customFormat="1" ht="10.5">
      <c r="A219" s="150"/>
      <c r="B219" s="139"/>
      <c r="C219" s="133"/>
      <c r="D219" s="133"/>
      <c r="E219" s="133"/>
      <c r="F219" s="134"/>
      <c r="G219" s="134"/>
      <c r="H219" s="134"/>
      <c r="I219" s="135"/>
      <c r="J219" s="135"/>
      <c r="K219" s="135"/>
    </row>
    <row r="220" spans="1:11" s="116" customFormat="1" ht="10.5">
      <c r="A220" s="150"/>
      <c r="B220" s="132"/>
      <c r="C220" s="133"/>
      <c r="D220" s="133"/>
      <c r="E220" s="133"/>
      <c r="F220" s="134"/>
      <c r="G220" s="134"/>
      <c r="H220" s="134"/>
      <c r="I220" s="136"/>
      <c r="J220" s="136"/>
      <c r="K220" s="136"/>
    </row>
    <row r="221" spans="1:11" s="116" customFormat="1" ht="10.5">
      <c r="A221" s="149"/>
      <c r="B221" s="132"/>
      <c r="C221" s="133"/>
      <c r="D221" s="133"/>
      <c r="E221" s="133"/>
      <c r="F221" s="134"/>
      <c r="G221" s="134"/>
      <c r="H221" s="134"/>
      <c r="I221" s="136"/>
      <c r="J221" s="136"/>
      <c r="K221" s="136"/>
    </row>
    <row r="222" spans="1:11" s="116" customFormat="1" ht="10.5">
      <c r="A222" s="150"/>
      <c r="B222" s="142"/>
      <c r="C222" s="133"/>
      <c r="D222" s="133"/>
      <c r="E222" s="133"/>
      <c r="F222" s="134"/>
      <c r="G222" s="134"/>
      <c r="H222" s="134"/>
      <c r="I222" s="136"/>
      <c r="J222" s="136"/>
      <c r="K222" s="136"/>
    </row>
    <row r="223" spans="1:11" s="116" customFormat="1" ht="10.5">
      <c r="A223" s="150"/>
      <c r="B223" s="141"/>
      <c r="C223" s="133"/>
      <c r="D223" s="133"/>
      <c r="E223" s="133"/>
      <c r="F223" s="134"/>
      <c r="G223" s="134"/>
      <c r="H223" s="134"/>
      <c r="I223" s="135"/>
      <c r="J223" s="135"/>
      <c r="K223" s="135"/>
    </row>
    <row r="224" spans="1:11" s="116" customFormat="1" ht="10.5">
      <c r="A224" s="150"/>
      <c r="B224" s="141"/>
      <c r="C224" s="133"/>
      <c r="D224" s="133"/>
      <c r="E224" s="133"/>
      <c r="F224" s="134"/>
      <c r="G224" s="134"/>
      <c r="H224" s="134"/>
      <c r="I224" s="135"/>
      <c r="J224" s="135"/>
      <c r="K224" s="135"/>
    </row>
    <row r="225" spans="1:11" s="116" customFormat="1" ht="10.5">
      <c r="A225" s="150"/>
      <c r="B225" s="139"/>
      <c r="C225" s="133"/>
      <c r="D225" s="133"/>
      <c r="E225" s="133"/>
      <c r="F225" s="134"/>
      <c r="G225" s="134"/>
      <c r="H225" s="134"/>
      <c r="I225" s="135"/>
      <c r="J225" s="135"/>
      <c r="K225" s="135"/>
    </row>
    <row r="226" spans="1:11" s="116" customFormat="1" ht="10.5">
      <c r="A226" s="150"/>
      <c r="B226" s="139"/>
      <c r="C226" s="133"/>
      <c r="D226" s="133"/>
      <c r="E226" s="133"/>
      <c r="F226" s="134"/>
      <c r="G226" s="134"/>
      <c r="H226" s="134"/>
      <c r="I226" s="136"/>
      <c r="J226" s="136"/>
      <c r="K226" s="136"/>
    </row>
    <row r="227" spans="1:11" s="116" customFormat="1" ht="10.5">
      <c r="A227" s="150"/>
      <c r="B227" s="141"/>
      <c r="C227" s="133"/>
      <c r="D227" s="133"/>
      <c r="E227" s="133"/>
      <c r="F227" s="134"/>
      <c r="G227" s="134"/>
      <c r="H227" s="134"/>
      <c r="I227" s="135"/>
      <c r="J227" s="135"/>
      <c r="K227" s="135"/>
    </row>
    <row r="228" spans="1:11" s="116" customFormat="1" ht="10.5">
      <c r="A228" s="150"/>
      <c r="B228" s="140"/>
      <c r="C228" s="133"/>
      <c r="D228" s="133"/>
      <c r="E228" s="133"/>
      <c r="F228" s="134"/>
      <c r="G228" s="134"/>
      <c r="H228" s="134"/>
      <c r="I228" s="136"/>
      <c r="J228" s="136"/>
      <c r="K228" s="136"/>
    </row>
    <row r="229" spans="1:11" s="116" customFormat="1" ht="10.5">
      <c r="A229" s="149"/>
      <c r="B229" s="141"/>
      <c r="C229" s="133"/>
      <c r="D229" s="133"/>
      <c r="E229" s="133"/>
      <c r="F229" s="134"/>
      <c r="G229" s="134"/>
      <c r="H229" s="134"/>
      <c r="I229" s="135"/>
      <c r="J229" s="135"/>
      <c r="K229" s="135"/>
    </row>
    <row r="230" spans="1:11" s="116" customFormat="1" ht="10.5">
      <c r="A230" s="150"/>
      <c r="B230" s="139"/>
      <c r="C230" s="133"/>
      <c r="D230" s="133"/>
      <c r="E230" s="133"/>
      <c r="F230" s="134"/>
      <c r="G230" s="134"/>
      <c r="H230" s="134"/>
      <c r="I230" s="136"/>
      <c r="J230" s="136"/>
      <c r="K230" s="136"/>
    </row>
    <row r="231" spans="1:11" s="116" customFormat="1" ht="10.5">
      <c r="A231" s="150"/>
      <c r="B231" s="139"/>
      <c r="C231" s="133"/>
      <c r="D231" s="133"/>
      <c r="E231" s="133"/>
      <c r="F231" s="134"/>
      <c r="G231" s="134"/>
      <c r="H231" s="134"/>
      <c r="I231" s="135"/>
      <c r="J231" s="136"/>
      <c r="K231" s="136"/>
    </row>
    <row r="232" spans="1:11" s="116" customFormat="1" ht="10.5">
      <c r="A232" s="150"/>
      <c r="B232" s="139"/>
      <c r="C232" s="133"/>
      <c r="D232" s="133"/>
      <c r="E232" s="133"/>
      <c r="F232" s="134"/>
      <c r="G232" s="134"/>
      <c r="H232" s="134"/>
      <c r="I232" s="135"/>
      <c r="J232" s="135"/>
      <c r="K232" s="135"/>
    </row>
    <row r="233" spans="1:11" s="116" customFormat="1" ht="10.5">
      <c r="A233" s="150"/>
      <c r="B233" s="141"/>
      <c r="C233" s="133"/>
      <c r="D233" s="133"/>
      <c r="E233" s="133"/>
      <c r="F233" s="134"/>
      <c r="G233" s="134"/>
      <c r="H233" s="134"/>
      <c r="I233" s="135"/>
      <c r="J233" s="135"/>
      <c r="K233" s="135"/>
    </row>
    <row r="234" spans="1:11" s="116" customFormat="1" ht="10.5">
      <c r="A234" s="150"/>
      <c r="B234" s="141"/>
      <c r="C234" s="133"/>
      <c r="D234" s="133"/>
      <c r="E234" s="133"/>
      <c r="F234" s="134"/>
      <c r="G234" s="134"/>
      <c r="H234" s="134"/>
      <c r="I234" s="135"/>
      <c r="J234" s="136"/>
      <c r="K234" s="136"/>
    </row>
    <row r="235" spans="1:11" s="116" customFormat="1" ht="10.5">
      <c r="A235" s="150"/>
      <c r="B235" s="132"/>
      <c r="C235" s="133"/>
      <c r="D235" s="133"/>
      <c r="E235" s="133"/>
      <c r="F235" s="134"/>
      <c r="G235" s="134"/>
      <c r="H235" s="134"/>
      <c r="I235" s="135"/>
      <c r="J235" s="136"/>
      <c r="K235" s="136"/>
    </row>
    <row r="236" spans="1:11" s="116" customFormat="1" ht="10.5">
      <c r="A236" s="150"/>
      <c r="B236" s="142"/>
      <c r="C236" s="133"/>
      <c r="D236" s="133"/>
      <c r="E236" s="133"/>
      <c r="F236" s="134"/>
      <c r="G236" s="134"/>
      <c r="H236" s="134"/>
      <c r="I236" s="135"/>
      <c r="J236" s="135"/>
      <c r="K236" s="135"/>
    </row>
    <row r="237" spans="1:11" s="116" customFormat="1" ht="10.5">
      <c r="A237" s="149"/>
      <c r="B237" s="141"/>
      <c r="C237" s="133"/>
      <c r="D237" s="133"/>
      <c r="E237" s="133"/>
      <c r="F237" s="134"/>
      <c r="G237" s="134"/>
      <c r="H237" s="134"/>
      <c r="I237" s="135"/>
      <c r="J237" s="135"/>
      <c r="K237" s="135"/>
    </row>
    <row r="238" spans="1:11" s="116" customFormat="1" ht="10.5">
      <c r="A238" s="150"/>
      <c r="B238" s="141"/>
      <c r="C238" s="133"/>
      <c r="D238" s="133"/>
      <c r="E238" s="133"/>
      <c r="F238" s="134"/>
      <c r="G238" s="134"/>
      <c r="H238" s="134"/>
      <c r="I238" s="135"/>
      <c r="J238" s="135"/>
      <c r="K238" s="135"/>
    </row>
    <row r="239" spans="1:11" s="116" customFormat="1" ht="10.5">
      <c r="A239" s="150"/>
      <c r="B239" s="141"/>
      <c r="C239" s="133"/>
      <c r="D239" s="133"/>
      <c r="E239" s="133"/>
      <c r="F239" s="134"/>
      <c r="G239" s="134"/>
      <c r="H239" s="134"/>
      <c r="I239" s="135"/>
      <c r="J239" s="135"/>
      <c r="K239" s="135"/>
    </row>
    <row r="240" spans="1:11" s="116" customFormat="1" ht="10.5">
      <c r="A240" s="150"/>
      <c r="B240" s="141"/>
      <c r="C240" s="133"/>
      <c r="D240" s="133"/>
      <c r="E240" s="133"/>
      <c r="F240" s="134"/>
      <c r="G240" s="134"/>
      <c r="H240" s="134"/>
      <c r="I240" s="135"/>
      <c r="J240" s="135"/>
      <c r="K240" s="135"/>
    </row>
    <row r="241" spans="1:11" s="116" customFormat="1" ht="10.5">
      <c r="A241" s="150"/>
      <c r="B241" s="141"/>
      <c r="C241" s="133"/>
      <c r="D241" s="133"/>
      <c r="E241" s="133"/>
      <c r="F241" s="134"/>
      <c r="G241" s="134"/>
      <c r="H241" s="134"/>
      <c r="I241" s="135"/>
      <c r="J241" s="135"/>
      <c r="K241" s="135"/>
    </row>
    <row r="242" spans="1:11" s="116" customFormat="1" ht="10.5">
      <c r="A242" s="150"/>
      <c r="B242" s="140"/>
      <c r="C242" s="133"/>
      <c r="D242" s="133"/>
      <c r="E242" s="133"/>
      <c r="F242" s="134"/>
      <c r="G242" s="134"/>
      <c r="H242" s="134"/>
      <c r="I242" s="135"/>
      <c r="J242" s="135"/>
      <c r="K242" s="135"/>
    </row>
    <row r="243" spans="1:11" s="116" customFormat="1" ht="10.5">
      <c r="A243" s="150"/>
      <c r="B243" s="141"/>
      <c r="C243" s="133"/>
      <c r="D243" s="133"/>
      <c r="E243" s="133"/>
      <c r="F243" s="134"/>
      <c r="G243" s="134"/>
      <c r="H243" s="134"/>
      <c r="I243" s="135"/>
      <c r="J243" s="135"/>
      <c r="K243" s="135"/>
    </row>
    <row r="244" spans="1:11" s="116" customFormat="1" ht="10.5">
      <c r="A244" s="150"/>
      <c r="B244" s="139"/>
      <c r="C244" s="133"/>
      <c r="D244" s="133"/>
      <c r="E244" s="133"/>
      <c r="F244" s="134"/>
      <c r="G244" s="134"/>
      <c r="H244" s="134"/>
      <c r="I244" s="135"/>
      <c r="J244" s="135"/>
      <c r="K244" s="135"/>
    </row>
    <row r="245" spans="1:11" s="116" customFormat="1" ht="10.5">
      <c r="A245" s="149"/>
      <c r="B245" s="141"/>
      <c r="C245" s="133"/>
      <c r="D245" s="133"/>
      <c r="E245" s="133"/>
      <c r="F245" s="134"/>
      <c r="G245" s="134"/>
      <c r="H245" s="134"/>
      <c r="I245" s="135"/>
      <c r="J245" s="135"/>
      <c r="K245" s="135"/>
    </row>
    <row r="246" spans="1:11" s="116" customFormat="1" ht="10.5">
      <c r="A246" s="150"/>
      <c r="B246" s="132"/>
      <c r="C246" s="133"/>
      <c r="D246" s="133"/>
      <c r="E246" s="133"/>
      <c r="F246" s="134"/>
      <c r="G246" s="134"/>
      <c r="H246" s="134"/>
      <c r="I246" s="135"/>
      <c r="J246" s="135"/>
      <c r="K246" s="135"/>
    </row>
    <row r="247" spans="1:11" s="116" customFormat="1" ht="10.5">
      <c r="A247" s="150"/>
      <c r="B247" s="141"/>
      <c r="C247" s="133"/>
      <c r="D247" s="133"/>
      <c r="E247" s="133"/>
      <c r="F247" s="134"/>
      <c r="G247" s="134"/>
      <c r="H247" s="134"/>
      <c r="I247" s="135"/>
      <c r="J247" s="135"/>
      <c r="K247" s="135"/>
    </row>
    <row r="248" spans="1:11" s="116" customFormat="1" ht="10.5">
      <c r="A248" s="150"/>
      <c r="B248" s="142"/>
      <c r="C248" s="133"/>
      <c r="D248" s="133"/>
      <c r="E248" s="133"/>
      <c r="F248" s="134"/>
      <c r="G248" s="134"/>
      <c r="H248" s="134"/>
      <c r="I248" s="135"/>
      <c r="J248" s="135"/>
      <c r="K248" s="135"/>
    </row>
    <row r="249" spans="1:11" s="116" customFormat="1" ht="10.5">
      <c r="A249" s="150"/>
      <c r="B249" s="141"/>
      <c r="C249" s="133"/>
      <c r="D249" s="133"/>
      <c r="E249" s="133"/>
      <c r="F249" s="134"/>
      <c r="G249" s="134"/>
      <c r="H249" s="134"/>
      <c r="I249" s="135"/>
      <c r="J249" s="135"/>
      <c r="K249" s="135"/>
    </row>
    <row r="250" spans="1:11" s="116" customFormat="1" ht="10.5">
      <c r="A250" s="150"/>
      <c r="B250" s="140"/>
      <c r="C250" s="133"/>
      <c r="D250" s="133"/>
      <c r="E250" s="133"/>
      <c r="F250" s="134"/>
      <c r="G250" s="134"/>
      <c r="H250" s="134"/>
      <c r="I250" s="135"/>
      <c r="J250" s="135"/>
      <c r="K250" s="135"/>
    </row>
    <row r="251" spans="1:11" s="116" customFormat="1" ht="10.5">
      <c r="A251" s="150"/>
      <c r="B251" s="141"/>
      <c r="C251" s="133"/>
      <c r="D251" s="133"/>
      <c r="E251" s="133"/>
      <c r="F251" s="134"/>
      <c r="G251" s="134"/>
      <c r="H251" s="134"/>
      <c r="I251" s="135"/>
      <c r="J251" s="135"/>
      <c r="K251" s="135"/>
    </row>
    <row r="252" spans="1:11" s="116" customFormat="1" ht="10.5">
      <c r="A252" s="150"/>
      <c r="B252" s="141"/>
      <c r="C252" s="133"/>
      <c r="D252" s="133"/>
      <c r="E252" s="133"/>
      <c r="F252" s="134"/>
      <c r="G252" s="134"/>
      <c r="H252" s="134"/>
      <c r="I252" s="136"/>
      <c r="J252" s="136"/>
      <c r="K252" s="136"/>
    </row>
    <row r="253" spans="1:11" s="116" customFormat="1" ht="10.5">
      <c r="A253" s="150"/>
      <c r="B253" s="139"/>
      <c r="C253" s="133"/>
      <c r="D253" s="133"/>
      <c r="E253" s="133"/>
      <c r="F253" s="134"/>
      <c r="G253" s="134"/>
      <c r="H253" s="134"/>
      <c r="I253" s="135"/>
      <c r="J253" s="135"/>
      <c r="K253" s="135"/>
    </row>
    <row r="254" spans="1:11" s="116" customFormat="1" ht="10.5">
      <c r="A254" s="150"/>
      <c r="B254" s="139"/>
      <c r="C254" s="133"/>
      <c r="D254" s="133"/>
      <c r="E254" s="133"/>
      <c r="F254" s="134"/>
      <c r="G254" s="134"/>
      <c r="H254" s="134"/>
      <c r="I254" s="135"/>
      <c r="J254" s="135"/>
      <c r="K254" s="135"/>
    </row>
    <row r="255" spans="1:11" s="116" customFormat="1" ht="10.5">
      <c r="A255" s="149"/>
      <c r="B255" s="141"/>
      <c r="C255" s="133"/>
      <c r="D255" s="133"/>
      <c r="E255" s="133"/>
      <c r="F255" s="134"/>
      <c r="G255" s="134"/>
      <c r="H255" s="134"/>
      <c r="I255" s="135"/>
      <c r="J255" s="135"/>
      <c r="K255" s="135"/>
    </row>
    <row r="256" spans="1:11" s="116" customFormat="1" ht="10.5">
      <c r="A256" s="150"/>
      <c r="B256" s="139"/>
      <c r="C256" s="133"/>
      <c r="D256" s="133"/>
      <c r="E256" s="133"/>
      <c r="F256" s="134"/>
      <c r="G256" s="134"/>
      <c r="H256" s="134"/>
      <c r="I256" s="135"/>
      <c r="J256" s="135"/>
      <c r="K256" s="135"/>
    </row>
    <row r="257" spans="1:11" s="116" customFormat="1" ht="10.5">
      <c r="A257" s="150"/>
      <c r="B257" s="139"/>
      <c r="C257" s="133"/>
      <c r="D257" s="133"/>
      <c r="E257" s="133"/>
      <c r="F257" s="134"/>
      <c r="G257" s="134"/>
      <c r="H257" s="134"/>
      <c r="I257" s="135"/>
      <c r="J257" s="135"/>
      <c r="K257" s="135"/>
    </row>
    <row r="258" spans="1:11" s="116" customFormat="1" ht="10.5">
      <c r="A258" s="150"/>
      <c r="B258" s="139"/>
      <c r="C258" s="133"/>
      <c r="D258" s="133"/>
      <c r="E258" s="133"/>
      <c r="F258" s="134"/>
      <c r="G258" s="134"/>
      <c r="H258" s="134"/>
      <c r="I258" s="136"/>
      <c r="J258" s="136"/>
      <c r="K258" s="136"/>
    </row>
    <row r="259" spans="1:11" s="116" customFormat="1" ht="10.5">
      <c r="A259" s="150"/>
      <c r="B259" s="139"/>
      <c r="C259" s="133"/>
      <c r="D259" s="133"/>
      <c r="E259" s="133"/>
      <c r="F259" s="134"/>
      <c r="G259" s="134"/>
      <c r="H259" s="134"/>
      <c r="I259" s="135"/>
      <c r="J259" s="136"/>
      <c r="K259" s="136"/>
    </row>
    <row r="260" spans="1:11" s="116" customFormat="1" ht="10.5">
      <c r="A260" s="150"/>
      <c r="B260" s="140"/>
      <c r="C260" s="133"/>
      <c r="D260" s="133"/>
      <c r="E260" s="133"/>
      <c r="F260" s="134"/>
      <c r="G260" s="134"/>
      <c r="H260" s="134"/>
      <c r="I260" s="135"/>
      <c r="J260" s="135"/>
      <c r="K260" s="135"/>
    </row>
    <row r="261" spans="1:11" s="116" customFormat="1" ht="10.5">
      <c r="A261" s="150"/>
      <c r="B261" s="141"/>
      <c r="C261" s="133"/>
      <c r="D261" s="133"/>
      <c r="E261" s="133"/>
      <c r="F261" s="134"/>
      <c r="G261" s="134"/>
      <c r="H261" s="134"/>
      <c r="I261" s="135"/>
      <c r="J261" s="136"/>
      <c r="K261" s="136"/>
    </row>
    <row r="262" spans="1:11" s="116" customFormat="1" ht="10.5">
      <c r="A262" s="149"/>
      <c r="B262" s="132"/>
      <c r="C262" s="133"/>
      <c r="D262" s="133"/>
      <c r="E262" s="133"/>
      <c r="F262" s="134"/>
      <c r="G262" s="134"/>
      <c r="H262" s="134"/>
      <c r="I262" s="135"/>
      <c r="J262" s="135"/>
      <c r="K262" s="135"/>
    </row>
    <row r="263" spans="1:11" s="116" customFormat="1" ht="10.5">
      <c r="A263" s="150"/>
      <c r="B263" s="132"/>
      <c r="C263" s="133"/>
      <c r="D263" s="133"/>
      <c r="E263" s="133"/>
      <c r="F263" s="134"/>
      <c r="G263" s="134"/>
      <c r="H263" s="134"/>
      <c r="I263" s="135"/>
      <c r="J263" s="136"/>
      <c r="K263" s="136"/>
    </row>
    <row r="264" spans="1:11" s="116" customFormat="1" ht="10.5">
      <c r="A264" s="150"/>
      <c r="B264" s="132"/>
      <c r="C264" s="133"/>
      <c r="D264" s="133"/>
      <c r="E264" s="133"/>
      <c r="F264" s="134"/>
      <c r="G264" s="134"/>
      <c r="H264" s="134"/>
      <c r="I264" s="135"/>
      <c r="J264" s="136"/>
      <c r="K264" s="136"/>
    </row>
    <row r="265" spans="1:11" s="116" customFormat="1" ht="10.5">
      <c r="A265" s="150"/>
      <c r="B265" s="140"/>
      <c r="C265" s="133"/>
      <c r="D265" s="133"/>
      <c r="E265" s="133"/>
      <c r="F265" s="134"/>
      <c r="G265" s="134"/>
      <c r="H265" s="134"/>
      <c r="I265" s="135"/>
      <c r="J265" s="135"/>
      <c r="K265" s="135"/>
    </row>
    <row r="266" spans="1:11" s="116" customFormat="1" ht="10.5">
      <c r="A266" s="150"/>
      <c r="B266" s="141"/>
      <c r="C266" s="133"/>
      <c r="D266" s="133"/>
      <c r="E266" s="133"/>
      <c r="F266" s="134"/>
      <c r="G266" s="134"/>
      <c r="H266" s="134"/>
      <c r="I266" s="135"/>
      <c r="J266" s="136"/>
      <c r="K266" s="136"/>
    </row>
    <row r="267" spans="1:11" s="116" customFormat="1" ht="10.5">
      <c r="A267" s="150"/>
      <c r="B267" s="141"/>
      <c r="C267" s="133"/>
      <c r="D267" s="133"/>
      <c r="E267" s="133"/>
      <c r="F267" s="134"/>
      <c r="G267" s="134"/>
      <c r="H267" s="134"/>
      <c r="I267" s="135"/>
      <c r="J267" s="135"/>
      <c r="K267" s="135"/>
    </row>
    <row r="268" spans="1:11" s="116" customFormat="1" ht="10.5">
      <c r="A268" s="150"/>
      <c r="B268" s="140"/>
      <c r="C268" s="133"/>
      <c r="D268" s="133"/>
      <c r="E268" s="133"/>
      <c r="F268" s="134"/>
      <c r="G268" s="134"/>
      <c r="H268" s="134"/>
      <c r="I268" s="135"/>
      <c r="J268" s="135"/>
      <c r="K268" s="135"/>
    </row>
    <row r="269" spans="1:11" s="116" customFormat="1" ht="10.5">
      <c r="A269" s="150"/>
      <c r="B269" s="139"/>
      <c r="C269" s="133"/>
      <c r="D269" s="133"/>
      <c r="E269" s="133"/>
      <c r="F269" s="134"/>
      <c r="G269" s="134"/>
      <c r="H269" s="134"/>
      <c r="I269" s="135"/>
      <c r="J269" s="135"/>
      <c r="K269" s="135"/>
    </row>
    <row r="270" spans="1:11" s="116" customFormat="1" ht="10.5">
      <c r="A270" s="149"/>
      <c r="B270" s="139"/>
      <c r="C270" s="133"/>
      <c r="D270" s="133"/>
      <c r="E270" s="133"/>
      <c r="F270" s="134"/>
      <c r="G270" s="134"/>
      <c r="H270" s="134"/>
      <c r="I270" s="135"/>
      <c r="J270" s="135"/>
      <c r="K270" s="135"/>
    </row>
    <row r="271" spans="1:11" s="116" customFormat="1" ht="10.5">
      <c r="A271" s="150"/>
      <c r="B271" s="139"/>
      <c r="C271" s="133"/>
      <c r="D271" s="133"/>
      <c r="E271" s="133"/>
      <c r="F271" s="134"/>
      <c r="G271" s="134"/>
      <c r="H271" s="134"/>
      <c r="I271" s="135"/>
      <c r="J271" s="135"/>
      <c r="K271" s="135"/>
    </row>
    <row r="272" spans="1:11" s="116" customFormat="1" ht="10.5">
      <c r="A272" s="150"/>
      <c r="B272" s="141"/>
      <c r="C272" s="133"/>
      <c r="D272" s="133"/>
      <c r="E272" s="133"/>
      <c r="F272" s="134"/>
      <c r="G272" s="134"/>
      <c r="H272" s="134"/>
      <c r="I272" s="135"/>
      <c r="J272" s="135"/>
      <c r="K272" s="135"/>
    </row>
    <row r="273" spans="1:11" s="116" customFormat="1" ht="10.5">
      <c r="A273" s="150"/>
      <c r="B273" s="141"/>
      <c r="C273" s="133"/>
      <c r="D273" s="133"/>
      <c r="E273" s="133"/>
      <c r="F273" s="134"/>
      <c r="G273" s="134"/>
      <c r="H273" s="134"/>
      <c r="I273" s="135"/>
      <c r="J273" s="135"/>
      <c r="K273" s="135"/>
    </row>
    <row r="274" spans="1:11" s="116" customFormat="1" ht="10.5">
      <c r="A274" s="150"/>
      <c r="B274" s="141"/>
      <c r="C274" s="133"/>
      <c r="D274" s="133"/>
      <c r="E274" s="133"/>
      <c r="F274" s="134"/>
      <c r="G274" s="134"/>
      <c r="H274" s="134"/>
      <c r="I274" s="135"/>
      <c r="J274" s="135"/>
      <c r="K274" s="135"/>
    </row>
    <row r="275" spans="1:11" s="116" customFormat="1" ht="10.5">
      <c r="A275" s="150"/>
      <c r="B275" s="139"/>
      <c r="C275" s="133"/>
      <c r="D275" s="133"/>
      <c r="E275" s="133"/>
      <c r="F275" s="134"/>
      <c r="G275" s="134"/>
      <c r="H275" s="134"/>
      <c r="I275" s="135"/>
      <c r="J275" s="136"/>
      <c r="K275" s="136"/>
    </row>
    <row r="276" spans="1:11" s="116" customFormat="1" ht="10.5">
      <c r="A276" s="150"/>
      <c r="B276" s="139"/>
      <c r="C276" s="133"/>
      <c r="D276" s="133"/>
      <c r="E276" s="133"/>
      <c r="F276" s="134"/>
      <c r="G276" s="134"/>
      <c r="H276" s="134"/>
      <c r="I276" s="135"/>
      <c r="J276" s="136"/>
      <c r="K276" s="136"/>
    </row>
    <row r="277" spans="1:11" s="144" customFormat="1" ht="10.5">
      <c r="A277" s="150"/>
      <c r="B277" s="141"/>
      <c r="C277" s="133"/>
      <c r="D277" s="133"/>
      <c r="E277" s="133"/>
      <c r="F277" s="134"/>
      <c r="G277" s="134"/>
      <c r="H277" s="134"/>
      <c r="I277" s="136"/>
      <c r="J277" s="136"/>
      <c r="K277" s="136"/>
    </row>
    <row r="278" spans="1:11" s="116" customFormat="1" ht="10.5">
      <c r="A278" s="149"/>
      <c r="B278" s="139"/>
      <c r="C278" s="133"/>
      <c r="D278" s="133"/>
      <c r="E278" s="133"/>
      <c r="F278" s="134"/>
      <c r="G278" s="134"/>
      <c r="H278" s="134"/>
      <c r="I278" s="136"/>
      <c r="J278" s="136"/>
      <c r="K278" s="136"/>
    </row>
    <row r="279" spans="1:11" s="116" customFormat="1" ht="22.5" customHeight="1">
      <c r="A279" s="150"/>
      <c r="B279" s="139"/>
      <c r="C279" s="145"/>
      <c r="D279" s="145"/>
      <c r="E279" s="145"/>
      <c r="F279" s="146"/>
      <c r="G279" s="146"/>
      <c r="H279" s="146"/>
      <c r="I279" s="154"/>
      <c r="J279" s="154"/>
      <c r="K279" s="154"/>
    </row>
    <row r="280" spans="1:11" s="116" customFormat="1" ht="10.5">
      <c r="A280" s="148"/>
      <c r="B280" s="142"/>
      <c r="C280" s="133"/>
      <c r="D280" s="133"/>
      <c r="E280" s="133"/>
      <c r="F280" s="134"/>
      <c r="G280" s="134"/>
      <c r="H280" s="134"/>
      <c r="I280" s="136"/>
      <c r="J280" s="136"/>
      <c r="K280" s="136"/>
    </row>
    <row r="281" spans="1:11" s="116" customFormat="1" ht="10.5">
      <c r="A281" s="149"/>
      <c r="B281" s="140"/>
      <c r="C281" s="133"/>
      <c r="D281" s="133"/>
      <c r="E281" s="133"/>
      <c r="F281" s="134"/>
      <c r="G281" s="134"/>
      <c r="H281" s="134"/>
      <c r="I281" s="136"/>
      <c r="J281" s="136"/>
      <c r="K281" s="136"/>
    </row>
    <row r="282" spans="1:11" s="116" customFormat="1" ht="10.5">
      <c r="A282" s="150"/>
      <c r="B282" s="141"/>
      <c r="C282" s="133"/>
      <c r="D282" s="133"/>
      <c r="E282" s="133"/>
      <c r="F282" s="134"/>
      <c r="G282" s="134"/>
      <c r="H282" s="134"/>
      <c r="I282" s="136"/>
      <c r="J282" s="136"/>
      <c r="K282" s="136"/>
    </row>
    <row r="283" spans="1:11" s="116" customFormat="1" ht="10.5">
      <c r="A283" s="150"/>
      <c r="B283" s="141"/>
      <c r="C283" s="133"/>
      <c r="D283" s="133"/>
      <c r="E283" s="133"/>
      <c r="F283" s="134"/>
      <c r="G283" s="134"/>
      <c r="H283" s="134"/>
      <c r="I283" s="135"/>
      <c r="J283" s="135"/>
      <c r="K283" s="135"/>
    </row>
    <row r="284" spans="1:11" s="116" customFormat="1" ht="10.5">
      <c r="A284" s="150"/>
      <c r="B284" s="141"/>
      <c r="C284" s="133"/>
      <c r="D284" s="133"/>
      <c r="E284" s="133"/>
      <c r="F284" s="134"/>
      <c r="G284" s="134"/>
      <c r="H284" s="134"/>
      <c r="I284" s="136"/>
      <c r="J284" s="136"/>
      <c r="K284" s="136"/>
    </row>
    <row r="285" spans="1:11" s="116" customFormat="1" ht="10.5">
      <c r="A285" s="150"/>
      <c r="B285" s="141"/>
      <c r="C285" s="133"/>
      <c r="D285" s="133"/>
      <c r="E285" s="133"/>
      <c r="F285" s="134"/>
      <c r="G285" s="134"/>
      <c r="H285" s="134"/>
      <c r="I285" s="136"/>
      <c r="J285" s="136"/>
      <c r="K285" s="136"/>
    </row>
    <row r="286" spans="1:11" s="116" customFormat="1" ht="10.5">
      <c r="A286" s="150"/>
      <c r="B286" s="141"/>
      <c r="C286" s="133"/>
      <c r="D286" s="133"/>
      <c r="E286" s="133"/>
      <c r="F286" s="134"/>
      <c r="G286" s="134"/>
      <c r="H286" s="134"/>
      <c r="I286" s="136"/>
      <c r="J286" s="136"/>
      <c r="K286" s="136"/>
    </row>
    <row r="287" spans="1:11" s="116" customFormat="1" ht="10.5">
      <c r="A287" s="150"/>
      <c r="B287" s="141"/>
      <c r="C287" s="133"/>
      <c r="D287" s="133"/>
      <c r="E287" s="133"/>
      <c r="F287" s="134"/>
      <c r="G287" s="134"/>
      <c r="H287" s="134"/>
      <c r="I287" s="136"/>
      <c r="J287" s="136"/>
      <c r="K287" s="136"/>
    </row>
    <row r="288" spans="1:11" s="116" customFormat="1" ht="10.5">
      <c r="A288" s="149"/>
      <c r="B288" s="140"/>
      <c r="C288" s="133"/>
      <c r="D288" s="133"/>
      <c r="E288" s="133"/>
      <c r="F288" s="134"/>
      <c r="G288" s="134"/>
      <c r="H288" s="134"/>
      <c r="I288" s="136"/>
      <c r="J288" s="136"/>
      <c r="K288" s="136"/>
    </row>
    <row r="289" spans="1:11" s="116" customFormat="1" ht="10.5">
      <c r="A289" s="150"/>
      <c r="B289" s="139"/>
      <c r="C289" s="133"/>
      <c r="D289" s="133"/>
      <c r="E289" s="133"/>
      <c r="F289" s="134"/>
      <c r="G289" s="134"/>
      <c r="H289" s="134"/>
      <c r="I289" s="136"/>
      <c r="J289" s="136"/>
      <c r="K289" s="136"/>
    </row>
    <row r="290" spans="1:11" s="116" customFormat="1" ht="10.5">
      <c r="A290" s="150"/>
      <c r="B290" s="139"/>
      <c r="C290" s="133"/>
      <c r="D290" s="133"/>
      <c r="E290" s="133"/>
      <c r="F290" s="134"/>
      <c r="G290" s="134"/>
      <c r="H290" s="134"/>
      <c r="I290" s="136"/>
      <c r="J290" s="136"/>
      <c r="K290" s="136"/>
    </row>
    <row r="291" spans="1:11" s="116" customFormat="1" ht="10.5">
      <c r="A291" s="150"/>
      <c r="B291" s="139"/>
      <c r="C291" s="133"/>
      <c r="D291" s="133"/>
      <c r="E291" s="133"/>
      <c r="F291" s="134"/>
      <c r="G291" s="134"/>
      <c r="H291" s="134"/>
      <c r="I291" s="136"/>
      <c r="J291" s="136"/>
      <c r="K291" s="136"/>
    </row>
    <row r="292" spans="1:11" s="116" customFormat="1" ht="10.5">
      <c r="A292" s="150"/>
      <c r="B292" s="139"/>
      <c r="C292" s="133"/>
      <c r="D292" s="133"/>
      <c r="E292" s="133"/>
      <c r="F292" s="134"/>
      <c r="G292" s="134"/>
      <c r="H292" s="134"/>
      <c r="I292" s="136"/>
      <c r="J292" s="136"/>
      <c r="K292" s="136"/>
    </row>
    <row r="293" spans="1:11" s="116" customFormat="1" ht="10.5">
      <c r="A293" s="149"/>
      <c r="B293" s="139"/>
      <c r="C293" s="133"/>
      <c r="D293" s="133"/>
      <c r="E293" s="133"/>
      <c r="F293" s="134"/>
      <c r="G293" s="134"/>
      <c r="H293" s="134"/>
      <c r="I293" s="135"/>
      <c r="J293" s="136"/>
      <c r="K293" s="136"/>
    </row>
    <row r="294" spans="1:11" s="116" customFormat="1" ht="10.5">
      <c r="A294" s="150"/>
      <c r="B294" s="141"/>
      <c r="C294" s="133"/>
      <c r="D294" s="133"/>
      <c r="E294" s="133"/>
      <c r="F294" s="134"/>
      <c r="G294" s="134"/>
      <c r="H294" s="134"/>
      <c r="I294" s="136"/>
      <c r="J294" s="136"/>
      <c r="K294" s="136"/>
    </row>
    <row r="295" spans="1:11" s="116" customFormat="1" ht="10.5">
      <c r="A295" s="150"/>
      <c r="B295" s="132"/>
      <c r="C295" s="133"/>
      <c r="D295" s="133"/>
      <c r="E295" s="133"/>
      <c r="F295" s="134"/>
      <c r="G295" s="134"/>
      <c r="H295" s="134"/>
      <c r="I295" s="136"/>
      <c r="J295" s="136"/>
      <c r="K295" s="136"/>
    </row>
    <row r="296" spans="1:11" s="116" customFormat="1" ht="10.5">
      <c r="A296" s="150"/>
      <c r="B296" s="132"/>
      <c r="C296" s="133"/>
      <c r="D296" s="133"/>
      <c r="E296" s="133"/>
      <c r="F296" s="134"/>
      <c r="G296" s="134"/>
      <c r="H296" s="134"/>
      <c r="I296" s="136"/>
      <c r="J296" s="136"/>
      <c r="K296" s="136"/>
    </row>
    <row r="297" spans="1:11" s="116" customFormat="1" ht="10.5">
      <c r="A297" s="150"/>
      <c r="B297" s="139"/>
      <c r="C297" s="133"/>
      <c r="D297" s="133"/>
      <c r="E297" s="133"/>
      <c r="F297" s="134"/>
      <c r="G297" s="134"/>
      <c r="H297" s="134"/>
      <c r="I297" s="136"/>
      <c r="J297" s="136"/>
      <c r="K297" s="136"/>
    </row>
    <row r="298" spans="1:11" s="116" customFormat="1" ht="10.5">
      <c r="A298" s="150"/>
      <c r="B298" s="139"/>
      <c r="C298" s="133"/>
      <c r="D298" s="133"/>
      <c r="E298" s="133"/>
      <c r="F298" s="134"/>
      <c r="G298" s="134"/>
      <c r="H298" s="134"/>
      <c r="I298" s="136"/>
      <c r="J298" s="136"/>
      <c r="K298" s="136"/>
    </row>
    <row r="299" spans="1:11" s="116" customFormat="1" ht="10.5">
      <c r="A299" s="149"/>
      <c r="B299" s="142"/>
      <c r="C299" s="133"/>
      <c r="D299" s="133"/>
      <c r="E299" s="133"/>
      <c r="F299" s="134"/>
      <c r="G299" s="134"/>
      <c r="H299" s="134"/>
      <c r="I299" s="136"/>
      <c r="J299" s="136"/>
      <c r="K299" s="136"/>
    </row>
    <row r="300" spans="1:11" s="116" customFormat="1" ht="10.5">
      <c r="A300" s="150"/>
      <c r="B300" s="141"/>
      <c r="C300" s="133"/>
      <c r="D300" s="133"/>
      <c r="E300" s="133"/>
      <c r="F300" s="134"/>
      <c r="G300" s="134"/>
      <c r="H300" s="134"/>
      <c r="I300" s="135"/>
      <c r="J300" s="136"/>
      <c r="K300" s="136"/>
    </row>
    <row r="301" spans="1:11" s="116" customFormat="1" ht="10.5">
      <c r="A301" s="150"/>
      <c r="B301" s="141"/>
      <c r="C301" s="133"/>
      <c r="D301" s="133"/>
      <c r="E301" s="133"/>
      <c r="F301" s="134"/>
      <c r="G301" s="134"/>
      <c r="H301" s="134"/>
      <c r="I301" s="136"/>
      <c r="J301" s="136"/>
      <c r="K301" s="136"/>
    </row>
    <row r="302" spans="1:11" s="116" customFormat="1" ht="10.5">
      <c r="A302" s="149"/>
      <c r="B302" s="141"/>
      <c r="C302" s="133"/>
      <c r="D302" s="133"/>
      <c r="E302" s="133"/>
      <c r="F302" s="134"/>
      <c r="G302" s="134"/>
      <c r="H302" s="134"/>
      <c r="I302" s="136"/>
      <c r="J302" s="136"/>
      <c r="K302" s="136"/>
    </row>
    <row r="303" spans="1:11" s="116" customFormat="1" ht="10.5">
      <c r="A303" s="150"/>
      <c r="B303" s="139"/>
      <c r="C303" s="133"/>
      <c r="D303" s="133"/>
      <c r="E303" s="133"/>
      <c r="F303" s="134"/>
      <c r="G303" s="134"/>
      <c r="H303" s="134"/>
      <c r="I303" s="136"/>
      <c r="J303" s="136"/>
      <c r="K303" s="136"/>
    </row>
    <row r="304" spans="1:11" s="116" customFormat="1" ht="10.5">
      <c r="A304" s="150"/>
      <c r="B304" s="141"/>
      <c r="C304" s="133"/>
      <c r="D304" s="133"/>
      <c r="E304" s="133"/>
      <c r="F304" s="134"/>
      <c r="G304" s="134"/>
      <c r="H304" s="134"/>
      <c r="I304" s="136"/>
      <c r="J304" s="136"/>
      <c r="K304" s="136"/>
    </row>
    <row r="305" spans="1:11" s="116" customFormat="1" ht="10.5">
      <c r="A305" s="150"/>
      <c r="B305" s="141"/>
      <c r="C305" s="133"/>
      <c r="D305" s="133"/>
      <c r="E305" s="133"/>
      <c r="F305" s="134"/>
      <c r="G305" s="134"/>
      <c r="H305" s="134"/>
      <c r="I305" s="136"/>
      <c r="J305" s="135"/>
      <c r="K305" s="136"/>
    </row>
    <row r="306" spans="1:11" s="116" customFormat="1" ht="10.5">
      <c r="A306" s="149"/>
      <c r="B306" s="139"/>
      <c r="C306" s="133"/>
      <c r="D306" s="133"/>
      <c r="E306" s="133"/>
      <c r="F306" s="134"/>
      <c r="G306" s="134"/>
      <c r="H306" s="134"/>
      <c r="I306" s="135"/>
      <c r="J306" s="135"/>
      <c r="K306" s="135"/>
    </row>
    <row r="307" spans="1:11" s="116" customFormat="1" ht="10.5">
      <c r="A307" s="150"/>
      <c r="B307" s="139"/>
      <c r="C307" s="133"/>
      <c r="D307" s="133"/>
      <c r="E307" s="133"/>
      <c r="F307" s="134"/>
      <c r="G307" s="134"/>
      <c r="H307" s="134"/>
      <c r="I307" s="136"/>
      <c r="J307" s="136"/>
      <c r="K307" s="136"/>
    </row>
    <row r="308" spans="1:11" s="116" customFormat="1" ht="10.5">
      <c r="A308" s="150"/>
      <c r="B308" s="139"/>
      <c r="C308" s="133"/>
      <c r="D308" s="133"/>
      <c r="E308" s="133"/>
      <c r="F308" s="134"/>
      <c r="G308" s="134"/>
      <c r="H308" s="134"/>
      <c r="I308" s="136"/>
      <c r="J308" s="136"/>
      <c r="K308" s="136"/>
    </row>
    <row r="309" spans="1:11" s="116" customFormat="1" ht="10.5">
      <c r="A309" s="150"/>
      <c r="B309" s="141"/>
      <c r="C309" s="133"/>
      <c r="D309" s="133"/>
      <c r="E309" s="133"/>
      <c r="F309" s="134"/>
      <c r="G309" s="134"/>
      <c r="H309" s="134"/>
      <c r="I309" s="136"/>
      <c r="J309" s="136"/>
      <c r="K309" s="136"/>
    </row>
    <row r="310" spans="1:11" s="116" customFormat="1" ht="10.5">
      <c r="A310" s="150"/>
      <c r="B310" s="141"/>
      <c r="C310" s="133"/>
      <c r="D310" s="133"/>
      <c r="E310" s="133"/>
      <c r="F310" s="134"/>
      <c r="G310" s="134"/>
      <c r="H310" s="134"/>
      <c r="I310" s="135"/>
      <c r="J310" s="135"/>
      <c r="K310" s="135"/>
    </row>
    <row r="311" spans="1:11" s="116" customFormat="1" ht="10.5">
      <c r="A311" s="150"/>
      <c r="B311" s="141"/>
      <c r="C311" s="133"/>
      <c r="D311" s="133"/>
      <c r="E311" s="133"/>
      <c r="F311" s="134"/>
      <c r="G311" s="134"/>
      <c r="H311" s="134"/>
      <c r="I311" s="136"/>
      <c r="J311" s="135"/>
      <c r="K311" s="136"/>
    </row>
    <row r="312" spans="1:11" s="116" customFormat="1" ht="10.5">
      <c r="A312" s="150"/>
      <c r="B312" s="141"/>
      <c r="C312" s="133"/>
      <c r="D312" s="133"/>
      <c r="E312" s="133"/>
      <c r="F312" s="134"/>
      <c r="G312" s="134"/>
      <c r="H312" s="134"/>
      <c r="I312" s="136"/>
      <c r="J312" s="136"/>
      <c r="K312" s="136"/>
    </row>
    <row r="313" spans="1:11" s="116" customFormat="1" ht="10.5">
      <c r="A313" s="149"/>
      <c r="B313" s="141"/>
      <c r="C313" s="133"/>
      <c r="D313" s="133"/>
      <c r="E313" s="133"/>
      <c r="F313" s="134"/>
      <c r="G313" s="134"/>
      <c r="H313" s="134"/>
      <c r="I313" s="135"/>
      <c r="J313" s="135"/>
      <c r="K313" s="135"/>
    </row>
    <row r="314" spans="1:11" s="116" customFormat="1" ht="10.5">
      <c r="A314" s="150"/>
      <c r="B314" s="141"/>
      <c r="C314" s="133"/>
      <c r="D314" s="133"/>
      <c r="E314" s="133"/>
      <c r="F314" s="134"/>
      <c r="G314" s="134"/>
      <c r="H314" s="134"/>
      <c r="I314" s="135"/>
      <c r="J314" s="135"/>
      <c r="K314" s="135"/>
    </row>
    <row r="315" spans="1:11" s="116" customFormat="1" ht="10.5">
      <c r="A315" s="150"/>
      <c r="B315" s="141"/>
      <c r="C315" s="133"/>
      <c r="D315" s="133"/>
      <c r="E315" s="133"/>
      <c r="F315" s="134"/>
      <c r="G315" s="134"/>
      <c r="H315" s="134"/>
      <c r="I315" s="135"/>
      <c r="J315" s="135"/>
      <c r="K315" s="135"/>
    </row>
    <row r="316" spans="1:11" s="116" customFormat="1" ht="10.5">
      <c r="A316" s="150"/>
      <c r="B316" s="141"/>
      <c r="C316" s="133"/>
      <c r="D316" s="133"/>
      <c r="E316" s="133"/>
      <c r="F316" s="134"/>
      <c r="G316" s="134"/>
      <c r="H316" s="134"/>
      <c r="I316" s="135"/>
      <c r="J316" s="136"/>
      <c r="K316" s="136"/>
    </row>
    <row r="317" spans="1:11" s="116" customFormat="1" ht="10.5">
      <c r="A317" s="150"/>
      <c r="B317" s="139"/>
      <c r="C317" s="133"/>
      <c r="D317" s="133"/>
      <c r="E317" s="133"/>
      <c r="F317" s="134"/>
      <c r="G317" s="134"/>
      <c r="H317" s="134"/>
      <c r="I317" s="136"/>
      <c r="J317" s="136"/>
      <c r="K317" s="136"/>
    </row>
    <row r="318" spans="1:11" s="116" customFormat="1" ht="10.5">
      <c r="A318" s="150"/>
      <c r="B318" s="139"/>
      <c r="C318" s="133"/>
      <c r="D318" s="133"/>
      <c r="E318" s="133"/>
      <c r="F318" s="134"/>
      <c r="G318" s="134"/>
      <c r="H318" s="134"/>
      <c r="I318" s="136"/>
      <c r="J318" s="136"/>
      <c r="K318" s="136"/>
    </row>
    <row r="319" spans="1:11" s="116" customFormat="1" ht="10.5">
      <c r="A319" s="150"/>
      <c r="B319" s="139"/>
      <c r="C319" s="133"/>
      <c r="D319" s="133"/>
      <c r="E319" s="133"/>
      <c r="F319" s="134"/>
      <c r="G319" s="134"/>
      <c r="H319" s="134"/>
      <c r="I319" s="136"/>
      <c r="J319" s="136"/>
      <c r="K319" s="136"/>
    </row>
    <row r="320" spans="1:11" s="116" customFormat="1" ht="10.5">
      <c r="A320" s="150"/>
      <c r="B320" s="139"/>
      <c r="C320" s="133"/>
      <c r="D320" s="133"/>
      <c r="E320" s="133"/>
      <c r="F320" s="134"/>
      <c r="G320" s="134"/>
      <c r="H320" s="134"/>
      <c r="I320" s="136"/>
      <c r="J320" s="136"/>
      <c r="K320" s="136"/>
    </row>
    <row r="321" spans="1:11" s="116" customFormat="1" ht="10.5">
      <c r="A321" s="149"/>
      <c r="B321" s="139"/>
      <c r="C321" s="133"/>
      <c r="D321" s="133"/>
      <c r="E321" s="133"/>
      <c r="F321" s="134"/>
      <c r="G321" s="134"/>
      <c r="H321" s="134"/>
      <c r="I321" s="135"/>
      <c r="J321" s="135"/>
      <c r="K321" s="135"/>
    </row>
    <row r="322" spans="1:11" s="116" customFormat="1" ht="10.5">
      <c r="A322" s="150"/>
      <c r="B322" s="141"/>
      <c r="C322" s="133"/>
      <c r="D322" s="133"/>
      <c r="E322" s="133"/>
      <c r="F322" s="134"/>
      <c r="G322" s="134"/>
      <c r="H322" s="134"/>
      <c r="I322" s="136"/>
      <c r="J322" s="136"/>
      <c r="K322" s="136"/>
    </row>
    <row r="323" spans="1:11" s="116" customFormat="1" ht="10.5">
      <c r="A323" s="150"/>
      <c r="B323" s="141"/>
      <c r="C323" s="133"/>
      <c r="D323" s="133"/>
      <c r="E323" s="133"/>
      <c r="F323" s="134"/>
      <c r="G323" s="134"/>
      <c r="H323" s="134"/>
      <c r="I323" s="136"/>
      <c r="J323" s="136"/>
      <c r="K323" s="136"/>
    </row>
    <row r="324" spans="1:11" s="116" customFormat="1" ht="10.5">
      <c r="A324" s="150"/>
      <c r="B324" s="139"/>
      <c r="C324" s="133"/>
      <c r="D324" s="133"/>
      <c r="E324" s="133"/>
      <c r="F324" s="134"/>
      <c r="G324" s="134"/>
      <c r="H324" s="134"/>
      <c r="I324" s="136"/>
      <c r="J324" s="136"/>
      <c r="K324" s="136"/>
    </row>
    <row r="325" spans="1:11" s="116" customFormat="1" ht="10.5">
      <c r="A325" s="150"/>
      <c r="B325" s="141"/>
      <c r="C325" s="133"/>
      <c r="D325" s="133"/>
      <c r="E325" s="133"/>
      <c r="F325" s="134"/>
      <c r="G325" s="134"/>
      <c r="H325" s="134"/>
      <c r="I325" s="136"/>
      <c r="J325" s="136"/>
      <c r="K325" s="136"/>
    </row>
    <row r="326" spans="1:11" s="116" customFormat="1" ht="10.5">
      <c r="A326" s="149"/>
      <c r="B326" s="141"/>
      <c r="C326" s="133"/>
      <c r="D326" s="133"/>
      <c r="E326" s="133"/>
      <c r="F326" s="134"/>
      <c r="G326" s="134"/>
      <c r="H326" s="134"/>
      <c r="I326" s="136"/>
      <c r="J326" s="136"/>
      <c r="K326" s="136"/>
    </row>
    <row r="327" spans="1:11" s="116" customFormat="1" ht="10.5">
      <c r="A327" s="150"/>
      <c r="B327" s="141"/>
      <c r="C327" s="133"/>
      <c r="D327" s="133"/>
      <c r="E327" s="133"/>
      <c r="F327" s="134"/>
      <c r="G327" s="134"/>
      <c r="H327" s="134"/>
      <c r="I327" s="136"/>
      <c r="J327" s="136"/>
      <c r="K327" s="136"/>
    </row>
    <row r="328" spans="1:11" s="116" customFormat="1" ht="10.5">
      <c r="A328" s="150"/>
      <c r="B328" s="141"/>
      <c r="C328" s="133"/>
      <c r="D328" s="133"/>
      <c r="E328" s="133"/>
      <c r="F328" s="134"/>
      <c r="G328" s="134"/>
      <c r="H328" s="134"/>
      <c r="I328" s="136"/>
      <c r="J328" s="136"/>
      <c r="K328" s="136"/>
    </row>
    <row r="329" spans="1:11" s="116" customFormat="1" ht="10.5">
      <c r="A329" s="150"/>
      <c r="B329" s="141"/>
      <c r="C329" s="133"/>
      <c r="D329" s="133"/>
      <c r="E329" s="133"/>
      <c r="F329" s="134"/>
      <c r="G329" s="134"/>
      <c r="H329" s="134"/>
      <c r="I329" s="136"/>
      <c r="J329" s="136"/>
      <c r="K329" s="136"/>
    </row>
    <row r="330" spans="1:11" s="116" customFormat="1" ht="10.5">
      <c r="A330" s="149"/>
      <c r="B330" s="141"/>
      <c r="C330" s="133"/>
      <c r="D330" s="133"/>
      <c r="E330" s="133"/>
      <c r="F330" s="134"/>
      <c r="G330" s="134"/>
      <c r="H330" s="134"/>
      <c r="I330" s="136"/>
      <c r="J330" s="136"/>
      <c r="K330" s="136"/>
    </row>
    <row r="331" spans="1:11" s="116" customFormat="1" ht="10.5">
      <c r="A331" s="150"/>
      <c r="B331" s="155"/>
      <c r="C331" s="133"/>
      <c r="D331" s="133"/>
      <c r="E331" s="133"/>
      <c r="F331" s="134"/>
      <c r="G331" s="134"/>
      <c r="H331" s="134"/>
      <c r="I331" s="136"/>
      <c r="J331" s="136"/>
      <c r="K331" s="136"/>
    </row>
    <row r="332" spans="1:11" s="116" customFormat="1" ht="10.5">
      <c r="A332" s="150"/>
      <c r="B332" s="141"/>
      <c r="C332" s="133"/>
      <c r="D332" s="133"/>
      <c r="E332" s="133"/>
      <c r="F332" s="134"/>
      <c r="G332" s="134"/>
      <c r="H332" s="134"/>
      <c r="I332" s="136"/>
      <c r="J332" s="136"/>
      <c r="K332" s="136"/>
    </row>
    <row r="333" spans="1:11" s="116" customFormat="1" ht="10.5">
      <c r="A333" s="150"/>
      <c r="B333" s="141"/>
      <c r="C333" s="133"/>
      <c r="D333" s="133"/>
      <c r="E333" s="133"/>
      <c r="F333" s="134"/>
      <c r="G333" s="134"/>
      <c r="H333" s="134"/>
      <c r="I333" s="136"/>
      <c r="J333" s="136"/>
      <c r="K333" s="136"/>
    </row>
    <row r="334" spans="1:11" s="116" customFormat="1" ht="10.5">
      <c r="A334" s="150"/>
      <c r="B334" s="140"/>
      <c r="C334" s="133"/>
      <c r="D334" s="133"/>
      <c r="E334" s="133"/>
      <c r="F334" s="134"/>
      <c r="G334" s="134"/>
      <c r="H334" s="134"/>
      <c r="I334" s="135"/>
      <c r="J334" s="135"/>
      <c r="K334" s="135"/>
    </row>
    <row r="335" spans="1:11" s="116" customFormat="1" ht="10.5">
      <c r="A335" s="149"/>
      <c r="B335" s="139"/>
      <c r="C335" s="133"/>
      <c r="D335" s="133"/>
      <c r="E335" s="133"/>
      <c r="F335" s="134"/>
      <c r="G335" s="134"/>
      <c r="H335" s="134"/>
      <c r="I335" s="136"/>
      <c r="J335" s="136"/>
      <c r="K335" s="136"/>
    </row>
    <row r="336" spans="1:11" s="116" customFormat="1" ht="10.5">
      <c r="A336" s="150"/>
      <c r="B336" s="139"/>
      <c r="C336" s="133"/>
      <c r="D336" s="133"/>
      <c r="E336" s="133"/>
      <c r="F336" s="134"/>
      <c r="G336" s="134"/>
      <c r="H336" s="134"/>
      <c r="I336" s="136"/>
      <c r="J336" s="136"/>
      <c r="K336" s="136"/>
    </row>
    <row r="337" spans="1:11" s="116" customFormat="1" ht="10.5">
      <c r="A337" s="150"/>
      <c r="B337" s="139"/>
      <c r="C337" s="133"/>
      <c r="D337" s="133"/>
      <c r="E337" s="133"/>
      <c r="F337" s="134"/>
      <c r="G337" s="134"/>
      <c r="H337" s="134"/>
      <c r="I337" s="136"/>
      <c r="J337" s="136"/>
      <c r="K337" s="136"/>
    </row>
    <row r="338" spans="1:11" s="116" customFormat="1" ht="10.5">
      <c r="A338" s="150"/>
      <c r="B338" s="141"/>
      <c r="C338" s="133"/>
      <c r="D338" s="133"/>
      <c r="E338" s="133"/>
      <c r="F338" s="134"/>
      <c r="G338" s="134"/>
      <c r="H338" s="134"/>
      <c r="I338" s="135"/>
      <c r="J338" s="135"/>
      <c r="K338" s="135"/>
    </row>
    <row r="339" spans="1:11" s="116" customFormat="1" ht="10.5">
      <c r="A339" s="150"/>
      <c r="B339" s="132"/>
      <c r="C339" s="133"/>
      <c r="D339" s="133"/>
      <c r="E339" s="133"/>
      <c r="F339" s="134"/>
      <c r="G339" s="134"/>
      <c r="H339" s="134"/>
      <c r="I339" s="136"/>
      <c r="J339" s="136"/>
      <c r="K339" s="136"/>
    </row>
    <row r="340" spans="1:11" s="144" customFormat="1" ht="10.5">
      <c r="A340" s="150"/>
      <c r="B340" s="141"/>
      <c r="C340" s="133"/>
      <c r="D340" s="133"/>
      <c r="E340" s="133"/>
      <c r="F340" s="134"/>
      <c r="G340" s="134"/>
      <c r="H340" s="134"/>
      <c r="I340" s="136"/>
      <c r="J340" s="136"/>
      <c r="K340" s="136"/>
    </row>
    <row r="341" spans="1:11" s="116" customFormat="1" ht="10.5">
      <c r="A341" s="150"/>
      <c r="B341" s="142"/>
      <c r="C341" s="133"/>
      <c r="D341" s="133"/>
      <c r="E341" s="133"/>
      <c r="F341" s="134"/>
      <c r="G341" s="134"/>
      <c r="H341" s="134"/>
      <c r="I341" s="135"/>
      <c r="J341" s="135"/>
      <c r="K341" s="135"/>
    </row>
    <row r="342" spans="1:11" s="116" customFormat="1" ht="10.5">
      <c r="A342" s="150"/>
      <c r="B342" s="142"/>
      <c r="C342" s="133"/>
      <c r="D342" s="133"/>
      <c r="E342" s="133"/>
      <c r="F342" s="134"/>
      <c r="G342" s="134"/>
      <c r="H342" s="134"/>
      <c r="I342" s="135"/>
      <c r="J342" s="135"/>
      <c r="K342" s="135"/>
    </row>
    <row r="343" spans="1:11" s="116" customFormat="1" ht="22.5" customHeight="1">
      <c r="A343" s="150"/>
      <c r="B343" s="138"/>
      <c r="C343" s="145"/>
      <c r="D343" s="145"/>
      <c r="E343" s="145"/>
      <c r="F343" s="146"/>
      <c r="G343" s="146"/>
      <c r="H343" s="146"/>
      <c r="I343" s="147"/>
      <c r="J343" s="147"/>
      <c r="K343" s="147"/>
    </row>
    <row r="344" spans="1:11" s="116" customFormat="1" ht="10.5">
      <c r="A344" s="148"/>
      <c r="B344" s="142"/>
      <c r="C344" s="133"/>
      <c r="D344" s="133"/>
      <c r="E344" s="133"/>
      <c r="F344" s="134"/>
      <c r="G344" s="134"/>
      <c r="H344" s="134"/>
      <c r="I344" s="135"/>
      <c r="J344" s="135"/>
      <c r="K344" s="135"/>
    </row>
    <row r="345" spans="1:11" s="116" customFormat="1" ht="10.5">
      <c r="A345" s="149"/>
      <c r="B345" s="142"/>
      <c r="C345" s="133"/>
      <c r="D345" s="133"/>
      <c r="E345" s="133"/>
      <c r="F345" s="134"/>
      <c r="G345" s="134"/>
      <c r="H345" s="134"/>
      <c r="I345" s="135"/>
      <c r="J345" s="135"/>
      <c r="K345" s="135"/>
    </row>
    <row r="346" spans="1:11" s="116" customFormat="1" ht="10.5">
      <c r="A346" s="150"/>
      <c r="B346" s="141"/>
      <c r="C346" s="133"/>
      <c r="D346" s="133"/>
      <c r="E346" s="133"/>
      <c r="F346" s="134"/>
      <c r="G346" s="134"/>
      <c r="H346" s="134"/>
      <c r="I346" s="135"/>
      <c r="J346" s="135"/>
      <c r="K346" s="135"/>
    </row>
    <row r="347" spans="1:11" s="116" customFormat="1" ht="10.5">
      <c r="A347" s="150"/>
      <c r="B347" s="141"/>
      <c r="C347" s="133"/>
      <c r="D347" s="133"/>
      <c r="E347" s="133"/>
      <c r="F347" s="134"/>
      <c r="G347" s="134"/>
      <c r="H347" s="134"/>
      <c r="I347" s="136"/>
      <c r="J347" s="136"/>
      <c r="K347" s="136"/>
    </row>
    <row r="348" spans="1:11" s="116" customFormat="1" ht="10.5">
      <c r="A348" s="150"/>
      <c r="B348" s="141"/>
      <c r="C348" s="133"/>
      <c r="D348" s="133"/>
      <c r="E348" s="133"/>
      <c r="F348" s="134"/>
      <c r="G348" s="134"/>
      <c r="H348" s="134"/>
      <c r="I348" s="136"/>
      <c r="J348" s="136"/>
      <c r="K348" s="136"/>
    </row>
    <row r="349" spans="1:11" s="116" customFormat="1" ht="10.5">
      <c r="A349" s="150"/>
      <c r="B349" s="140"/>
      <c r="C349" s="133"/>
      <c r="D349" s="133"/>
      <c r="E349" s="133"/>
      <c r="F349" s="134"/>
      <c r="G349" s="134"/>
      <c r="H349" s="134"/>
      <c r="I349" s="135"/>
      <c r="J349" s="135"/>
      <c r="K349" s="135"/>
    </row>
    <row r="350" spans="1:11" s="116" customFormat="1" ht="10.5">
      <c r="A350" s="150"/>
      <c r="B350" s="141"/>
      <c r="C350" s="133"/>
      <c r="D350" s="133"/>
      <c r="E350" s="133"/>
      <c r="F350" s="134"/>
      <c r="G350" s="134"/>
      <c r="H350" s="134"/>
      <c r="I350" s="135"/>
      <c r="J350" s="135"/>
      <c r="K350" s="135"/>
    </row>
    <row r="351" spans="1:11" s="116" customFormat="1" ht="10.5">
      <c r="A351" s="149"/>
      <c r="B351" s="141"/>
      <c r="C351" s="133"/>
      <c r="D351" s="133"/>
      <c r="E351" s="133"/>
      <c r="F351" s="134"/>
      <c r="G351" s="134"/>
      <c r="H351" s="134"/>
      <c r="I351" s="135"/>
      <c r="J351" s="135"/>
      <c r="K351" s="135"/>
    </row>
    <row r="352" spans="1:11" s="116" customFormat="1" ht="10.5">
      <c r="A352" s="150"/>
      <c r="B352" s="141"/>
      <c r="C352" s="133"/>
      <c r="D352" s="133"/>
      <c r="E352" s="133"/>
      <c r="F352" s="134"/>
      <c r="G352" s="134"/>
      <c r="H352" s="134"/>
      <c r="I352" s="135"/>
      <c r="J352" s="135"/>
      <c r="K352" s="135"/>
    </row>
    <row r="353" spans="1:11" s="116" customFormat="1" ht="10.5">
      <c r="A353" s="150"/>
      <c r="B353" s="139"/>
      <c r="C353" s="133"/>
      <c r="D353" s="133"/>
      <c r="E353" s="133"/>
      <c r="F353" s="134"/>
      <c r="G353" s="134"/>
      <c r="H353" s="134"/>
      <c r="I353" s="135"/>
      <c r="J353" s="135"/>
      <c r="K353" s="135"/>
    </row>
    <row r="354" spans="1:11" s="116" customFormat="1" ht="10.5">
      <c r="A354" s="149"/>
      <c r="B354" s="141"/>
      <c r="C354" s="133"/>
      <c r="D354" s="133"/>
      <c r="E354" s="133"/>
      <c r="F354" s="134"/>
      <c r="G354" s="134"/>
      <c r="H354" s="134"/>
      <c r="I354" s="135"/>
      <c r="J354" s="135"/>
      <c r="K354" s="135"/>
    </row>
    <row r="355" spans="1:11" s="116" customFormat="1" ht="10.5">
      <c r="A355" s="150"/>
      <c r="B355" s="141"/>
      <c r="C355" s="133"/>
      <c r="D355" s="133"/>
      <c r="E355" s="133"/>
      <c r="F355" s="134"/>
      <c r="G355" s="134"/>
      <c r="H355" s="134"/>
      <c r="I355" s="135"/>
      <c r="J355" s="135"/>
      <c r="K355" s="135"/>
    </row>
    <row r="356" spans="1:11" s="116" customFormat="1" ht="10.5">
      <c r="A356" s="150"/>
      <c r="B356" s="139"/>
      <c r="C356" s="133"/>
      <c r="D356" s="133"/>
      <c r="E356" s="133"/>
      <c r="F356" s="134"/>
      <c r="G356" s="134"/>
      <c r="H356" s="134"/>
      <c r="I356" s="135"/>
      <c r="J356" s="135"/>
      <c r="K356" s="135"/>
    </row>
    <row r="357" spans="1:11" s="116" customFormat="1" ht="10.5">
      <c r="A357" s="150"/>
      <c r="B357" s="139"/>
      <c r="C357" s="133"/>
      <c r="D357" s="133"/>
      <c r="E357" s="133"/>
      <c r="F357" s="134"/>
      <c r="G357" s="134"/>
      <c r="H357" s="134"/>
      <c r="I357" s="135"/>
      <c r="J357" s="135"/>
      <c r="K357" s="135"/>
    </row>
    <row r="358" spans="1:11" s="116" customFormat="1" ht="10.5">
      <c r="A358" s="150"/>
      <c r="B358" s="139"/>
      <c r="C358" s="133"/>
      <c r="D358" s="133"/>
      <c r="E358" s="133"/>
      <c r="F358" s="134"/>
      <c r="G358" s="134"/>
      <c r="H358" s="134"/>
      <c r="I358" s="135"/>
      <c r="J358" s="135"/>
      <c r="K358" s="135"/>
    </row>
    <row r="359" spans="1:11" s="116" customFormat="1" ht="10.5">
      <c r="A359" s="150"/>
      <c r="B359" s="139"/>
      <c r="C359" s="133"/>
      <c r="D359" s="133"/>
      <c r="E359" s="133"/>
      <c r="F359" s="134"/>
      <c r="G359" s="134"/>
      <c r="H359" s="134"/>
      <c r="I359" s="135"/>
      <c r="J359" s="135"/>
      <c r="K359" s="135"/>
    </row>
    <row r="360" spans="1:11" s="116" customFormat="1" ht="10.5">
      <c r="A360" s="150"/>
      <c r="B360" s="139"/>
      <c r="C360" s="133"/>
      <c r="D360" s="133"/>
      <c r="E360" s="133"/>
      <c r="F360" s="134"/>
      <c r="G360" s="134"/>
      <c r="H360" s="134"/>
      <c r="I360" s="135"/>
      <c r="J360" s="135"/>
      <c r="K360" s="135"/>
    </row>
    <row r="361" spans="1:11" s="116" customFormat="1" ht="10.5">
      <c r="A361" s="149"/>
      <c r="B361" s="139"/>
      <c r="C361" s="133"/>
      <c r="D361" s="133"/>
      <c r="E361" s="133"/>
      <c r="F361" s="134"/>
      <c r="G361" s="134"/>
      <c r="H361" s="134"/>
      <c r="I361" s="135"/>
      <c r="J361" s="136"/>
      <c r="K361" s="136"/>
    </row>
    <row r="362" spans="1:11" s="116" customFormat="1" ht="10.5">
      <c r="A362" s="150"/>
      <c r="B362" s="141"/>
      <c r="C362" s="133"/>
      <c r="D362" s="133"/>
      <c r="E362" s="133"/>
      <c r="F362" s="134"/>
      <c r="G362" s="134"/>
      <c r="H362" s="134"/>
      <c r="I362" s="135"/>
      <c r="J362" s="135"/>
      <c r="K362" s="135"/>
    </row>
    <row r="363" spans="1:11" s="116" customFormat="1" ht="10.5">
      <c r="A363" s="150"/>
      <c r="B363" s="141"/>
      <c r="C363" s="133"/>
      <c r="D363" s="133"/>
      <c r="E363" s="133"/>
      <c r="F363" s="134"/>
      <c r="G363" s="134"/>
      <c r="H363" s="134"/>
      <c r="I363" s="135"/>
      <c r="J363" s="135"/>
      <c r="K363" s="135"/>
    </row>
    <row r="364" spans="1:11" s="116" customFormat="1" ht="10.5">
      <c r="A364" s="150"/>
      <c r="B364" s="141"/>
      <c r="C364" s="133"/>
      <c r="D364" s="133"/>
      <c r="E364" s="133"/>
      <c r="F364" s="134"/>
      <c r="G364" s="134"/>
      <c r="H364" s="134"/>
      <c r="I364" s="135"/>
      <c r="J364" s="135"/>
      <c r="K364" s="135"/>
    </row>
    <row r="365" spans="1:11" s="116" customFormat="1" ht="10.5">
      <c r="A365" s="149"/>
      <c r="B365" s="155"/>
      <c r="C365" s="133"/>
      <c r="D365" s="133"/>
      <c r="E365" s="133"/>
      <c r="F365" s="134"/>
      <c r="G365" s="134"/>
      <c r="H365" s="134"/>
      <c r="I365" s="135"/>
      <c r="J365" s="135"/>
      <c r="K365" s="135"/>
    </row>
    <row r="366" spans="1:11" s="116" customFormat="1" ht="10.5">
      <c r="A366" s="150"/>
      <c r="B366" s="141"/>
      <c r="C366" s="133"/>
      <c r="D366" s="133"/>
      <c r="E366" s="133"/>
      <c r="F366" s="134"/>
      <c r="G366" s="134"/>
      <c r="H366" s="134"/>
      <c r="I366" s="135"/>
      <c r="J366" s="136"/>
      <c r="K366" s="136"/>
    </row>
    <row r="367" spans="1:11" s="116" customFormat="1" ht="10.5">
      <c r="A367" s="150"/>
      <c r="B367" s="141"/>
      <c r="C367" s="133"/>
      <c r="D367" s="133"/>
      <c r="E367" s="133"/>
      <c r="F367" s="134"/>
      <c r="G367" s="134"/>
      <c r="H367" s="134"/>
      <c r="I367" s="135"/>
      <c r="J367" s="136"/>
      <c r="K367" s="136"/>
    </row>
    <row r="368" spans="1:11" s="116" customFormat="1" ht="10.5">
      <c r="A368" s="150"/>
      <c r="B368" s="141"/>
      <c r="C368" s="133"/>
      <c r="D368" s="133"/>
      <c r="E368" s="133"/>
      <c r="F368" s="134"/>
      <c r="G368" s="134"/>
      <c r="H368" s="134"/>
      <c r="I368" s="135"/>
      <c r="J368" s="136"/>
      <c r="K368" s="136"/>
    </row>
    <row r="369" spans="1:11" s="116" customFormat="1" ht="10.5">
      <c r="A369" s="150"/>
      <c r="B369" s="141"/>
      <c r="C369" s="133"/>
      <c r="D369" s="133"/>
      <c r="E369" s="133"/>
      <c r="F369" s="134"/>
      <c r="G369" s="134"/>
      <c r="H369" s="134"/>
      <c r="I369" s="136"/>
      <c r="J369" s="135"/>
      <c r="K369" s="136"/>
    </row>
    <row r="370" spans="1:11" s="116" customFormat="1" ht="10.5">
      <c r="A370" s="150"/>
      <c r="B370" s="141"/>
      <c r="C370" s="133"/>
      <c r="D370" s="133"/>
      <c r="E370" s="133"/>
      <c r="F370" s="134"/>
      <c r="G370" s="134"/>
      <c r="H370" s="134"/>
      <c r="I370" s="135"/>
      <c r="J370" s="135"/>
      <c r="K370" s="135"/>
    </row>
    <row r="371" spans="1:11" s="116" customFormat="1" ht="10.5">
      <c r="A371" s="149"/>
      <c r="B371" s="139"/>
      <c r="C371" s="133"/>
      <c r="D371" s="133"/>
      <c r="E371" s="133"/>
      <c r="F371" s="134"/>
      <c r="G371" s="134"/>
      <c r="H371" s="134"/>
      <c r="I371" s="136"/>
      <c r="J371" s="135"/>
      <c r="K371" s="136"/>
    </row>
    <row r="372" spans="1:11" s="116" customFormat="1" ht="10.5">
      <c r="A372" s="150"/>
      <c r="B372" s="139"/>
      <c r="C372" s="133"/>
      <c r="D372" s="133"/>
      <c r="E372" s="133"/>
      <c r="F372" s="134"/>
      <c r="G372" s="134"/>
      <c r="H372" s="134"/>
      <c r="I372" s="135"/>
      <c r="J372" s="135"/>
      <c r="K372" s="135"/>
    </row>
    <row r="373" spans="1:11" s="116" customFormat="1" ht="10.5">
      <c r="A373" s="149"/>
      <c r="B373" s="139"/>
      <c r="C373" s="133"/>
      <c r="D373" s="133"/>
      <c r="E373" s="133"/>
      <c r="F373" s="134"/>
      <c r="G373" s="134"/>
      <c r="H373" s="134"/>
      <c r="I373" s="135"/>
      <c r="J373" s="135"/>
      <c r="K373" s="135"/>
    </row>
    <row r="374" spans="1:11" s="116" customFormat="1" ht="10.5">
      <c r="A374" s="150"/>
      <c r="B374" s="139"/>
      <c r="C374" s="133"/>
      <c r="D374" s="133"/>
      <c r="E374" s="133"/>
      <c r="F374" s="134"/>
      <c r="G374" s="134"/>
      <c r="H374" s="134"/>
      <c r="I374" s="135"/>
      <c r="J374" s="135"/>
      <c r="K374" s="135"/>
    </row>
    <row r="375" spans="1:11" s="116" customFormat="1" ht="10.5">
      <c r="A375" s="150"/>
      <c r="B375" s="139"/>
      <c r="C375" s="133"/>
      <c r="D375" s="133"/>
      <c r="E375" s="133"/>
      <c r="F375" s="134"/>
      <c r="G375" s="134"/>
      <c r="H375" s="134"/>
      <c r="I375" s="135"/>
      <c r="J375" s="135"/>
      <c r="K375" s="135"/>
    </row>
    <row r="376" spans="1:11" s="116" customFormat="1" ht="10.5">
      <c r="A376" s="149"/>
      <c r="B376" s="139"/>
      <c r="C376" s="133"/>
      <c r="D376" s="133"/>
      <c r="E376" s="133"/>
      <c r="F376" s="134"/>
      <c r="G376" s="134"/>
      <c r="H376" s="134"/>
      <c r="I376" s="135"/>
      <c r="J376" s="135"/>
      <c r="K376" s="135"/>
    </row>
    <row r="377" spans="1:11" s="116" customFormat="1" ht="10.5">
      <c r="A377" s="150"/>
      <c r="B377" s="139"/>
      <c r="C377" s="133"/>
      <c r="D377" s="133"/>
      <c r="E377" s="133"/>
      <c r="F377" s="134"/>
      <c r="G377" s="134"/>
      <c r="H377" s="134"/>
      <c r="I377" s="135"/>
      <c r="J377" s="135"/>
      <c r="K377" s="135"/>
    </row>
    <row r="378" spans="1:11" s="116" customFormat="1" ht="11.25" customHeight="1">
      <c r="A378" s="150"/>
      <c r="B378" s="132"/>
      <c r="C378" s="133"/>
      <c r="D378" s="133"/>
      <c r="E378" s="133"/>
      <c r="F378" s="134"/>
      <c r="G378" s="134"/>
      <c r="H378" s="134"/>
      <c r="I378" s="135"/>
      <c r="J378" s="135"/>
      <c r="K378" s="135"/>
    </row>
    <row r="379" spans="1:11" s="116" customFormat="1" ht="10.5">
      <c r="A379" s="149"/>
      <c r="B379" s="132"/>
      <c r="C379" s="133"/>
      <c r="D379" s="133"/>
      <c r="E379" s="133"/>
      <c r="F379" s="134"/>
      <c r="G379" s="134"/>
      <c r="H379" s="134"/>
      <c r="I379" s="135"/>
      <c r="J379" s="135"/>
      <c r="K379" s="135"/>
    </row>
    <row r="380" spans="1:11" s="116" customFormat="1" ht="10.5">
      <c r="A380" s="150"/>
      <c r="B380" s="132"/>
      <c r="C380" s="133"/>
      <c r="D380" s="133"/>
      <c r="E380" s="133"/>
      <c r="F380" s="134"/>
      <c r="G380" s="134"/>
      <c r="H380" s="134"/>
      <c r="I380" s="136"/>
      <c r="J380" s="136"/>
      <c r="K380" s="136"/>
    </row>
    <row r="381" spans="1:11" s="116" customFormat="1" ht="10.5">
      <c r="A381" s="150"/>
      <c r="B381" s="132"/>
      <c r="C381" s="133"/>
      <c r="D381" s="133"/>
      <c r="E381" s="133"/>
      <c r="F381" s="134"/>
      <c r="G381" s="134"/>
      <c r="H381" s="134"/>
      <c r="I381" s="135"/>
      <c r="J381" s="135"/>
      <c r="K381" s="135"/>
    </row>
    <row r="382" spans="1:11" s="116" customFormat="1" ht="10.5">
      <c r="A382" s="150"/>
      <c r="B382" s="142"/>
      <c r="C382" s="133"/>
      <c r="D382" s="133"/>
      <c r="E382" s="133"/>
      <c r="F382" s="134"/>
      <c r="G382" s="134"/>
      <c r="H382" s="134"/>
      <c r="I382" s="136"/>
      <c r="J382" s="136"/>
      <c r="K382" s="136"/>
    </row>
    <row r="383" spans="1:11" s="116" customFormat="1" ht="10.5">
      <c r="A383" s="150"/>
      <c r="B383" s="141"/>
      <c r="C383" s="133"/>
      <c r="D383" s="133"/>
      <c r="E383" s="133"/>
      <c r="F383" s="134"/>
      <c r="G383" s="134"/>
      <c r="H383" s="134"/>
      <c r="I383" s="135"/>
      <c r="J383" s="135"/>
      <c r="K383" s="135"/>
    </row>
    <row r="384" spans="1:11" s="116" customFormat="1" ht="10.5">
      <c r="A384" s="149"/>
      <c r="B384" s="141"/>
      <c r="C384" s="133"/>
      <c r="D384" s="133"/>
      <c r="E384" s="133"/>
      <c r="F384" s="134"/>
      <c r="G384" s="134"/>
      <c r="H384" s="134"/>
      <c r="I384" s="135"/>
      <c r="J384" s="135"/>
      <c r="K384" s="135"/>
    </row>
    <row r="385" spans="1:11" s="116" customFormat="1" ht="10.5">
      <c r="A385" s="150"/>
      <c r="B385" s="141"/>
      <c r="C385" s="133"/>
      <c r="D385" s="133"/>
      <c r="E385" s="133"/>
      <c r="F385" s="134"/>
      <c r="G385" s="134"/>
      <c r="H385" s="134"/>
      <c r="I385" s="135"/>
      <c r="J385" s="135"/>
      <c r="K385" s="135"/>
    </row>
    <row r="386" spans="1:11" s="116" customFormat="1" ht="10.5">
      <c r="A386" s="150"/>
      <c r="B386" s="140"/>
      <c r="C386" s="133"/>
      <c r="D386" s="133"/>
      <c r="E386" s="133"/>
      <c r="F386" s="134"/>
      <c r="G386" s="134"/>
      <c r="H386" s="134"/>
      <c r="I386" s="135"/>
      <c r="J386" s="135"/>
      <c r="K386" s="135"/>
    </row>
    <row r="387" spans="1:11" s="144" customFormat="1" ht="10.5">
      <c r="A387" s="149"/>
      <c r="B387" s="141"/>
      <c r="C387" s="133"/>
      <c r="D387" s="133"/>
      <c r="E387" s="133"/>
      <c r="F387" s="134"/>
      <c r="G387" s="134"/>
      <c r="H387" s="134"/>
      <c r="I387" s="136"/>
      <c r="J387" s="136"/>
      <c r="K387" s="136"/>
    </row>
    <row r="388" spans="1:11" s="116" customFormat="1" ht="10.5">
      <c r="A388" s="150"/>
      <c r="B388" s="141"/>
      <c r="C388" s="133"/>
      <c r="D388" s="133"/>
      <c r="E388" s="133"/>
      <c r="F388" s="134"/>
      <c r="G388" s="134"/>
      <c r="H388" s="134"/>
      <c r="I388" s="136"/>
      <c r="J388" s="135"/>
      <c r="K388" s="136"/>
    </row>
    <row r="389" spans="1:11" s="116" customFormat="1" ht="10.5">
      <c r="A389" s="150"/>
      <c r="B389" s="141"/>
      <c r="C389" s="133"/>
      <c r="D389" s="133"/>
      <c r="E389" s="133"/>
      <c r="F389" s="134"/>
      <c r="G389" s="134"/>
      <c r="H389" s="134"/>
      <c r="I389" s="136"/>
      <c r="J389" s="135"/>
      <c r="K389" s="136"/>
    </row>
    <row r="390" spans="1:11" s="116" customFormat="1" ht="22.5" customHeight="1">
      <c r="A390" s="150"/>
      <c r="B390" s="141"/>
      <c r="C390" s="145"/>
      <c r="D390" s="145"/>
      <c r="E390" s="145"/>
      <c r="F390" s="146"/>
      <c r="G390" s="146"/>
      <c r="H390" s="146"/>
      <c r="I390" s="147"/>
      <c r="J390" s="147"/>
      <c r="K390" s="147"/>
    </row>
    <row r="391" spans="1:11" s="116" customFormat="1" ht="10.5">
      <c r="A391" s="148"/>
      <c r="B391" s="141"/>
      <c r="C391" s="133"/>
      <c r="D391" s="133"/>
      <c r="E391" s="133"/>
      <c r="F391" s="134"/>
      <c r="G391" s="134"/>
      <c r="H391" s="134"/>
      <c r="I391" s="136"/>
      <c r="J391" s="136"/>
      <c r="K391" s="136"/>
    </row>
    <row r="392" spans="1:11" s="116" customFormat="1" ht="10.5">
      <c r="A392" s="149"/>
      <c r="B392" s="139"/>
      <c r="C392" s="133"/>
      <c r="D392" s="133"/>
      <c r="E392" s="133"/>
      <c r="F392" s="134"/>
      <c r="G392" s="134"/>
      <c r="H392" s="134"/>
      <c r="I392" s="135"/>
      <c r="J392" s="136"/>
      <c r="K392" s="136"/>
    </row>
    <row r="393" spans="1:11" s="116" customFormat="1" ht="10.5">
      <c r="A393" s="150"/>
      <c r="B393" s="139"/>
      <c r="C393" s="133"/>
      <c r="D393" s="133"/>
      <c r="E393" s="133"/>
      <c r="F393" s="134"/>
      <c r="G393" s="134"/>
      <c r="H393" s="134"/>
      <c r="I393" s="136"/>
      <c r="J393" s="136"/>
      <c r="K393" s="136"/>
    </row>
    <row r="394" spans="1:11" s="116" customFormat="1" ht="10.5">
      <c r="A394" s="150"/>
      <c r="B394" s="139"/>
      <c r="C394" s="133"/>
      <c r="D394" s="133"/>
      <c r="E394" s="133"/>
      <c r="F394" s="134"/>
      <c r="G394" s="134"/>
      <c r="H394" s="134"/>
      <c r="I394" s="135"/>
      <c r="J394" s="135"/>
      <c r="K394" s="135"/>
    </row>
    <row r="395" spans="1:11" s="116" customFormat="1" ht="10.5">
      <c r="A395" s="149"/>
      <c r="B395" s="139"/>
      <c r="C395" s="133"/>
      <c r="D395" s="133"/>
      <c r="E395" s="133"/>
      <c r="F395" s="134"/>
      <c r="G395" s="134"/>
      <c r="H395" s="134"/>
      <c r="I395" s="135"/>
      <c r="J395" s="135"/>
      <c r="K395" s="135"/>
    </row>
    <row r="396" spans="1:11" s="116" customFormat="1" ht="10.5">
      <c r="A396" s="150"/>
      <c r="B396" s="139"/>
      <c r="C396" s="133"/>
      <c r="D396" s="133"/>
      <c r="E396" s="133"/>
      <c r="F396" s="134"/>
      <c r="G396" s="134"/>
      <c r="H396" s="134"/>
      <c r="I396" s="136"/>
      <c r="J396" s="136"/>
      <c r="K396" s="136"/>
    </row>
    <row r="397" spans="1:11" s="116" customFormat="1" ht="10.5">
      <c r="A397" s="150"/>
      <c r="B397" s="139"/>
      <c r="C397" s="133"/>
      <c r="D397" s="133"/>
      <c r="E397" s="133"/>
      <c r="F397" s="134"/>
      <c r="G397" s="134"/>
      <c r="H397" s="134"/>
      <c r="I397" s="135"/>
      <c r="J397" s="135"/>
      <c r="K397" s="135"/>
    </row>
    <row r="398" spans="1:11" s="116" customFormat="1" ht="10.5">
      <c r="A398" s="150"/>
      <c r="B398" s="139"/>
      <c r="C398" s="133"/>
      <c r="D398" s="133"/>
      <c r="E398" s="133"/>
      <c r="F398" s="134"/>
      <c r="G398" s="134"/>
      <c r="H398" s="134"/>
      <c r="I398" s="135"/>
      <c r="J398" s="135"/>
      <c r="K398" s="135"/>
    </row>
    <row r="399" spans="1:11" s="116" customFormat="1" ht="10.5">
      <c r="A399" s="150"/>
      <c r="B399" s="141"/>
      <c r="C399" s="133"/>
      <c r="D399" s="133"/>
      <c r="E399" s="133"/>
      <c r="F399" s="134"/>
      <c r="G399" s="134"/>
      <c r="H399" s="134"/>
      <c r="I399" s="135"/>
      <c r="J399" s="135"/>
      <c r="K399" s="135"/>
    </row>
    <row r="400" spans="1:11" s="116" customFormat="1" ht="10.5">
      <c r="A400" s="150"/>
      <c r="B400" s="141"/>
      <c r="C400" s="133"/>
      <c r="D400" s="133"/>
      <c r="E400" s="133"/>
      <c r="F400" s="134"/>
      <c r="G400" s="134"/>
      <c r="H400" s="134"/>
      <c r="I400" s="135"/>
      <c r="J400" s="135"/>
      <c r="K400" s="135"/>
    </row>
    <row r="401" spans="1:11" s="116" customFormat="1" ht="10.5">
      <c r="A401" s="150"/>
      <c r="B401" s="142"/>
      <c r="C401" s="133"/>
      <c r="D401" s="133"/>
      <c r="E401" s="133"/>
      <c r="F401" s="134"/>
      <c r="G401" s="134"/>
      <c r="H401" s="134"/>
      <c r="I401" s="135"/>
      <c r="J401" s="135"/>
      <c r="K401" s="135"/>
    </row>
    <row r="402" spans="1:11" s="116" customFormat="1" ht="10.5">
      <c r="A402" s="150"/>
      <c r="B402" s="142"/>
      <c r="C402" s="133"/>
      <c r="D402" s="133"/>
      <c r="E402" s="133"/>
      <c r="F402" s="134"/>
      <c r="G402" s="134"/>
      <c r="H402" s="134"/>
      <c r="I402" s="135"/>
      <c r="J402" s="135"/>
      <c r="K402" s="135"/>
    </row>
    <row r="403" spans="1:11" s="116" customFormat="1" ht="10.5">
      <c r="A403" s="150"/>
      <c r="B403" s="141"/>
      <c r="C403" s="133"/>
      <c r="D403" s="133"/>
      <c r="E403" s="133"/>
      <c r="F403" s="134"/>
      <c r="G403" s="134"/>
      <c r="H403" s="134"/>
      <c r="I403" s="135"/>
      <c r="J403" s="135"/>
      <c r="K403" s="135"/>
    </row>
    <row r="404" spans="1:11" s="116" customFormat="1" ht="10.5">
      <c r="A404" s="150"/>
      <c r="B404" s="141"/>
      <c r="C404" s="133"/>
      <c r="D404" s="133"/>
      <c r="E404" s="133"/>
      <c r="F404" s="134"/>
      <c r="G404" s="134"/>
      <c r="H404" s="134"/>
      <c r="I404" s="135"/>
      <c r="J404" s="135"/>
      <c r="K404" s="135"/>
    </row>
    <row r="405" spans="1:11" s="116" customFormat="1" ht="10.5">
      <c r="A405" s="149"/>
      <c r="B405" s="155"/>
      <c r="C405" s="133"/>
      <c r="D405" s="133"/>
      <c r="E405" s="133"/>
      <c r="F405" s="134"/>
      <c r="G405" s="134"/>
      <c r="H405" s="134"/>
      <c r="I405" s="135"/>
      <c r="J405" s="135"/>
      <c r="K405" s="135"/>
    </row>
    <row r="406" spans="1:11" s="116" customFormat="1" ht="10.5">
      <c r="A406" s="150"/>
      <c r="B406" s="141"/>
      <c r="C406" s="133"/>
      <c r="D406" s="133"/>
      <c r="E406" s="133"/>
      <c r="F406" s="134"/>
      <c r="G406" s="134"/>
      <c r="H406" s="134"/>
      <c r="I406" s="135"/>
      <c r="J406" s="135"/>
      <c r="K406" s="135"/>
    </row>
    <row r="407" spans="1:11" s="116" customFormat="1" ht="10.5">
      <c r="A407" s="150"/>
      <c r="B407" s="141"/>
      <c r="C407" s="133"/>
      <c r="D407" s="133"/>
      <c r="E407" s="133"/>
      <c r="F407" s="134"/>
      <c r="G407" s="134"/>
      <c r="H407" s="134"/>
      <c r="I407" s="135"/>
      <c r="J407" s="135"/>
      <c r="K407" s="135"/>
    </row>
    <row r="408" spans="1:11" s="116" customFormat="1" ht="10.5">
      <c r="A408" s="150"/>
      <c r="B408" s="139"/>
      <c r="C408" s="133"/>
      <c r="D408" s="133"/>
      <c r="E408" s="133"/>
      <c r="F408" s="134"/>
      <c r="G408" s="134"/>
      <c r="H408" s="134"/>
      <c r="I408" s="135"/>
      <c r="J408" s="135"/>
      <c r="K408" s="135"/>
    </row>
    <row r="409" spans="1:11" s="116" customFormat="1" ht="10.5">
      <c r="A409" s="149"/>
      <c r="B409" s="141"/>
      <c r="C409" s="133"/>
      <c r="D409" s="133"/>
      <c r="E409" s="133"/>
      <c r="F409" s="134"/>
      <c r="G409" s="134"/>
      <c r="H409" s="134"/>
      <c r="I409" s="135"/>
      <c r="J409" s="135"/>
      <c r="K409" s="135"/>
    </row>
    <row r="410" spans="1:11" s="116" customFormat="1" ht="10.5">
      <c r="A410" s="150"/>
      <c r="B410" s="141"/>
      <c r="C410" s="133"/>
      <c r="D410" s="133"/>
      <c r="E410" s="133"/>
      <c r="F410" s="134"/>
      <c r="G410" s="134"/>
      <c r="H410" s="134"/>
      <c r="I410" s="135"/>
      <c r="J410" s="135"/>
      <c r="K410" s="135"/>
    </row>
    <row r="411" spans="1:11" s="144" customFormat="1" ht="10.5">
      <c r="A411" s="150"/>
      <c r="B411" s="139"/>
      <c r="C411" s="133"/>
      <c r="D411" s="133"/>
      <c r="E411" s="133"/>
      <c r="F411" s="134"/>
      <c r="G411" s="134"/>
      <c r="H411" s="134"/>
      <c r="I411" s="136"/>
      <c r="J411" s="136"/>
      <c r="K411" s="136"/>
    </row>
    <row r="412" spans="1:11" s="116" customFormat="1" ht="10.5">
      <c r="A412" s="150"/>
      <c r="B412" s="139"/>
      <c r="C412" s="133"/>
      <c r="D412" s="133"/>
      <c r="E412" s="133"/>
      <c r="F412" s="134"/>
      <c r="G412" s="134"/>
      <c r="H412" s="134"/>
      <c r="I412" s="136"/>
      <c r="J412" s="136"/>
      <c r="K412" s="136"/>
    </row>
    <row r="413" spans="1:11" s="116" customFormat="1" ht="10.5">
      <c r="A413" s="150"/>
      <c r="B413" s="139"/>
      <c r="C413" s="133"/>
      <c r="D413" s="133"/>
      <c r="E413" s="133"/>
      <c r="F413" s="134"/>
      <c r="G413" s="134"/>
      <c r="H413" s="134"/>
      <c r="I413" s="136"/>
      <c r="J413" s="136"/>
      <c r="K413" s="136"/>
    </row>
    <row r="414" spans="1:11" s="116" customFormat="1" ht="22.5" customHeight="1">
      <c r="A414" s="150"/>
      <c r="B414" s="139"/>
      <c r="C414" s="145"/>
      <c r="D414" s="145"/>
      <c r="E414" s="145"/>
      <c r="F414" s="146"/>
      <c r="G414" s="146"/>
      <c r="H414" s="146"/>
      <c r="I414" s="154"/>
      <c r="J414" s="154"/>
      <c r="K414" s="154"/>
    </row>
    <row r="415" spans="1:11" s="116" customFormat="1" ht="10.5">
      <c r="A415" s="148"/>
      <c r="B415" s="132"/>
      <c r="C415" s="133"/>
      <c r="D415" s="133"/>
      <c r="E415" s="133"/>
      <c r="F415" s="134"/>
      <c r="G415" s="134"/>
      <c r="H415" s="134"/>
      <c r="I415" s="135"/>
      <c r="J415" s="135"/>
      <c r="K415" s="135"/>
    </row>
    <row r="416" spans="1:11" s="116" customFormat="1" ht="10.5">
      <c r="A416" s="149"/>
      <c r="B416" s="132"/>
      <c r="C416" s="133"/>
      <c r="D416" s="133"/>
      <c r="E416" s="133"/>
      <c r="F416" s="134"/>
      <c r="G416" s="134"/>
      <c r="H416" s="134"/>
      <c r="I416" s="136"/>
      <c r="J416" s="136"/>
      <c r="K416" s="136"/>
    </row>
    <row r="417" spans="1:11" s="116" customFormat="1" ht="10.5">
      <c r="A417" s="150"/>
      <c r="B417" s="132"/>
      <c r="C417" s="133"/>
      <c r="D417" s="133"/>
      <c r="E417" s="133"/>
      <c r="F417" s="134"/>
      <c r="G417" s="134"/>
      <c r="H417" s="134"/>
      <c r="I417" s="136"/>
      <c r="J417" s="136"/>
      <c r="K417" s="136"/>
    </row>
    <row r="418" spans="1:11" s="116" customFormat="1" ht="10.5">
      <c r="A418" s="150"/>
      <c r="B418" s="132"/>
      <c r="C418" s="133"/>
      <c r="D418" s="133"/>
      <c r="E418" s="133"/>
      <c r="F418" s="134"/>
      <c r="G418" s="134"/>
      <c r="H418" s="134"/>
      <c r="I418" s="136"/>
      <c r="J418" s="136"/>
      <c r="K418" s="136"/>
    </row>
    <row r="419" spans="1:11" s="116" customFormat="1" ht="10.5">
      <c r="A419" s="150"/>
      <c r="B419" s="141"/>
      <c r="C419" s="133"/>
      <c r="D419" s="133"/>
      <c r="E419" s="133"/>
      <c r="F419" s="134"/>
      <c r="G419" s="134"/>
      <c r="H419" s="134"/>
      <c r="I419" s="136"/>
      <c r="J419" s="136"/>
      <c r="K419" s="136"/>
    </row>
    <row r="420" spans="1:11" s="116" customFormat="1" ht="10.5">
      <c r="A420" s="149"/>
      <c r="B420" s="140"/>
      <c r="C420" s="133"/>
      <c r="D420" s="133"/>
      <c r="E420" s="133"/>
      <c r="F420" s="134"/>
      <c r="G420" s="134"/>
      <c r="H420" s="134"/>
      <c r="I420" s="136"/>
      <c r="J420" s="136"/>
      <c r="K420" s="136"/>
    </row>
    <row r="421" spans="1:11" s="116" customFormat="1" ht="10.5">
      <c r="A421" s="150"/>
      <c r="B421" s="140"/>
      <c r="C421" s="133"/>
      <c r="D421" s="133"/>
      <c r="E421" s="133"/>
      <c r="F421" s="134"/>
      <c r="G421" s="134"/>
      <c r="H421" s="134"/>
      <c r="I421" s="136"/>
      <c r="J421" s="136"/>
      <c r="K421" s="136"/>
    </row>
    <row r="422" spans="1:11" s="116" customFormat="1" ht="10.5">
      <c r="A422" s="150"/>
      <c r="B422" s="141"/>
      <c r="C422" s="133"/>
      <c r="D422" s="133"/>
      <c r="E422" s="133"/>
      <c r="F422" s="134"/>
      <c r="G422" s="134"/>
      <c r="H422" s="134"/>
      <c r="I422" s="136"/>
      <c r="J422" s="136"/>
      <c r="K422" s="136"/>
    </row>
    <row r="423" spans="1:11" s="116" customFormat="1" ht="10.5">
      <c r="A423" s="150"/>
      <c r="B423" s="141"/>
      <c r="C423" s="133"/>
      <c r="D423" s="133"/>
      <c r="E423" s="133"/>
      <c r="F423" s="134"/>
      <c r="G423" s="134"/>
      <c r="H423" s="134"/>
      <c r="I423" s="136"/>
      <c r="J423" s="136"/>
      <c r="K423" s="136"/>
    </row>
    <row r="424" spans="1:11" s="116" customFormat="1" ht="10.5">
      <c r="A424" s="150"/>
      <c r="B424" s="141"/>
      <c r="C424" s="133"/>
      <c r="D424" s="133"/>
      <c r="E424" s="133"/>
      <c r="F424" s="134"/>
      <c r="G424" s="134"/>
      <c r="H424" s="134"/>
      <c r="I424" s="136"/>
      <c r="J424" s="136"/>
      <c r="K424" s="136"/>
    </row>
    <row r="425" spans="1:11" s="116" customFormat="1" ht="10.5">
      <c r="A425" s="150"/>
      <c r="B425" s="141"/>
      <c r="C425" s="133"/>
      <c r="D425" s="133"/>
      <c r="E425" s="133"/>
      <c r="F425" s="134"/>
      <c r="G425" s="134"/>
      <c r="H425" s="134"/>
      <c r="I425" s="136"/>
      <c r="J425" s="136"/>
      <c r="K425" s="136"/>
    </row>
    <row r="426" spans="1:11" s="116" customFormat="1" ht="10.5">
      <c r="A426" s="149"/>
      <c r="B426" s="141"/>
      <c r="C426" s="133"/>
      <c r="D426" s="133"/>
      <c r="E426" s="133"/>
      <c r="F426" s="134"/>
      <c r="G426" s="134"/>
      <c r="H426" s="134"/>
      <c r="I426" s="136"/>
      <c r="J426" s="136"/>
      <c r="K426" s="136"/>
    </row>
    <row r="427" spans="1:11" s="116" customFormat="1" ht="10.5">
      <c r="A427" s="150"/>
      <c r="B427" s="141"/>
      <c r="C427" s="133"/>
      <c r="D427" s="133"/>
      <c r="E427" s="133"/>
      <c r="F427" s="134"/>
      <c r="G427" s="134"/>
      <c r="H427" s="134"/>
      <c r="I427" s="135"/>
      <c r="J427" s="135"/>
      <c r="K427" s="135"/>
    </row>
    <row r="428" spans="1:11" s="116" customFormat="1" ht="10.5">
      <c r="A428" s="150"/>
      <c r="B428" s="141"/>
      <c r="C428" s="133"/>
      <c r="D428" s="133"/>
      <c r="E428" s="133"/>
      <c r="F428" s="134"/>
      <c r="G428" s="134"/>
      <c r="H428" s="134"/>
      <c r="I428" s="136"/>
      <c r="J428" s="136"/>
      <c r="K428" s="136"/>
    </row>
    <row r="429" spans="1:11" s="116" customFormat="1" ht="10.5">
      <c r="A429" s="150"/>
      <c r="B429" s="139"/>
      <c r="C429" s="133"/>
      <c r="D429" s="133"/>
      <c r="E429" s="133"/>
      <c r="F429" s="134"/>
      <c r="G429" s="134"/>
      <c r="H429" s="134"/>
      <c r="I429" s="136"/>
      <c r="J429" s="136"/>
      <c r="K429" s="136"/>
    </row>
    <row r="430" spans="1:11" s="116" customFormat="1" ht="10.5">
      <c r="A430" s="150"/>
      <c r="B430" s="141"/>
      <c r="C430" s="133"/>
      <c r="D430" s="133"/>
      <c r="E430" s="133"/>
      <c r="F430" s="134"/>
      <c r="G430" s="134"/>
      <c r="H430" s="134"/>
      <c r="I430" s="136"/>
      <c r="J430" s="136"/>
      <c r="K430" s="136"/>
    </row>
    <row r="431" spans="1:11" s="116" customFormat="1" ht="10.5">
      <c r="A431" s="150"/>
      <c r="B431" s="141"/>
      <c r="C431" s="133"/>
      <c r="D431" s="133"/>
      <c r="E431" s="133"/>
      <c r="F431" s="134"/>
      <c r="G431" s="134"/>
      <c r="H431" s="134"/>
      <c r="I431" s="136"/>
      <c r="J431" s="136"/>
      <c r="K431" s="136"/>
    </row>
    <row r="432" spans="1:11" s="116" customFormat="1" ht="10.5">
      <c r="A432" s="149"/>
      <c r="B432" s="141"/>
      <c r="C432" s="133"/>
      <c r="D432" s="133"/>
      <c r="E432" s="133"/>
      <c r="F432" s="134"/>
      <c r="G432" s="134"/>
      <c r="H432" s="134"/>
      <c r="I432" s="135"/>
      <c r="J432" s="135"/>
      <c r="K432" s="135"/>
    </row>
    <row r="433" spans="1:11" s="116" customFormat="1" ht="10.5">
      <c r="A433" s="150"/>
      <c r="B433" s="141"/>
      <c r="C433" s="133"/>
      <c r="D433" s="133"/>
      <c r="E433" s="133"/>
      <c r="F433" s="134"/>
      <c r="G433" s="134"/>
      <c r="H433" s="134"/>
      <c r="I433" s="136"/>
      <c r="J433" s="136"/>
      <c r="K433" s="136"/>
    </row>
    <row r="434" spans="1:11" s="116" customFormat="1" ht="10.5">
      <c r="A434" s="150"/>
      <c r="B434" s="141"/>
      <c r="C434" s="133"/>
      <c r="D434" s="133"/>
      <c r="E434" s="133"/>
      <c r="F434" s="134"/>
      <c r="G434" s="134"/>
      <c r="H434" s="134"/>
      <c r="I434" s="136"/>
      <c r="J434" s="136"/>
      <c r="K434" s="136"/>
    </row>
    <row r="435" spans="1:11" s="116" customFormat="1" ht="10.5">
      <c r="A435" s="150"/>
      <c r="B435" s="139"/>
      <c r="C435" s="133"/>
      <c r="D435" s="133"/>
      <c r="E435" s="133"/>
      <c r="F435" s="134"/>
      <c r="G435" s="134"/>
      <c r="H435" s="134"/>
      <c r="I435" s="136"/>
      <c r="J435" s="136"/>
      <c r="K435" s="136"/>
    </row>
    <row r="436" spans="1:11" s="116" customFormat="1" ht="10.5">
      <c r="A436" s="150"/>
      <c r="B436" s="139"/>
      <c r="C436" s="133"/>
      <c r="D436" s="133"/>
      <c r="E436" s="133"/>
      <c r="F436" s="134"/>
      <c r="G436" s="134"/>
      <c r="H436" s="134"/>
      <c r="I436" s="136"/>
      <c r="J436" s="136"/>
      <c r="K436" s="136"/>
    </row>
    <row r="437" spans="1:11" s="116" customFormat="1" ht="10.5">
      <c r="A437" s="150"/>
      <c r="B437" s="139"/>
      <c r="C437" s="133"/>
      <c r="D437" s="133"/>
      <c r="E437" s="133"/>
      <c r="F437" s="134"/>
      <c r="G437" s="134"/>
      <c r="H437" s="134"/>
      <c r="I437" s="136"/>
      <c r="J437" s="136"/>
      <c r="K437" s="136"/>
    </row>
    <row r="438" spans="1:11" s="116" customFormat="1" ht="10.5">
      <c r="A438" s="150"/>
      <c r="B438" s="139"/>
      <c r="C438" s="133"/>
      <c r="D438" s="133"/>
      <c r="E438" s="133"/>
      <c r="F438" s="134"/>
      <c r="G438" s="134"/>
      <c r="H438" s="134"/>
      <c r="I438" s="135"/>
      <c r="J438" s="135"/>
      <c r="K438" s="135"/>
    </row>
    <row r="439" spans="1:11" s="116" customFormat="1" ht="10.5">
      <c r="A439" s="149"/>
      <c r="B439" s="139"/>
      <c r="C439" s="133"/>
      <c r="D439" s="133"/>
      <c r="E439" s="133"/>
      <c r="F439" s="134"/>
      <c r="G439" s="134"/>
      <c r="H439" s="134"/>
      <c r="I439" s="136"/>
      <c r="J439" s="136"/>
      <c r="K439" s="136"/>
    </row>
    <row r="440" spans="1:11" s="116" customFormat="1" ht="10.5">
      <c r="A440" s="150"/>
      <c r="B440" s="139"/>
      <c r="C440" s="133"/>
      <c r="D440" s="133"/>
      <c r="E440" s="133"/>
      <c r="F440" s="134"/>
      <c r="G440" s="134"/>
      <c r="H440" s="134"/>
      <c r="I440" s="136"/>
      <c r="J440" s="136"/>
      <c r="K440" s="136"/>
    </row>
    <row r="441" spans="1:11" s="116" customFormat="1" ht="10.5">
      <c r="A441" s="150"/>
      <c r="B441" s="139"/>
      <c r="C441" s="133"/>
      <c r="D441" s="133"/>
      <c r="E441" s="133"/>
      <c r="F441" s="134"/>
      <c r="G441" s="134"/>
      <c r="H441" s="134"/>
      <c r="I441" s="136"/>
      <c r="J441" s="136"/>
      <c r="K441" s="136"/>
    </row>
    <row r="442" spans="1:11" s="116" customFormat="1" ht="10.5">
      <c r="A442" s="150"/>
      <c r="B442" s="141"/>
      <c r="C442" s="133"/>
      <c r="D442" s="133"/>
      <c r="E442" s="133"/>
      <c r="F442" s="134"/>
      <c r="G442" s="134"/>
      <c r="H442" s="134"/>
      <c r="I442" s="136"/>
      <c r="J442" s="136"/>
      <c r="K442" s="136"/>
    </row>
    <row r="443" spans="1:11" s="116" customFormat="1" ht="10.5">
      <c r="A443" s="149"/>
      <c r="B443" s="141"/>
      <c r="C443" s="133"/>
      <c r="D443" s="133"/>
      <c r="E443" s="133"/>
      <c r="F443" s="134"/>
      <c r="G443" s="134"/>
      <c r="H443" s="134"/>
      <c r="I443" s="136"/>
      <c r="J443" s="136"/>
      <c r="K443" s="136"/>
    </row>
    <row r="444" spans="1:11" s="116" customFormat="1" ht="10.5">
      <c r="A444" s="150"/>
      <c r="B444" s="141"/>
      <c r="C444" s="133"/>
      <c r="D444" s="133"/>
      <c r="E444" s="133"/>
      <c r="F444" s="134"/>
      <c r="G444" s="134"/>
      <c r="H444" s="134"/>
      <c r="I444" s="136"/>
      <c r="J444" s="136"/>
      <c r="K444" s="136"/>
    </row>
    <row r="445" spans="1:11" s="116" customFormat="1" ht="10.5">
      <c r="A445" s="150"/>
      <c r="B445" s="132"/>
      <c r="C445" s="133"/>
      <c r="D445" s="133"/>
      <c r="E445" s="133"/>
      <c r="F445" s="134"/>
      <c r="G445" s="134"/>
      <c r="H445" s="134"/>
      <c r="I445" s="136"/>
      <c r="J445" s="136"/>
      <c r="K445" s="136"/>
    </row>
    <row r="446" spans="1:11" s="116" customFormat="1" ht="10.5">
      <c r="A446" s="150"/>
      <c r="B446" s="132"/>
      <c r="C446" s="133"/>
      <c r="D446" s="133"/>
      <c r="E446" s="133"/>
      <c r="F446" s="134"/>
      <c r="G446" s="134"/>
      <c r="H446" s="134"/>
      <c r="I446" s="135"/>
      <c r="J446" s="136"/>
      <c r="K446" s="136"/>
    </row>
    <row r="447" spans="1:11" s="116" customFormat="1" ht="10.5">
      <c r="A447" s="150"/>
      <c r="B447" s="141"/>
      <c r="C447" s="133"/>
      <c r="D447" s="133"/>
      <c r="E447" s="133"/>
      <c r="F447" s="134"/>
      <c r="G447" s="134"/>
      <c r="H447" s="134"/>
      <c r="I447" s="136"/>
      <c r="J447" s="136"/>
      <c r="K447" s="136"/>
    </row>
    <row r="448" spans="1:11" s="116" customFormat="1" ht="10.5">
      <c r="A448" s="150"/>
      <c r="B448" s="141"/>
      <c r="C448" s="133"/>
      <c r="D448" s="133"/>
      <c r="E448" s="133"/>
      <c r="F448" s="134"/>
      <c r="G448" s="134"/>
      <c r="H448" s="134"/>
      <c r="I448" s="136"/>
      <c r="J448" s="136"/>
      <c r="K448" s="136"/>
    </row>
    <row r="449" spans="1:11" s="116" customFormat="1" ht="10.5">
      <c r="A449" s="150"/>
      <c r="B449" s="141"/>
      <c r="C449" s="133"/>
      <c r="D449" s="133"/>
      <c r="E449" s="133"/>
      <c r="F449" s="134"/>
      <c r="G449" s="134"/>
      <c r="H449" s="134"/>
      <c r="I449" s="136"/>
      <c r="J449" s="136"/>
      <c r="K449" s="136"/>
    </row>
    <row r="450" spans="1:11" s="116" customFormat="1" ht="10.5">
      <c r="A450" s="150"/>
      <c r="B450" s="141"/>
      <c r="C450" s="133"/>
      <c r="D450" s="133"/>
      <c r="E450" s="133"/>
      <c r="F450" s="134"/>
      <c r="G450" s="134"/>
      <c r="H450" s="134"/>
      <c r="I450" s="136"/>
      <c r="J450" s="136"/>
      <c r="K450" s="136"/>
    </row>
    <row r="451" spans="1:11" s="116" customFormat="1" ht="10.5">
      <c r="A451" s="150"/>
      <c r="B451" s="140"/>
      <c r="C451" s="133"/>
      <c r="D451" s="133"/>
      <c r="E451" s="133"/>
      <c r="F451" s="134"/>
      <c r="G451" s="134"/>
      <c r="H451" s="134"/>
      <c r="I451" s="136"/>
      <c r="J451" s="136"/>
      <c r="K451" s="136"/>
    </row>
    <row r="452" spans="1:11" s="116" customFormat="1" ht="10.5">
      <c r="A452" s="150"/>
      <c r="B452" s="141"/>
      <c r="C452" s="133"/>
      <c r="D452" s="133"/>
      <c r="E452" s="133"/>
      <c r="F452" s="134"/>
      <c r="G452" s="134"/>
      <c r="H452" s="134"/>
      <c r="I452" s="136"/>
      <c r="J452" s="136"/>
      <c r="K452" s="136"/>
    </row>
    <row r="453" spans="1:11" s="116" customFormat="1" ht="10.5">
      <c r="A453" s="150"/>
      <c r="B453" s="141"/>
      <c r="C453" s="133"/>
      <c r="D453" s="133"/>
      <c r="E453" s="133"/>
      <c r="F453" s="134"/>
      <c r="G453" s="134"/>
      <c r="H453" s="134"/>
      <c r="I453" s="136"/>
      <c r="J453" s="136"/>
      <c r="K453" s="136"/>
    </row>
    <row r="454" spans="1:11" s="116" customFormat="1" ht="10.5">
      <c r="A454" s="150"/>
      <c r="B454" s="141"/>
      <c r="C454" s="133"/>
      <c r="D454" s="133"/>
      <c r="E454" s="133"/>
      <c r="F454" s="134"/>
      <c r="G454" s="134"/>
      <c r="H454" s="134"/>
      <c r="I454" s="136"/>
      <c r="J454" s="136"/>
      <c r="K454" s="136"/>
    </row>
    <row r="455" spans="1:11" s="116" customFormat="1" ht="10.5">
      <c r="A455" s="150"/>
      <c r="B455" s="141"/>
      <c r="C455" s="133"/>
      <c r="D455" s="133"/>
      <c r="E455" s="133"/>
      <c r="F455" s="134"/>
      <c r="G455" s="134"/>
      <c r="H455" s="134"/>
      <c r="I455" s="136"/>
      <c r="J455" s="136"/>
      <c r="K455" s="136"/>
    </row>
    <row r="456" spans="1:11" s="116" customFormat="1" ht="10.5">
      <c r="A456" s="150"/>
      <c r="B456" s="141"/>
      <c r="C456" s="133"/>
      <c r="D456" s="133"/>
      <c r="E456" s="133"/>
      <c r="F456" s="134"/>
      <c r="G456" s="134"/>
      <c r="H456" s="134"/>
      <c r="I456" s="136"/>
      <c r="J456" s="136"/>
      <c r="K456" s="136"/>
    </row>
    <row r="457" spans="1:11" s="116" customFormat="1" ht="10.5">
      <c r="A457" s="150"/>
      <c r="B457" s="139"/>
      <c r="C457" s="133"/>
      <c r="D457" s="133"/>
      <c r="E457" s="133"/>
      <c r="F457" s="134"/>
      <c r="G457" s="134"/>
      <c r="H457" s="134"/>
      <c r="I457" s="136"/>
      <c r="J457" s="136"/>
      <c r="K457" s="136"/>
    </row>
    <row r="458" spans="1:11" s="116" customFormat="1" ht="10.5">
      <c r="A458" s="150"/>
      <c r="B458" s="141"/>
      <c r="C458" s="133"/>
      <c r="D458" s="133"/>
      <c r="E458" s="133"/>
      <c r="F458" s="134"/>
      <c r="G458" s="134"/>
      <c r="H458" s="134"/>
      <c r="I458" s="136"/>
      <c r="J458" s="136"/>
      <c r="K458" s="136"/>
    </row>
    <row r="459" spans="1:11" s="116" customFormat="1" ht="10.5">
      <c r="A459" s="150"/>
      <c r="B459" s="141"/>
      <c r="C459" s="133"/>
      <c r="D459" s="133"/>
      <c r="E459" s="133"/>
      <c r="F459" s="134"/>
      <c r="G459" s="134"/>
      <c r="H459" s="134"/>
      <c r="I459" s="136"/>
      <c r="J459" s="136"/>
      <c r="K459" s="136"/>
    </row>
    <row r="460" spans="1:11" s="116" customFormat="1" ht="10.5">
      <c r="A460" s="150"/>
      <c r="B460" s="141"/>
      <c r="C460" s="133"/>
      <c r="D460" s="133"/>
      <c r="E460" s="133"/>
      <c r="F460" s="134"/>
      <c r="G460" s="134"/>
      <c r="H460" s="134"/>
      <c r="I460" s="136"/>
      <c r="J460" s="136"/>
      <c r="K460" s="136"/>
    </row>
    <row r="461" spans="1:11" s="116" customFormat="1" ht="10.5">
      <c r="A461" s="150"/>
      <c r="B461" s="140"/>
      <c r="C461" s="133"/>
      <c r="D461" s="133"/>
      <c r="E461" s="133"/>
      <c r="F461" s="134"/>
      <c r="G461" s="134"/>
      <c r="H461" s="134"/>
      <c r="I461" s="136"/>
      <c r="J461" s="136"/>
      <c r="K461" s="136"/>
    </row>
    <row r="462" spans="1:11" s="116" customFormat="1" ht="10.5">
      <c r="A462" s="149"/>
      <c r="B462" s="141"/>
      <c r="C462" s="133"/>
      <c r="D462" s="133"/>
      <c r="E462" s="133"/>
      <c r="F462" s="134"/>
      <c r="G462" s="134"/>
      <c r="H462" s="134"/>
      <c r="I462" s="136"/>
      <c r="J462" s="136"/>
      <c r="K462" s="136"/>
    </row>
    <row r="463" spans="1:11" s="116" customFormat="1" ht="10.5">
      <c r="A463" s="150"/>
      <c r="B463" s="141"/>
      <c r="C463" s="133"/>
      <c r="D463" s="133"/>
      <c r="E463" s="133"/>
      <c r="F463" s="134"/>
      <c r="G463" s="134"/>
      <c r="H463" s="134"/>
      <c r="I463" s="136"/>
      <c r="J463" s="136"/>
      <c r="K463" s="136"/>
    </row>
    <row r="464" spans="1:11" s="116" customFormat="1" ht="10.5">
      <c r="A464" s="150"/>
      <c r="B464" s="140"/>
      <c r="C464" s="133"/>
      <c r="D464" s="133"/>
      <c r="E464" s="133"/>
      <c r="F464" s="134"/>
      <c r="G464" s="134"/>
      <c r="H464" s="134"/>
      <c r="I464" s="135"/>
      <c r="J464" s="135"/>
      <c r="K464" s="135"/>
    </row>
    <row r="465" spans="1:11" s="116" customFormat="1" ht="10.5">
      <c r="A465" s="150"/>
      <c r="B465" s="141"/>
      <c r="C465" s="133"/>
      <c r="D465" s="133"/>
      <c r="E465" s="133"/>
      <c r="F465" s="134"/>
      <c r="G465" s="134"/>
      <c r="H465" s="134"/>
      <c r="I465" s="135"/>
      <c r="J465" s="135"/>
      <c r="K465" s="135"/>
    </row>
    <row r="466" spans="1:11" s="116" customFormat="1" ht="10.5">
      <c r="A466" s="150"/>
      <c r="B466" s="139"/>
      <c r="C466" s="133"/>
      <c r="D466" s="133"/>
      <c r="E466" s="133"/>
      <c r="F466" s="134"/>
      <c r="G466" s="134"/>
      <c r="H466" s="134"/>
      <c r="I466" s="136"/>
      <c r="J466" s="136"/>
      <c r="K466" s="136"/>
    </row>
    <row r="467" spans="1:11" s="116" customFormat="1" ht="10.5">
      <c r="A467" s="150"/>
      <c r="B467" s="139"/>
      <c r="C467" s="133"/>
      <c r="D467" s="133"/>
      <c r="E467" s="133"/>
      <c r="F467" s="134"/>
      <c r="G467" s="134"/>
      <c r="H467" s="134"/>
      <c r="I467" s="136"/>
      <c r="J467" s="136"/>
      <c r="K467" s="136"/>
    </row>
    <row r="468" spans="1:11" s="116" customFormat="1" ht="10.5">
      <c r="A468" s="150"/>
      <c r="B468" s="139"/>
      <c r="C468" s="133"/>
      <c r="D468" s="133"/>
      <c r="E468" s="133"/>
      <c r="F468" s="134"/>
      <c r="G468" s="134"/>
      <c r="H468" s="134"/>
      <c r="I468" s="136"/>
      <c r="J468" s="136"/>
      <c r="K468" s="136"/>
    </row>
    <row r="469" spans="1:11" s="116" customFormat="1" ht="10.5">
      <c r="A469" s="150"/>
      <c r="B469" s="139"/>
      <c r="C469" s="133"/>
      <c r="D469" s="133"/>
      <c r="E469" s="133"/>
      <c r="F469" s="134"/>
      <c r="G469" s="134"/>
      <c r="H469" s="134"/>
      <c r="I469" s="136"/>
      <c r="J469" s="136"/>
      <c r="K469" s="136"/>
    </row>
    <row r="470" spans="1:11" s="116" customFormat="1" ht="10.5">
      <c r="A470" s="150"/>
      <c r="B470" s="139"/>
      <c r="C470" s="133"/>
      <c r="D470" s="133"/>
      <c r="E470" s="133"/>
      <c r="F470" s="134"/>
      <c r="G470" s="134"/>
      <c r="H470" s="134"/>
      <c r="I470" s="136"/>
      <c r="J470" s="136"/>
      <c r="K470" s="136"/>
    </row>
    <row r="471" spans="1:11" s="116" customFormat="1" ht="10.5">
      <c r="A471" s="150"/>
      <c r="B471" s="139"/>
      <c r="C471" s="133"/>
      <c r="D471" s="133"/>
      <c r="E471" s="133"/>
      <c r="F471" s="134"/>
      <c r="G471" s="134"/>
      <c r="H471" s="134"/>
      <c r="I471" s="136"/>
      <c r="J471" s="136"/>
      <c r="K471" s="136"/>
    </row>
    <row r="472" spans="1:11" s="116" customFormat="1" ht="10.5">
      <c r="A472" s="149"/>
      <c r="B472" s="139"/>
      <c r="C472" s="133"/>
      <c r="D472" s="133"/>
      <c r="E472" s="133"/>
      <c r="F472" s="134"/>
      <c r="G472" s="134"/>
      <c r="H472" s="134"/>
      <c r="I472" s="136"/>
      <c r="J472" s="136"/>
      <c r="K472" s="136"/>
    </row>
    <row r="473" spans="1:11" s="116" customFormat="1" ht="10.5">
      <c r="A473" s="150"/>
      <c r="B473" s="141"/>
      <c r="C473" s="133"/>
      <c r="D473" s="133"/>
      <c r="E473" s="133"/>
      <c r="F473" s="134"/>
      <c r="G473" s="134"/>
      <c r="H473" s="134"/>
      <c r="I473" s="136"/>
      <c r="J473" s="136"/>
      <c r="K473" s="136"/>
    </row>
    <row r="474" spans="1:11" s="116" customFormat="1" ht="10.5">
      <c r="A474" s="150"/>
      <c r="B474" s="141"/>
      <c r="C474" s="133"/>
      <c r="D474" s="133"/>
      <c r="E474" s="133"/>
      <c r="F474" s="134"/>
      <c r="G474" s="134"/>
      <c r="H474" s="134"/>
      <c r="I474" s="136"/>
      <c r="J474" s="136"/>
      <c r="K474" s="136"/>
    </row>
    <row r="475" spans="1:11" s="116" customFormat="1" ht="10.5">
      <c r="A475" s="150"/>
      <c r="B475" s="141"/>
      <c r="C475" s="133"/>
      <c r="D475" s="133"/>
      <c r="E475" s="133"/>
      <c r="F475" s="134"/>
      <c r="G475" s="134"/>
      <c r="H475" s="134"/>
      <c r="I475" s="136"/>
      <c r="J475" s="136"/>
      <c r="K475" s="136"/>
    </row>
    <row r="476" spans="1:11" s="116" customFormat="1" ht="10.5">
      <c r="A476" s="150"/>
      <c r="B476" s="132"/>
      <c r="C476" s="133"/>
      <c r="D476" s="133"/>
      <c r="E476" s="133"/>
      <c r="F476" s="134"/>
      <c r="G476" s="134"/>
      <c r="H476" s="134"/>
      <c r="I476" s="136"/>
      <c r="J476" s="136"/>
      <c r="K476" s="136"/>
    </row>
    <row r="477" spans="1:11" s="116" customFormat="1" ht="10.5">
      <c r="A477" s="150"/>
      <c r="B477" s="132"/>
      <c r="C477" s="133"/>
      <c r="D477" s="133"/>
      <c r="E477" s="133"/>
      <c r="F477" s="134"/>
      <c r="G477" s="134"/>
      <c r="H477" s="134"/>
      <c r="I477" s="136"/>
      <c r="J477" s="136"/>
      <c r="K477" s="136"/>
    </row>
    <row r="478" spans="1:11" s="116" customFormat="1" ht="10.5">
      <c r="A478" s="150"/>
      <c r="B478" s="132"/>
      <c r="C478" s="133"/>
      <c r="D478" s="133"/>
      <c r="E478" s="133"/>
      <c r="F478" s="134"/>
      <c r="G478" s="134"/>
      <c r="H478" s="134"/>
      <c r="I478" s="136"/>
      <c r="J478" s="136"/>
      <c r="K478" s="136"/>
    </row>
    <row r="479" spans="1:11" s="116" customFormat="1" ht="10.5">
      <c r="A479" s="150"/>
      <c r="B479" s="142"/>
      <c r="C479" s="133"/>
      <c r="D479" s="133"/>
      <c r="E479" s="133"/>
      <c r="F479" s="134"/>
      <c r="G479" s="134"/>
      <c r="H479" s="134"/>
      <c r="I479" s="136"/>
      <c r="J479" s="136"/>
      <c r="K479" s="136"/>
    </row>
    <row r="480" spans="1:11" s="116" customFormat="1" ht="10.5">
      <c r="A480" s="149"/>
      <c r="B480" s="142"/>
      <c r="C480" s="133"/>
      <c r="D480" s="133"/>
      <c r="E480" s="133"/>
      <c r="F480" s="134"/>
      <c r="G480" s="134"/>
      <c r="H480" s="134"/>
      <c r="I480" s="136"/>
      <c r="J480" s="136"/>
      <c r="K480" s="136"/>
    </row>
    <row r="481" spans="1:11" s="116" customFormat="1" ht="10.5">
      <c r="A481" s="150"/>
      <c r="B481" s="140"/>
      <c r="C481" s="133"/>
      <c r="D481" s="133"/>
      <c r="E481" s="133"/>
      <c r="F481" s="134"/>
      <c r="G481" s="134"/>
      <c r="H481" s="134"/>
      <c r="I481" s="136"/>
      <c r="J481" s="136"/>
      <c r="K481" s="136"/>
    </row>
    <row r="482" spans="1:11" s="116" customFormat="1" ht="10.5">
      <c r="A482" s="150"/>
      <c r="B482" s="141"/>
      <c r="C482" s="133"/>
      <c r="D482" s="133"/>
      <c r="E482" s="133"/>
      <c r="F482" s="134"/>
      <c r="G482" s="134"/>
      <c r="H482" s="134"/>
      <c r="I482" s="136"/>
      <c r="J482" s="136"/>
      <c r="K482" s="136"/>
    </row>
    <row r="483" spans="1:11" s="116" customFormat="1" ht="10.5">
      <c r="A483" s="150"/>
      <c r="B483" s="141"/>
      <c r="C483" s="133"/>
      <c r="D483" s="133"/>
      <c r="E483" s="133"/>
      <c r="F483" s="134"/>
      <c r="G483" s="134"/>
      <c r="H483" s="134"/>
      <c r="I483" s="136"/>
      <c r="J483" s="136"/>
      <c r="K483" s="136"/>
    </row>
    <row r="484" spans="1:11" s="116" customFormat="1" ht="10.5">
      <c r="A484" s="150"/>
      <c r="B484" s="141"/>
      <c r="C484" s="133"/>
      <c r="D484" s="133"/>
      <c r="E484" s="133"/>
      <c r="F484" s="134"/>
      <c r="G484" s="134"/>
      <c r="H484" s="134"/>
      <c r="I484" s="136"/>
      <c r="J484" s="136"/>
      <c r="K484" s="136"/>
    </row>
    <row r="485" spans="1:11" s="116" customFormat="1" ht="10.5">
      <c r="A485" s="150"/>
      <c r="B485" s="140"/>
      <c r="C485" s="133"/>
      <c r="D485" s="133"/>
      <c r="E485" s="133"/>
      <c r="F485" s="134"/>
      <c r="G485" s="134"/>
      <c r="H485" s="134"/>
      <c r="I485" s="135"/>
      <c r="J485" s="135"/>
      <c r="K485" s="135"/>
    </row>
    <row r="486" spans="1:11" s="116" customFormat="1" ht="10.5">
      <c r="A486" s="150"/>
      <c r="B486" s="140"/>
      <c r="C486" s="133"/>
      <c r="D486" s="133"/>
      <c r="E486" s="133"/>
      <c r="F486" s="134"/>
      <c r="G486" s="134"/>
      <c r="H486" s="134"/>
      <c r="I486" s="136"/>
      <c r="J486" s="136"/>
      <c r="K486" s="136"/>
    </row>
    <row r="487" spans="1:11" s="116" customFormat="1" ht="10.5">
      <c r="A487" s="150"/>
      <c r="B487" s="139"/>
      <c r="C487" s="133"/>
      <c r="D487" s="133"/>
      <c r="E487" s="133"/>
      <c r="F487" s="134"/>
      <c r="G487" s="134"/>
      <c r="H487" s="134"/>
      <c r="I487" s="136"/>
      <c r="J487" s="136"/>
      <c r="K487" s="136"/>
    </row>
    <row r="488" spans="1:11" s="116" customFormat="1" ht="10.5">
      <c r="A488" s="150"/>
      <c r="B488" s="141"/>
      <c r="C488" s="133"/>
      <c r="D488" s="133"/>
      <c r="E488" s="133"/>
      <c r="F488" s="134"/>
      <c r="G488" s="134"/>
      <c r="H488" s="134"/>
      <c r="I488" s="136"/>
      <c r="J488" s="135"/>
      <c r="K488" s="136"/>
    </row>
    <row r="489" spans="1:11" s="116" customFormat="1" ht="10.5">
      <c r="A489" s="150"/>
      <c r="B489" s="141"/>
      <c r="C489" s="133"/>
      <c r="D489" s="133"/>
      <c r="E489" s="133"/>
      <c r="F489" s="134"/>
      <c r="G489" s="134"/>
      <c r="H489" s="134"/>
      <c r="I489" s="135"/>
      <c r="J489" s="135"/>
      <c r="K489" s="135"/>
    </row>
    <row r="490" spans="1:11" s="116" customFormat="1" ht="10.5">
      <c r="A490" s="150"/>
      <c r="B490" s="141"/>
      <c r="C490" s="133"/>
      <c r="D490" s="133"/>
      <c r="E490" s="133"/>
      <c r="F490" s="134"/>
      <c r="G490" s="134"/>
      <c r="H490" s="134"/>
      <c r="I490" s="136"/>
      <c r="J490" s="136"/>
      <c r="K490" s="136"/>
    </row>
    <row r="491" spans="1:11" s="144" customFormat="1" ht="10.5">
      <c r="A491" s="149"/>
      <c r="B491" s="141"/>
      <c r="C491" s="133"/>
      <c r="D491" s="133"/>
      <c r="E491" s="133"/>
      <c r="F491" s="134"/>
      <c r="G491" s="134"/>
      <c r="H491" s="134"/>
      <c r="I491" s="136"/>
      <c r="J491" s="136"/>
      <c r="K491" s="136"/>
    </row>
    <row r="492" spans="1:11" s="116" customFormat="1" ht="10.5">
      <c r="A492" s="150"/>
      <c r="B492" s="141"/>
      <c r="C492" s="133"/>
      <c r="D492" s="133"/>
      <c r="E492" s="133"/>
      <c r="F492" s="134"/>
      <c r="G492" s="134"/>
      <c r="H492" s="134"/>
      <c r="I492" s="136"/>
      <c r="J492" s="135"/>
      <c r="K492" s="136"/>
    </row>
    <row r="493" spans="1:11" s="116" customFormat="1" ht="10.5">
      <c r="A493" s="150"/>
      <c r="B493" s="141"/>
      <c r="C493" s="133"/>
      <c r="D493" s="133"/>
      <c r="E493" s="133"/>
      <c r="F493" s="134"/>
      <c r="G493" s="134"/>
      <c r="H493" s="134"/>
      <c r="I493" s="135"/>
      <c r="J493" s="135"/>
      <c r="K493" s="135"/>
    </row>
    <row r="494" spans="1:11" s="116" customFormat="1" ht="22.5" customHeight="1">
      <c r="A494" s="150"/>
      <c r="B494" s="141"/>
      <c r="C494" s="145"/>
      <c r="D494" s="145"/>
      <c r="E494" s="145"/>
      <c r="F494" s="146"/>
      <c r="G494" s="146"/>
      <c r="H494" s="146"/>
      <c r="I494" s="147"/>
      <c r="J494" s="147"/>
      <c r="K494" s="147"/>
    </row>
    <row r="495" spans="1:11" s="116" customFormat="1" ht="10.5">
      <c r="A495" s="148"/>
      <c r="B495" s="141"/>
      <c r="C495" s="133"/>
      <c r="D495" s="133"/>
      <c r="E495" s="133"/>
      <c r="F495" s="134"/>
      <c r="G495" s="134"/>
      <c r="H495" s="134"/>
      <c r="I495" s="136"/>
      <c r="J495" s="136"/>
      <c r="K495" s="136"/>
    </row>
    <row r="496" spans="1:11" s="116" customFormat="1" ht="10.5">
      <c r="A496" s="149"/>
      <c r="B496" s="141"/>
      <c r="C496" s="133"/>
      <c r="D496" s="133"/>
      <c r="E496" s="133"/>
      <c r="F496" s="134"/>
      <c r="G496" s="134"/>
      <c r="H496" s="134"/>
      <c r="I496" s="135"/>
      <c r="J496" s="135"/>
      <c r="K496" s="135"/>
    </row>
    <row r="497" spans="1:11" s="116" customFormat="1" ht="10.5">
      <c r="A497" s="150"/>
      <c r="B497" s="139"/>
      <c r="C497" s="133"/>
      <c r="D497" s="133"/>
      <c r="E497" s="133"/>
      <c r="F497" s="134"/>
      <c r="G497" s="134"/>
      <c r="H497" s="134"/>
      <c r="I497" s="135"/>
      <c r="J497" s="135"/>
      <c r="K497" s="135"/>
    </row>
    <row r="498" spans="1:11" s="116" customFormat="1" ht="10.5">
      <c r="A498" s="150"/>
      <c r="B498" s="139"/>
      <c r="C498" s="133"/>
      <c r="D498" s="133"/>
      <c r="E498" s="133"/>
      <c r="F498" s="134"/>
      <c r="G498" s="134"/>
      <c r="H498" s="134"/>
      <c r="I498" s="136"/>
      <c r="J498" s="135"/>
      <c r="K498" s="136"/>
    </row>
    <row r="499" spans="1:11" s="116" customFormat="1" ht="10.5">
      <c r="A499" s="150"/>
      <c r="B499" s="139"/>
      <c r="C499" s="133"/>
      <c r="D499" s="133"/>
      <c r="E499" s="133"/>
      <c r="F499" s="134"/>
      <c r="G499" s="134"/>
      <c r="H499" s="134"/>
      <c r="I499" s="135"/>
      <c r="J499" s="135"/>
      <c r="K499" s="135"/>
    </row>
    <row r="500" spans="1:11" s="116" customFormat="1" ht="10.5">
      <c r="A500" s="150"/>
      <c r="B500" s="139"/>
      <c r="C500" s="133"/>
      <c r="D500" s="133"/>
      <c r="E500" s="133"/>
      <c r="F500" s="134"/>
      <c r="G500" s="134"/>
      <c r="H500" s="134"/>
      <c r="I500" s="136"/>
      <c r="J500" s="136"/>
      <c r="K500" s="136"/>
    </row>
    <row r="501" spans="1:11" s="116" customFormat="1" ht="10.5">
      <c r="A501" s="150"/>
      <c r="B501" s="139"/>
      <c r="C501" s="133"/>
      <c r="D501" s="133"/>
      <c r="E501" s="133"/>
      <c r="F501" s="134"/>
      <c r="G501" s="134"/>
      <c r="H501" s="134"/>
      <c r="I501" s="135"/>
      <c r="J501" s="135"/>
      <c r="K501" s="135"/>
    </row>
    <row r="502" spans="1:11" s="116" customFormat="1" ht="10.5">
      <c r="A502" s="150"/>
      <c r="B502" s="139"/>
      <c r="C502" s="133"/>
      <c r="D502" s="133"/>
      <c r="E502" s="133"/>
      <c r="F502" s="134"/>
      <c r="G502" s="134"/>
      <c r="H502" s="134"/>
      <c r="I502" s="136"/>
      <c r="J502" s="136"/>
      <c r="K502" s="136"/>
    </row>
    <row r="503" spans="1:11" s="116" customFormat="1" ht="10.5">
      <c r="A503" s="150"/>
      <c r="B503" s="139"/>
      <c r="C503" s="133"/>
      <c r="D503" s="133"/>
      <c r="E503" s="133"/>
      <c r="F503" s="134"/>
      <c r="G503" s="134"/>
      <c r="H503" s="134"/>
      <c r="I503" s="136"/>
      <c r="J503" s="136"/>
      <c r="K503" s="136"/>
    </row>
    <row r="504" spans="1:11" s="116" customFormat="1" ht="10.5">
      <c r="A504" s="149"/>
      <c r="B504" s="139"/>
      <c r="C504" s="133"/>
      <c r="D504" s="133"/>
      <c r="E504" s="133"/>
      <c r="F504" s="134"/>
      <c r="G504" s="134"/>
      <c r="H504" s="134"/>
      <c r="I504" s="136"/>
      <c r="J504" s="136"/>
      <c r="K504" s="136"/>
    </row>
    <row r="505" spans="1:11" s="116" customFormat="1" ht="10.5">
      <c r="A505" s="150"/>
      <c r="B505" s="139"/>
      <c r="C505" s="133"/>
      <c r="D505" s="133"/>
      <c r="E505" s="133"/>
      <c r="F505" s="134"/>
      <c r="G505" s="134"/>
      <c r="H505" s="134"/>
      <c r="I505" s="136"/>
      <c r="J505" s="136"/>
      <c r="K505" s="136"/>
    </row>
    <row r="506" spans="1:11" s="116" customFormat="1" ht="10.5">
      <c r="A506" s="150"/>
      <c r="B506" s="139"/>
      <c r="C506" s="133"/>
      <c r="D506" s="133"/>
      <c r="E506" s="133"/>
      <c r="F506" s="134"/>
      <c r="G506" s="134"/>
      <c r="H506" s="134"/>
      <c r="I506" s="136"/>
      <c r="J506" s="136"/>
      <c r="K506" s="136"/>
    </row>
    <row r="507" spans="1:11" s="116" customFormat="1" ht="10.5">
      <c r="A507" s="150"/>
      <c r="B507" s="139"/>
      <c r="C507" s="133"/>
      <c r="D507" s="133"/>
      <c r="E507" s="133"/>
      <c r="F507" s="134"/>
      <c r="G507" s="134"/>
      <c r="H507" s="134"/>
      <c r="I507" s="136"/>
      <c r="J507" s="136"/>
      <c r="K507" s="136"/>
    </row>
    <row r="508" spans="1:11" s="116" customFormat="1" ht="10.5">
      <c r="A508" s="150"/>
      <c r="B508" s="141"/>
      <c r="C508" s="133"/>
      <c r="D508" s="133"/>
      <c r="E508" s="133"/>
      <c r="F508" s="134"/>
      <c r="G508" s="134"/>
      <c r="H508" s="134"/>
      <c r="I508" s="135"/>
      <c r="J508" s="135"/>
      <c r="K508" s="135"/>
    </row>
    <row r="509" spans="1:11" s="116" customFormat="1" ht="10.5">
      <c r="A509" s="150"/>
      <c r="B509" s="141"/>
      <c r="C509" s="133"/>
      <c r="D509" s="133"/>
      <c r="E509" s="133"/>
      <c r="F509" s="134"/>
      <c r="G509" s="134"/>
      <c r="H509" s="134"/>
      <c r="I509" s="136"/>
      <c r="J509" s="136"/>
      <c r="K509" s="136"/>
    </row>
    <row r="510" spans="1:11" s="116" customFormat="1" ht="10.5">
      <c r="A510" s="150"/>
      <c r="B510" s="141"/>
      <c r="C510" s="133"/>
      <c r="D510" s="133"/>
      <c r="E510" s="133"/>
      <c r="F510" s="134"/>
      <c r="G510" s="134"/>
      <c r="H510" s="134"/>
      <c r="I510" s="136"/>
      <c r="J510" s="136"/>
      <c r="K510" s="136"/>
    </row>
    <row r="511" spans="1:11" s="116" customFormat="1" ht="10.5">
      <c r="A511" s="150"/>
      <c r="B511" s="141"/>
      <c r="C511" s="133"/>
      <c r="D511" s="133"/>
      <c r="E511" s="133"/>
      <c r="F511" s="134"/>
      <c r="G511" s="134"/>
      <c r="H511" s="134"/>
      <c r="I511" s="136"/>
      <c r="J511" s="136"/>
      <c r="K511" s="136"/>
    </row>
    <row r="512" spans="1:11" s="116" customFormat="1" ht="10.5">
      <c r="A512" s="150"/>
      <c r="B512" s="141"/>
      <c r="C512" s="133"/>
      <c r="D512" s="133"/>
      <c r="E512" s="133"/>
      <c r="F512" s="134"/>
      <c r="G512" s="134"/>
      <c r="H512" s="134"/>
      <c r="I512" s="136"/>
      <c r="J512" s="136"/>
      <c r="K512" s="136"/>
    </row>
    <row r="513" spans="1:11" s="116" customFormat="1" ht="10.5">
      <c r="A513" s="150"/>
      <c r="B513" s="132"/>
      <c r="C513" s="133"/>
      <c r="D513" s="133"/>
      <c r="E513" s="133"/>
      <c r="F513" s="134"/>
      <c r="G513" s="134"/>
      <c r="H513" s="134"/>
      <c r="I513" s="136"/>
      <c r="J513" s="136"/>
      <c r="K513" s="136"/>
    </row>
    <row r="514" spans="1:11" s="116" customFormat="1" ht="10.5">
      <c r="A514" s="149"/>
      <c r="B514" s="132"/>
      <c r="C514" s="133"/>
      <c r="D514" s="133"/>
      <c r="E514" s="133"/>
      <c r="F514" s="134"/>
      <c r="G514" s="134"/>
      <c r="H514" s="134"/>
      <c r="I514" s="136"/>
      <c r="J514" s="136"/>
      <c r="K514" s="136"/>
    </row>
    <row r="515" spans="1:11" s="116" customFormat="1" ht="10.5">
      <c r="A515" s="150"/>
      <c r="B515" s="132"/>
      <c r="C515" s="133"/>
      <c r="D515" s="133"/>
      <c r="E515" s="133"/>
      <c r="F515" s="134"/>
      <c r="G515" s="134"/>
      <c r="H515" s="134"/>
      <c r="I515" s="135"/>
      <c r="J515" s="135"/>
      <c r="K515" s="135"/>
    </row>
    <row r="516" spans="1:11" s="116" customFormat="1" ht="10.5">
      <c r="A516" s="150"/>
      <c r="B516" s="132"/>
      <c r="C516" s="133"/>
      <c r="D516" s="133"/>
      <c r="E516" s="133"/>
      <c r="F516" s="134"/>
      <c r="G516" s="134"/>
      <c r="H516" s="134"/>
      <c r="I516" s="135"/>
      <c r="J516" s="135"/>
      <c r="K516" s="135"/>
    </row>
    <row r="517" spans="1:11" s="116" customFormat="1" ht="10.5">
      <c r="A517" s="150"/>
      <c r="B517" s="141"/>
      <c r="C517" s="133"/>
      <c r="D517" s="133"/>
      <c r="E517" s="133"/>
      <c r="F517" s="134"/>
      <c r="G517" s="134"/>
      <c r="H517" s="134"/>
      <c r="I517" s="136"/>
      <c r="J517" s="136"/>
      <c r="K517" s="136"/>
    </row>
    <row r="518" spans="1:11" s="116" customFormat="1" ht="10.5">
      <c r="A518" s="149"/>
      <c r="B518" s="142"/>
      <c r="C518" s="133"/>
      <c r="D518" s="133"/>
      <c r="E518" s="133"/>
      <c r="F518" s="134"/>
      <c r="G518" s="134"/>
      <c r="H518" s="134"/>
      <c r="I518" s="136"/>
      <c r="J518" s="135"/>
      <c r="K518" s="136"/>
    </row>
    <row r="519" spans="1:11" s="116" customFormat="1" ht="10.5">
      <c r="A519" s="150"/>
      <c r="B519" s="142"/>
      <c r="C519" s="133"/>
      <c r="D519" s="133"/>
      <c r="E519" s="133"/>
      <c r="F519" s="134"/>
      <c r="G519" s="134"/>
      <c r="H519" s="134"/>
      <c r="I519" s="135"/>
      <c r="J519" s="135"/>
      <c r="K519" s="135"/>
    </row>
    <row r="520" spans="1:11" s="116" customFormat="1" ht="10.5">
      <c r="A520" s="150"/>
      <c r="B520" s="142"/>
      <c r="C520" s="133"/>
      <c r="D520" s="133"/>
      <c r="E520" s="133"/>
      <c r="F520" s="134"/>
      <c r="G520" s="134"/>
      <c r="H520" s="134"/>
      <c r="I520" s="135"/>
      <c r="J520" s="135"/>
      <c r="K520" s="135"/>
    </row>
    <row r="521" spans="1:11" s="116" customFormat="1" ht="10.5">
      <c r="A521" s="150"/>
      <c r="B521" s="142"/>
      <c r="C521" s="133"/>
      <c r="D521" s="133"/>
      <c r="E521" s="133"/>
      <c r="F521" s="134"/>
      <c r="G521" s="134"/>
      <c r="H521" s="134"/>
      <c r="I521" s="135"/>
      <c r="J521" s="135"/>
      <c r="K521" s="135"/>
    </row>
    <row r="522" spans="1:11" s="116" customFormat="1" ht="10.5">
      <c r="A522" s="150"/>
      <c r="B522" s="141"/>
      <c r="C522" s="133"/>
      <c r="D522" s="133"/>
      <c r="E522" s="133"/>
      <c r="F522" s="134"/>
      <c r="G522" s="134"/>
      <c r="H522" s="134"/>
      <c r="I522" s="135"/>
      <c r="J522" s="135"/>
      <c r="K522" s="135"/>
    </row>
    <row r="523" spans="1:11" s="116" customFormat="1" ht="10.5">
      <c r="A523" s="150"/>
      <c r="B523" s="141"/>
      <c r="C523" s="133"/>
      <c r="D523" s="133"/>
      <c r="E523" s="133"/>
      <c r="F523" s="134"/>
      <c r="G523" s="134"/>
      <c r="H523" s="134"/>
      <c r="I523" s="136"/>
      <c r="J523" s="136"/>
      <c r="K523" s="136"/>
    </row>
    <row r="524" spans="1:11" s="116" customFormat="1" ht="10.5">
      <c r="A524" s="150"/>
      <c r="B524" s="141"/>
      <c r="C524" s="133"/>
      <c r="D524" s="133"/>
      <c r="E524" s="133"/>
      <c r="F524" s="134"/>
      <c r="G524" s="134"/>
      <c r="H524" s="134"/>
      <c r="I524" s="136"/>
      <c r="J524" s="136"/>
      <c r="K524" s="136"/>
    </row>
    <row r="525" spans="1:11" s="116" customFormat="1" ht="10.5">
      <c r="A525" s="150"/>
      <c r="B525" s="141"/>
      <c r="C525" s="133"/>
      <c r="D525" s="133"/>
      <c r="E525" s="133"/>
      <c r="F525" s="134"/>
      <c r="G525" s="134"/>
      <c r="H525" s="134"/>
      <c r="I525" s="136"/>
      <c r="J525" s="136"/>
      <c r="K525" s="136"/>
    </row>
    <row r="526" spans="1:11" s="116" customFormat="1" ht="10.5">
      <c r="A526" s="150"/>
      <c r="B526" s="141"/>
      <c r="C526" s="133"/>
      <c r="D526" s="133"/>
      <c r="E526" s="133"/>
      <c r="F526" s="134"/>
      <c r="G526" s="134"/>
      <c r="H526" s="134"/>
      <c r="I526" s="136"/>
      <c r="J526" s="136"/>
      <c r="K526" s="136"/>
    </row>
    <row r="527" spans="1:11" s="116" customFormat="1" ht="10.5">
      <c r="A527" s="150"/>
      <c r="B527" s="141"/>
      <c r="C527" s="133"/>
      <c r="D527" s="133"/>
      <c r="E527" s="133"/>
      <c r="F527" s="134"/>
      <c r="G527" s="134"/>
      <c r="H527" s="134"/>
      <c r="I527" s="135"/>
      <c r="J527" s="135"/>
      <c r="K527" s="135"/>
    </row>
    <row r="528" spans="1:11" s="116" customFormat="1" ht="10.5">
      <c r="A528" s="150"/>
      <c r="B528" s="141"/>
      <c r="C528" s="133"/>
      <c r="D528" s="133"/>
      <c r="E528" s="133"/>
      <c r="F528" s="134"/>
      <c r="G528" s="134"/>
      <c r="H528" s="134"/>
      <c r="I528" s="136"/>
      <c r="J528" s="136"/>
      <c r="K528" s="136"/>
    </row>
    <row r="529" spans="1:11" s="116" customFormat="1" ht="10.5">
      <c r="A529" s="149"/>
      <c r="B529" s="140"/>
      <c r="C529" s="133"/>
      <c r="D529" s="133"/>
      <c r="E529" s="133"/>
      <c r="F529" s="134"/>
      <c r="G529" s="134"/>
      <c r="H529" s="134"/>
      <c r="I529" s="136"/>
      <c r="J529" s="136"/>
      <c r="K529" s="136"/>
    </row>
    <row r="530" spans="1:11" s="116" customFormat="1" ht="10.5">
      <c r="A530" s="150"/>
      <c r="B530" s="141"/>
      <c r="C530" s="133"/>
      <c r="D530" s="133"/>
      <c r="E530" s="133"/>
      <c r="F530" s="134"/>
      <c r="G530" s="134"/>
      <c r="H530" s="134"/>
      <c r="I530" s="136"/>
      <c r="J530" s="136"/>
      <c r="K530" s="136"/>
    </row>
    <row r="531" spans="1:11" s="116" customFormat="1" ht="10.5">
      <c r="A531" s="150"/>
      <c r="B531" s="141"/>
      <c r="C531" s="133"/>
      <c r="D531" s="133"/>
      <c r="E531" s="133"/>
      <c r="F531" s="134"/>
      <c r="G531" s="134"/>
      <c r="H531" s="134"/>
      <c r="I531" s="136"/>
      <c r="J531" s="136"/>
      <c r="K531" s="136"/>
    </row>
    <row r="532" spans="1:11" s="116" customFormat="1" ht="10.5">
      <c r="A532" s="150"/>
      <c r="B532" s="141"/>
      <c r="C532" s="133"/>
      <c r="D532" s="133"/>
      <c r="E532" s="133"/>
      <c r="F532" s="134"/>
      <c r="G532" s="134"/>
      <c r="H532" s="134"/>
      <c r="I532" s="136"/>
      <c r="J532" s="136"/>
      <c r="K532" s="136"/>
    </row>
    <row r="533" spans="1:11" s="116" customFormat="1" ht="10.5">
      <c r="A533" s="150"/>
      <c r="B533" s="141"/>
      <c r="C533" s="133"/>
      <c r="D533" s="133"/>
      <c r="E533" s="133"/>
      <c r="F533" s="134"/>
      <c r="G533" s="134"/>
      <c r="H533" s="134"/>
      <c r="I533" s="136"/>
      <c r="J533" s="136"/>
      <c r="K533" s="136"/>
    </row>
    <row r="534" spans="1:11" s="116" customFormat="1" ht="10.5">
      <c r="A534" s="150"/>
      <c r="B534" s="141"/>
      <c r="C534" s="133"/>
      <c r="D534" s="133"/>
      <c r="E534" s="133"/>
      <c r="F534" s="134"/>
      <c r="G534" s="134"/>
      <c r="H534" s="134"/>
      <c r="I534" s="136"/>
      <c r="J534" s="136"/>
      <c r="K534" s="136"/>
    </row>
    <row r="535" spans="1:11" s="116" customFormat="1" ht="10.5">
      <c r="A535" s="150"/>
      <c r="B535" s="141"/>
      <c r="C535" s="133"/>
      <c r="D535" s="133"/>
      <c r="E535" s="133"/>
      <c r="F535" s="134"/>
      <c r="G535" s="134"/>
      <c r="H535" s="134"/>
      <c r="I535" s="135"/>
      <c r="J535" s="135"/>
      <c r="K535" s="135"/>
    </row>
    <row r="536" spans="1:11" s="116" customFormat="1" ht="10.5">
      <c r="A536" s="150"/>
      <c r="B536" s="141"/>
      <c r="C536" s="133"/>
      <c r="D536" s="133"/>
      <c r="E536" s="133"/>
      <c r="F536" s="134"/>
      <c r="G536" s="134"/>
      <c r="H536" s="134"/>
      <c r="I536" s="136"/>
      <c r="J536" s="136"/>
      <c r="K536" s="136"/>
    </row>
    <row r="537" spans="1:11" s="116" customFormat="1" ht="10.5">
      <c r="A537" s="150"/>
      <c r="B537" s="141"/>
      <c r="C537" s="133"/>
      <c r="D537" s="133"/>
      <c r="E537" s="133"/>
      <c r="F537" s="134"/>
      <c r="G537" s="134"/>
      <c r="H537" s="134"/>
      <c r="I537" s="136"/>
      <c r="J537" s="135"/>
      <c r="K537" s="136"/>
    </row>
    <row r="538" spans="1:11" s="116" customFormat="1" ht="10.5">
      <c r="A538" s="149"/>
      <c r="B538" s="141"/>
      <c r="C538" s="133"/>
      <c r="D538" s="133"/>
      <c r="E538" s="133"/>
      <c r="F538" s="134"/>
      <c r="G538" s="134"/>
      <c r="H538" s="134"/>
      <c r="I538" s="135"/>
      <c r="J538" s="135"/>
      <c r="K538" s="135"/>
    </row>
    <row r="539" spans="1:11" s="116" customFormat="1" ht="10.5">
      <c r="A539" s="150"/>
      <c r="B539" s="141"/>
      <c r="C539" s="133"/>
      <c r="D539" s="133"/>
      <c r="E539" s="133"/>
      <c r="F539" s="134"/>
      <c r="G539" s="134"/>
      <c r="H539" s="134"/>
      <c r="I539" s="136"/>
      <c r="J539" s="135"/>
      <c r="K539" s="136"/>
    </row>
    <row r="540" spans="1:11" s="116" customFormat="1" ht="10.5">
      <c r="A540" s="150"/>
      <c r="B540" s="141"/>
      <c r="C540" s="133"/>
      <c r="D540" s="133"/>
      <c r="E540" s="133"/>
      <c r="F540" s="134"/>
      <c r="G540" s="134"/>
      <c r="H540" s="134"/>
      <c r="I540" s="135"/>
      <c r="J540" s="135"/>
      <c r="K540" s="135"/>
    </row>
    <row r="541" spans="1:11" s="116" customFormat="1" ht="10.5">
      <c r="A541" s="150"/>
      <c r="B541" s="141"/>
      <c r="C541" s="133"/>
      <c r="D541" s="133"/>
      <c r="E541" s="133"/>
      <c r="F541" s="134"/>
      <c r="G541" s="134"/>
      <c r="H541" s="134"/>
      <c r="I541" s="135"/>
      <c r="J541" s="135"/>
      <c r="K541" s="135"/>
    </row>
    <row r="542" spans="1:11" s="116" customFormat="1" ht="10.5">
      <c r="A542" s="150"/>
      <c r="B542" s="139"/>
      <c r="C542" s="133"/>
      <c r="D542" s="133"/>
      <c r="E542" s="133"/>
      <c r="F542" s="134"/>
      <c r="G542" s="134"/>
      <c r="H542" s="134"/>
      <c r="I542" s="135"/>
      <c r="J542" s="136"/>
      <c r="K542" s="136"/>
    </row>
    <row r="543" spans="1:11" s="116" customFormat="1" ht="10.5">
      <c r="A543" s="150"/>
      <c r="B543" s="139"/>
      <c r="C543" s="133"/>
      <c r="D543" s="133"/>
      <c r="E543" s="133"/>
      <c r="F543" s="134"/>
      <c r="G543" s="134"/>
      <c r="H543" s="134"/>
      <c r="I543" s="135"/>
      <c r="J543" s="136"/>
      <c r="K543" s="136"/>
    </row>
    <row r="544" spans="1:11" s="116" customFormat="1" ht="10.5">
      <c r="A544" s="150"/>
      <c r="B544" s="139"/>
      <c r="C544" s="133"/>
      <c r="D544" s="133"/>
      <c r="E544" s="133"/>
      <c r="F544" s="134"/>
      <c r="G544" s="134"/>
      <c r="H544" s="134"/>
      <c r="I544" s="136"/>
      <c r="J544" s="136"/>
      <c r="K544" s="136"/>
    </row>
    <row r="545" spans="1:11" s="116" customFormat="1" ht="10.5">
      <c r="A545" s="150"/>
      <c r="B545" s="139"/>
      <c r="C545" s="133"/>
      <c r="D545" s="133"/>
      <c r="E545" s="133"/>
      <c r="F545" s="134"/>
      <c r="G545" s="134"/>
      <c r="H545" s="134"/>
      <c r="I545" s="136"/>
      <c r="J545" s="136"/>
      <c r="K545" s="136"/>
    </row>
    <row r="546" spans="1:11" s="116" customFormat="1" ht="10.5">
      <c r="A546" s="150"/>
      <c r="B546" s="139"/>
      <c r="C546" s="133"/>
      <c r="D546" s="133"/>
      <c r="E546" s="133"/>
      <c r="F546" s="134"/>
      <c r="G546" s="134"/>
      <c r="H546" s="134"/>
      <c r="I546" s="136"/>
      <c r="J546" s="136"/>
      <c r="K546" s="136"/>
    </row>
    <row r="547" spans="1:11" s="116" customFormat="1" ht="10.5">
      <c r="A547" s="150"/>
      <c r="B547" s="141"/>
      <c r="C547" s="133"/>
      <c r="D547" s="133"/>
      <c r="E547" s="133"/>
      <c r="F547" s="134"/>
      <c r="G547" s="134"/>
      <c r="H547" s="134"/>
      <c r="I547" s="136"/>
      <c r="J547" s="136"/>
      <c r="K547" s="136"/>
    </row>
    <row r="548" spans="1:11" s="116" customFormat="1" ht="10.5">
      <c r="A548" s="150"/>
      <c r="B548" s="141"/>
      <c r="C548" s="133"/>
      <c r="D548" s="133"/>
      <c r="E548" s="133"/>
      <c r="F548" s="134"/>
      <c r="G548" s="134"/>
      <c r="H548" s="134"/>
      <c r="I548" s="136"/>
      <c r="J548" s="135"/>
      <c r="K548" s="136"/>
    </row>
    <row r="549" spans="1:11" s="116" customFormat="1" ht="10.5">
      <c r="A549" s="150"/>
      <c r="B549" s="141"/>
      <c r="C549" s="133"/>
      <c r="D549" s="133"/>
      <c r="E549" s="133"/>
      <c r="F549" s="134"/>
      <c r="G549" s="134"/>
      <c r="H549" s="134"/>
      <c r="I549" s="136"/>
      <c r="J549" s="136"/>
      <c r="K549" s="136"/>
    </row>
    <row r="550" spans="1:11" s="116" customFormat="1" ht="10.5">
      <c r="A550" s="149"/>
      <c r="B550" s="140"/>
      <c r="C550" s="133"/>
      <c r="D550" s="133"/>
      <c r="E550" s="133"/>
      <c r="F550" s="134"/>
      <c r="G550" s="134"/>
      <c r="H550" s="134"/>
      <c r="I550" s="136"/>
      <c r="J550" s="136"/>
      <c r="K550" s="136"/>
    </row>
    <row r="551" spans="1:11" s="116" customFormat="1" ht="10.5">
      <c r="A551" s="150"/>
      <c r="B551" s="141"/>
      <c r="C551" s="133"/>
      <c r="D551" s="133"/>
      <c r="E551" s="133"/>
      <c r="F551" s="134"/>
      <c r="G551" s="134"/>
      <c r="H551" s="134"/>
      <c r="I551" s="136"/>
      <c r="J551" s="136"/>
      <c r="K551" s="136"/>
    </row>
    <row r="552" spans="1:11" s="116" customFormat="1" ht="10.5">
      <c r="A552" s="150"/>
      <c r="B552" s="140"/>
      <c r="C552" s="133"/>
      <c r="D552" s="133"/>
      <c r="E552" s="133"/>
      <c r="F552" s="134"/>
      <c r="G552" s="134"/>
      <c r="H552" s="134"/>
      <c r="I552" s="136"/>
      <c r="J552" s="136"/>
      <c r="K552" s="136"/>
    </row>
    <row r="553" spans="1:11" s="116" customFormat="1" ht="10.5">
      <c r="A553" s="150"/>
      <c r="B553" s="141"/>
      <c r="C553" s="133"/>
      <c r="D553" s="133"/>
      <c r="E553" s="133"/>
      <c r="F553" s="134"/>
      <c r="G553" s="134"/>
      <c r="H553" s="134"/>
      <c r="I553" s="136"/>
      <c r="J553" s="136"/>
      <c r="K553" s="136"/>
    </row>
    <row r="554" spans="1:11" s="116" customFormat="1" ht="10.5">
      <c r="A554" s="150"/>
      <c r="B554" s="141"/>
      <c r="C554" s="133"/>
      <c r="D554" s="133"/>
      <c r="E554" s="133"/>
      <c r="F554" s="134"/>
      <c r="G554" s="134"/>
      <c r="H554" s="134"/>
      <c r="I554" s="136"/>
      <c r="J554" s="136"/>
      <c r="K554" s="136"/>
    </row>
    <row r="555" spans="1:11" s="116" customFormat="1" ht="10.5">
      <c r="A555" s="149"/>
      <c r="B555" s="141"/>
      <c r="C555" s="133"/>
      <c r="D555" s="133"/>
      <c r="E555" s="133"/>
      <c r="F555" s="134"/>
      <c r="G555" s="134"/>
      <c r="H555" s="134"/>
      <c r="I555" s="136"/>
      <c r="J555" s="136"/>
      <c r="K555" s="136"/>
    </row>
    <row r="556" spans="1:11" s="116" customFormat="1" ht="10.5">
      <c r="A556" s="150"/>
      <c r="B556" s="141"/>
      <c r="C556" s="133"/>
      <c r="D556" s="133"/>
      <c r="E556" s="133"/>
      <c r="F556" s="134"/>
      <c r="G556" s="134"/>
      <c r="H556" s="134"/>
      <c r="I556" s="136"/>
      <c r="J556" s="135"/>
      <c r="K556" s="136"/>
    </row>
    <row r="557" spans="1:11" s="116" customFormat="1" ht="10.5">
      <c r="A557" s="150"/>
      <c r="B557" s="141"/>
      <c r="C557" s="133"/>
      <c r="D557" s="133"/>
      <c r="E557" s="133"/>
      <c r="F557" s="134"/>
      <c r="G557" s="134"/>
      <c r="H557" s="134"/>
      <c r="I557" s="136"/>
      <c r="J557" s="136"/>
      <c r="K557" s="136"/>
    </row>
    <row r="558" spans="1:11" s="116" customFormat="1" ht="10.5">
      <c r="A558" s="149"/>
      <c r="B558" s="141"/>
      <c r="C558" s="133"/>
      <c r="D558" s="133"/>
      <c r="E558" s="133"/>
      <c r="F558" s="134"/>
      <c r="G558" s="134"/>
      <c r="H558" s="134"/>
      <c r="I558" s="136"/>
      <c r="J558" s="136"/>
      <c r="K558" s="136"/>
    </row>
    <row r="559" spans="1:11" s="116" customFormat="1" ht="10.5">
      <c r="A559" s="150"/>
      <c r="B559" s="141"/>
      <c r="C559" s="133"/>
      <c r="D559" s="133"/>
      <c r="E559" s="133"/>
      <c r="F559" s="134"/>
      <c r="G559" s="134"/>
      <c r="H559" s="134"/>
      <c r="I559" s="136"/>
      <c r="J559" s="136"/>
      <c r="K559" s="136"/>
    </row>
    <row r="560" spans="1:11" s="116" customFormat="1" ht="10.5">
      <c r="A560" s="150"/>
      <c r="B560" s="141"/>
      <c r="C560" s="133"/>
      <c r="D560" s="133"/>
      <c r="E560" s="133"/>
      <c r="F560" s="134"/>
      <c r="G560" s="134"/>
      <c r="H560" s="134"/>
      <c r="I560" s="135"/>
      <c r="J560" s="135"/>
      <c r="K560" s="135"/>
    </row>
    <row r="561" spans="1:11" s="116" customFormat="1" ht="10.5">
      <c r="A561" s="150"/>
      <c r="B561" s="141"/>
      <c r="C561" s="133"/>
      <c r="D561" s="133"/>
      <c r="E561" s="133"/>
      <c r="F561" s="134"/>
      <c r="G561" s="134"/>
      <c r="H561" s="134"/>
      <c r="I561" s="136"/>
      <c r="J561" s="136"/>
      <c r="K561" s="136"/>
    </row>
    <row r="562" spans="1:11" s="116" customFormat="1" ht="10.5">
      <c r="A562" s="150"/>
      <c r="B562" s="141"/>
      <c r="C562" s="133"/>
      <c r="D562" s="133"/>
      <c r="E562" s="133"/>
      <c r="F562" s="134"/>
      <c r="G562" s="134"/>
      <c r="H562" s="134"/>
      <c r="I562" s="136"/>
      <c r="J562" s="136"/>
      <c r="K562" s="136"/>
    </row>
    <row r="563" spans="1:11" s="144" customFormat="1" ht="10.5">
      <c r="A563" s="149"/>
      <c r="B563" s="141"/>
      <c r="C563" s="133"/>
      <c r="D563" s="133"/>
      <c r="E563" s="133"/>
      <c r="F563" s="134"/>
      <c r="G563" s="134"/>
      <c r="H563" s="134"/>
      <c r="I563" s="136"/>
      <c r="J563" s="136"/>
      <c r="K563" s="136"/>
    </row>
    <row r="564" spans="1:11" s="116" customFormat="1" ht="10.5">
      <c r="A564" s="150"/>
      <c r="B564" s="140"/>
      <c r="C564" s="133"/>
      <c r="D564" s="133"/>
      <c r="E564" s="133"/>
      <c r="F564" s="134"/>
      <c r="G564" s="134"/>
      <c r="H564" s="134"/>
      <c r="I564" s="135"/>
      <c r="J564" s="135"/>
      <c r="K564" s="135"/>
    </row>
    <row r="565" spans="1:11" s="116" customFormat="1" ht="10.5">
      <c r="A565" s="150"/>
      <c r="B565" s="141"/>
      <c r="C565" s="133"/>
      <c r="D565" s="133"/>
      <c r="E565" s="133"/>
      <c r="F565" s="134"/>
      <c r="G565" s="134"/>
      <c r="H565" s="134"/>
      <c r="I565" s="135"/>
      <c r="J565" s="135"/>
      <c r="K565" s="135"/>
    </row>
    <row r="566" spans="1:11" s="116" customFormat="1" ht="22.5" customHeight="1">
      <c r="A566" s="150"/>
      <c r="B566" s="139"/>
      <c r="C566" s="145"/>
      <c r="D566" s="145"/>
      <c r="E566" s="145"/>
      <c r="F566" s="146"/>
      <c r="G566" s="146"/>
      <c r="H566" s="146"/>
      <c r="I566" s="147"/>
      <c r="J566" s="147"/>
      <c r="K566" s="147"/>
    </row>
    <row r="567" spans="1:11" s="116" customFormat="1" ht="10.5">
      <c r="A567" s="148"/>
      <c r="B567" s="139"/>
      <c r="C567" s="133"/>
      <c r="D567" s="133"/>
      <c r="E567" s="133"/>
      <c r="F567" s="134"/>
      <c r="G567" s="134"/>
      <c r="H567" s="134"/>
      <c r="I567" s="136"/>
      <c r="J567" s="135"/>
      <c r="K567" s="136"/>
    </row>
    <row r="568" spans="1:11" s="116" customFormat="1" ht="10.5">
      <c r="A568" s="149"/>
      <c r="B568" s="141"/>
      <c r="C568" s="133"/>
      <c r="D568" s="133"/>
      <c r="E568" s="133"/>
      <c r="F568" s="134"/>
      <c r="G568" s="134"/>
      <c r="H568" s="134"/>
      <c r="I568" s="135"/>
      <c r="J568" s="135"/>
      <c r="K568" s="135"/>
    </row>
    <row r="569" spans="1:11" s="116" customFormat="1" ht="10.5">
      <c r="A569" s="150"/>
      <c r="B569" s="139"/>
      <c r="C569" s="133"/>
      <c r="D569" s="133"/>
      <c r="E569" s="133"/>
      <c r="F569" s="134"/>
      <c r="G569" s="134"/>
      <c r="H569" s="134"/>
      <c r="I569" s="136"/>
      <c r="J569" s="136"/>
      <c r="K569" s="136"/>
    </row>
    <row r="570" spans="1:11" s="116" customFormat="1" ht="10.5">
      <c r="A570" s="150"/>
      <c r="B570" s="139"/>
      <c r="C570" s="133"/>
      <c r="D570" s="133"/>
      <c r="E570" s="133"/>
      <c r="F570" s="134"/>
      <c r="G570" s="134"/>
      <c r="H570" s="134"/>
      <c r="I570" s="135"/>
      <c r="J570" s="136"/>
      <c r="K570" s="136"/>
    </row>
    <row r="571" spans="1:11" s="116" customFormat="1" ht="10.5">
      <c r="A571" s="150"/>
      <c r="B571" s="139"/>
      <c r="C571" s="133"/>
      <c r="D571" s="133"/>
      <c r="E571" s="133"/>
      <c r="F571" s="134"/>
      <c r="G571" s="134"/>
      <c r="H571" s="134"/>
      <c r="I571" s="135"/>
      <c r="J571" s="135"/>
      <c r="K571" s="135"/>
    </row>
    <row r="572" spans="1:11" s="116" customFormat="1" ht="10.5">
      <c r="A572" s="150"/>
      <c r="B572" s="139"/>
      <c r="C572" s="133"/>
      <c r="D572" s="133"/>
      <c r="E572" s="133"/>
      <c r="F572" s="134"/>
      <c r="G572" s="134"/>
      <c r="H572" s="134"/>
      <c r="I572" s="135"/>
      <c r="J572" s="135"/>
      <c r="K572" s="135"/>
    </row>
    <row r="573" spans="1:11" s="116" customFormat="1" ht="10.5">
      <c r="A573" s="150"/>
      <c r="B573" s="139"/>
      <c r="C573" s="133"/>
      <c r="D573" s="133"/>
      <c r="E573" s="133"/>
      <c r="F573" s="134"/>
      <c r="G573" s="134"/>
      <c r="H573" s="134"/>
      <c r="I573" s="136"/>
      <c r="J573" s="136"/>
      <c r="K573" s="136"/>
    </row>
    <row r="574" spans="1:11" s="116" customFormat="1" ht="10.5">
      <c r="A574" s="150"/>
      <c r="B574" s="139"/>
      <c r="C574" s="133"/>
      <c r="D574" s="133"/>
      <c r="E574" s="133"/>
      <c r="F574" s="134"/>
      <c r="G574" s="134"/>
      <c r="H574" s="134"/>
      <c r="I574" s="135"/>
      <c r="J574" s="135"/>
      <c r="K574" s="135"/>
    </row>
    <row r="575" spans="1:11" s="116" customFormat="1" ht="10.5">
      <c r="A575" s="150"/>
      <c r="B575" s="139"/>
      <c r="C575" s="133"/>
      <c r="D575" s="133"/>
      <c r="E575" s="133"/>
      <c r="F575" s="134"/>
      <c r="G575" s="134"/>
      <c r="H575" s="134"/>
      <c r="I575" s="135"/>
      <c r="J575" s="135"/>
      <c r="K575" s="135"/>
    </row>
    <row r="576" spans="1:11" s="116" customFormat="1" ht="10.5">
      <c r="A576" s="150"/>
      <c r="B576" s="139"/>
      <c r="C576" s="133"/>
      <c r="D576" s="133"/>
      <c r="E576" s="133"/>
      <c r="F576" s="134"/>
      <c r="G576" s="134"/>
      <c r="H576" s="134"/>
      <c r="I576" s="135"/>
      <c r="J576" s="135"/>
      <c r="K576" s="135"/>
    </row>
    <row r="577" spans="1:11" s="116" customFormat="1" ht="10.5">
      <c r="A577" s="150"/>
      <c r="B577" s="139"/>
      <c r="C577" s="133"/>
      <c r="D577" s="133"/>
      <c r="E577" s="133"/>
      <c r="F577" s="134"/>
      <c r="G577" s="134"/>
      <c r="H577" s="134"/>
      <c r="I577" s="136"/>
      <c r="J577" s="136"/>
      <c r="K577" s="136"/>
    </row>
    <row r="578" spans="1:11" s="116" customFormat="1" ht="10.5">
      <c r="A578" s="150"/>
      <c r="B578" s="139"/>
      <c r="C578" s="133"/>
      <c r="D578" s="133"/>
      <c r="E578" s="133"/>
      <c r="F578" s="134"/>
      <c r="G578" s="134"/>
      <c r="H578" s="134"/>
      <c r="I578" s="136"/>
      <c r="J578" s="135"/>
      <c r="K578" s="136"/>
    </row>
    <row r="579" spans="1:11" s="116" customFormat="1" ht="10.5">
      <c r="A579" s="150"/>
      <c r="B579" s="139"/>
      <c r="C579" s="133"/>
      <c r="D579" s="133"/>
      <c r="E579" s="133"/>
      <c r="F579" s="134"/>
      <c r="G579" s="134"/>
      <c r="H579" s="134"/>
      <c r="I579" s="135"/>
      <c r="J579" s="135"/>
      <c r="K579" s="135"/>
    </row>
    <row r="580" spans="1:11" s="116" customFormat="1" ht="10.5">
      <c r="A580" s="150"/>
      <c r="B580" s="139"/>
      <c r="C580" s="133"/>
      <c r="D580" s="133"/>
      <c r="E580" s="133"/>
      <c r="F580" s="134"/>
      <c r="G580" s="134"/>
      <c r="H580" s="134"/>
      <c r="I580" s="136"/>
      <c r="J580" s="136"/>
      <c r="K580" s="136"/>
    </row>
    <row r="581" spans="1:11" s="116" customFormat="1" ht="10.5">
      <c r="A581" s="150"/>
      <c r="B581" s="139"/>
      <c r="C581" s="133"/>
      <c r="D581" s="133"/>
      <c r="E581" s="133"/>
      <c r="F581" s="134"/>
      <c r="G581" s="134"/>
      <c r="H581" s="134"/>
      <c r="I581" s="136"/>
      <c r="J581" s="136"/>
      <c r="K581" s="136"/>
    </row>
    <row r="582" spans="1:11" s="116" customFormat="1" ht="10.5">
      <c r="A582" s="150"/>
      <c r="B582" s="139"/>
      <c r="C582" s="133"/>
      <c r="D582" s="133"/>
      <c r="E582" s="133"/>
      <c r="F582" s="134"/>
      <c r="G582" s="134"/>
      <c r="H582" s="134"/>
      <c r="I582" s="136"/>
      <c r="J582" s="136"/>
      <c r="K582" s="136"/>
    </row>
    <row r="583" spans="1:11" s="116" customFormat="1" ht="10.5">
      <c r="A583" s="150"/>
      <c r="B583" s="139"/>
      <c r="C583" s="133"/>
      <c r="D583" s="133"/>
      <c r="E583" s="133"/>
      <c r="F583" s="134"/>
      <c r="G583" s="134"/>
      <c r="H583" s="134"/>
      <c r="I583" s="136"/>
      <c r="J583" s="136"/>
      <c r="K583" s="136"/>
    </row>
    <row r="584" spans="1:11" s="116" customFormat="1" ht="10.5">
      <c r="A584" s="149"/>
      <c r="B584" s="141"/>
      <c r="C584" s="133"/>
      <c r="D584" s="133"/>
      <c r="E584" s="133"/>
      <c r="F584" s="134"/>
      <c r="G584" s="134"/>
      <c r="H584" s="134"/>
      <c r="I584" s="136"/>
      <c r="J584" s="136"/>
      <c r="K584" s="136"/>
    </row>
    <row r="585" spans="1:11" s="116" customFormat="1" ht="10.5">
      <c r="A585" s="150"/>
      <c r="B585" s="140"/>
      <c r="C585" s="133"/>
      <c r="D585" s="133"/>
      <c r="E585" s="133"/>
      <c r="F585" s="134"/>
      <c r="G585" s="134"/>
      <c r="H585" s="134"/>
      <c r="I585" s="136"/>
      <c r="J585" s="136"/>
      <c r="K585" s="136"/>
    </row>
    <row r="586" spans="1:11" s="116" customFormat="1" ht="10.5">
      <c r="A586" s="150"/>
      <c r="B586" s="141"/>
      <c r="C586" s="133"/>
      <c r="D586" s="133"/>
      <c r="E586" s="133"/>
      <c r="F586" s="134"/>
      <c r="G586" s="134"/>
      <c r="H586" s="134"/>
      <c r="I586" s="136"/>
      <c r="J586" s="136"/>
      <c r="K586" s="136"/>
    </row>
    <row r="587" spans="1:11" s="116" customFormat="1" ht="10.5">
      <c r="A587" s="150"/>
      <c r="B587" s="141"/>
      <c r="C587" s="133"/>
      <c r="D587" s="133"/>
      <c r="E587" s="133"/>
      <c r="F587" s="134"/>
      <c r="G587" s="134"/>
      <c r="H587" s="134"/>
      <c r="I587" s="136"/>
      <c r="J587" s="136"/>
      <c r="K587" s="136"/>
    </row>
    <row r="588" spans="1:11" s="116" customFormat="1" ht="10.5">
      <c r="A588" s="150"/>
      <c r="B588" s="141"/>
      <c r="C588" s="133"/>
      <c r="D588" s="133"/>
      <c r="E588" s="133"/>
      <c r="F588" s="134"/>
      <c r="G588" s="134"/>
      <c r="H588" s="134"/>
      <c r="I588" s="136"/>
      <c r="J588" s="136"/>
      <c r="K588" s="136"/>
    </row>
    <row r="589" spans="1:11" s="116" customFormat="1" ht="10.5">
      <c r="A589" s="150"/>
      <c r="B589" s="140"/>
      <c r="C589" s="133"/>
      <c r="D589" s="133"/>
      <c r="E589" s="133"/>
      <c r="F589" s="134"/>
      <c r="G589" s="134"/>
      <c r="H589" s="134"/>
      <c r="I589" s="135"/>
      <c r="J589" s="136"/>
      <c r="K589" s="136"/>
    </row>
    <row r="590" spans="1:11" s="116" customFormat="1" ht="10.5">
      <c r="A590" s="150"/>
      <c r="B590" s="141"/>
      <c r="C590" s="133"/>
      <c r="D590" s="133"/>
      <c r="E590" s="133"/>
      <c r="F590" s="134"/>
      <c r="G590" s="134"/>
      <c r="H590" s="134"/>
      <c r="I590" s="136"/>
      <c r="J590" s="136"/>
      <c r="K590" s="136"/>
    </row>
    <row r="591" spans="1:11" s="116" customFormat="1" ht="10.5">
      <c r="A591" s="150"/>
      <c r="B591" s="141"/>
      <c r="C591" s="133"/>
      <c r="D591" s="133"/>
      <c r="E591" s="133"/>
      <c r="F591" s="134"/>
      <c r="G591" s="134"/>
      <c r="H591" s="134"/>
      <c r="I591" s="136"/>
      <c r="J591" s="135"/>
      <c r="K591" s="136"/>
    </row>
    <row r="592" spans="1:11" s="116" customFormat="1" ht="10.5">
      <c r="A592" s="150"/>
      <c r="B592" s="132"/>
      <c r="C592" s="133"/>
      <c r="D592" s="133"/>
      <c r="E592" s="133"/>
      <c r="F592" s="134"/>
      <c r="G592" s="134"/>
      <c r="H592" s="134"/>
      <c r="I592" s="136"/>
      <c r="J592" s="135"/>
      <c r="K592" s="136"/>
    </row>
    <row r="593" spans="1:11" s="116" customFormat="1" ht="10.5">
      <c r="A593" s="150"/>
      <c r="B593" s="141"/>
      <c r="C593" s="133"/>
      <c r="D593" s="133"/>
      <c r="E593" s="133"/>
      <c r="F593" s="134"/>
      <c r="G593" s="134"/>
      <c r="H593" s="134"/>
      <c r="I593" s="135"/>
      <c r="J593" s="135"/>
      <c r="K593" s="135"/>
    </row>
    <row r="594" spans="1:11" s="116" customFormat="1" ht="10.5">
      <c r="A594" s="150"/>
      <c r="B594" s="141"/>
      <c r="C594" s="133"/>
      <c r="D594" s="133"/>
      <c r="E594" s="133"/>
      <c r="F594" s="134"/>
      <c r="G594" s="134"/>
      <c r="H594" s="134"/>
      <c r="I594" s="136"/>
      <c r="J594" s="136"/>
      <c r="K594" s="136"/>
    </row>
    <row r="595" spans="1:11" s="116" customFormat="1" ht="10.5">
      <c r="A595" s="149"/>
      <c r="B595" s="141"/>
      <c r="C595" s="133"/>
      <c r="D595" s="133"/>
      <c r="E595" s="133"/>
      <c r="F595" s="134"/>
      <c r="G595" s="134"/>
      <c r="H595" s="134"/>
      <c r="I595" s="135"/>
      <c r="J595" s="135"/>
      <c r="K595" s="135"/>
    </row>
    <row r="596" spans="1:11" s="116" customFormat="1" ht="10.5">
      <c r="A596" s="150"/>
      <c r="B596" s="142"/>
      <c r="C596" s="133"/>
      <c r="D596" s="133"/>
      <c r="E596" s="133"/>
      <c r="F596" s="134"/>
      <c r="G596" s="134"/>
      <c r="H596" s="134"/>
      <c r="I596" s="136"/>
      <c r="J596" s="136"/>
      <c r="K596" s="136"/>
    </row>
    <row r="597" spans="1:11" s="116" customFormat="1" ht="10.5">
      <c r="A597" s="150"/>
      <c r="B597" s="142"/>
      <c r="C597" s="133"/>
      <c r="D597" s="133"/>
      <c r="E597" s="133"/>
      <c r="F597" s="134"/>
      <c r="G597" s="134"/>
      <c r="H597" s="134"/>
      <c r="I597" s="136"/>
      <c r="J597" s="135"/>
      <c r="K597" s="136"/>
    </row>
    <row r="598" spans="1:11" s="116" customFormat="1" ht="10.5">
      <c r="A598" s="150"/>
      <c r="B598" s="141"/>
      <c r="C598" s="133"/>
      <c r="D598" s="133"/>
      <c r="E598" s="133"/>
      <c r="F598" s="134"/>
      <c r="G598" s="134"/>
      <c r="H598" s="134"/>
      <c r="I598" s="136"/>
      <c r="J598" s="136"/>
      <c r="K598" s="136"/>
    </row>
    <row r="599" spans="1:11" s="116" customFormat="1" ht="10.5">
      <c r="A599" s="150"/>
      <c r="B599" s="141"/>
      <c r="C599" s="133"/>
      <c r="D599" s="133"/>
      <c r="E599" s="133"/>
      <c r="F599" s="134"/>
      <c r="G599" s="134"/>
      <c r="H599" s="134"/>
      <c r="I599" s="136"/>
      <c r="J599" s="136"/>
      <c r="K599" s="136"/>
    </row>
    <row r="600" spans="1:11" s="116" customFormat="1" ht="10.5">
      <c r="A600" s="149"/>
      <c r="B600" s="141"/>
      <c r="C600" s="133"/>
      <c r="D600" s="133"/>
      <c r="E600" s="133"/>
      <c r="F600" s="134"/>
      <c r="G600" s="134"/>
      <c r="H600" s="134"/>
      <c r="I600" s="136"/>
      <c r="J600" s="136"/>
      <c r="K600" s="136"/>
    </row>
    <row r="601" spans="1:11" s="116" customFormat="1" ht="10.5">
      <c r="A601" s="150"/>
      <c r="B601" s="141"/>
      <c r="C601" s="133"/>
      <c r="D601" s="133"/>
      <c r="E601" s="133"/>
      <c r="F601" s="134"/>
      <c r="G601" s="134"/>
      <c r="H601" s="134"/>
      <c r="I601" s="136"/>
      <c r="J601" s="136"/>
      <c r="K601" s="136"/>
    </row>
    <row r="602" spans="1:11" s="116" customFormat="1" ht="10.5">
      <c r="A602" s="150"/>
      <c r="B602" s="141"/>
      <c r="C602" s="133"/>
      <c r="D602" s="133"/>
      <c r="E602" s="133"/>
      <c r="F602" s="134"/>
      <c r="G602" s="134"/>
      <c r="H602" s="134"/>
      <c r="I602" s="136"/>
      <c r="J602" s="136"/>
      <c r="K602" s="136"/>
    </row>
    <row r="603" spans="1:11" s="116" customFormat="1" ht="10.5">
      <c r="A603" s="150"/>
      <c r="B603" s="141"/>
      <c r="C603" s="133"/>
      <c r="D603" s="133"/>
      <c r="E603" s="133"/>
      <c r="F603" s="134"/>
      <c r="G603" s="134"/>
      <c r="H603" s="134"/>
      <c r="I603" s="136"/>
      <c r="J603" s="136"/>
      <c r="K603" s="136"/>
    </row>
    <row r="604" spans="1:11" s="116" customFormat="1" ht="10.5">
      <c r="A604" s="150"/>
      <c r="B604" s="141"/>
      <c r="C604" s="133"/>
      <c r="D604" s="133"/>
      <c r="E604" s="133"/>
      <c r="F604" s="134"/>
      <c r="G604" s="134"/>
      <c r="H604" s="134"/>
      <c r="I604" s="136"/>
      <c r="J604" s="136"/>
      <c r="K604" s="136"/>
    </row>
    <row r="605" spans="1:11" s="116" customFormat="1" ht="10.5">
      <c r="A605" s="150"/>
      <c r="B605" s="141"/>
      <c r="C605" s="133"/>
      <c r="D605" s="133"/>
      <c r="E605" s="133"/>
      <c r="F605" s="134"/>
      <c r="G605" s="134"/>
      <c r="H605" s="134"/>
      <c r="I605" s="136"/>
      <c r="J605" s="136"/>
      <c r="K605" s="136"/>
    </row>
    <row r="606" spans="1:11" s="116" customFormat="1" ht="10.5">
      <c r="A606" s="150"/>
      <c r="B606" s="141"/>
      <c r="C606" s="133"/>
      <c r="D606" s="133"/>
      <c r="E606" s="133"/>
      <c r="F606" s="134"/>
      <c r="G606" s="134"/>
      <c r="H606" s="134"/>
      <c r="I606" s="136"/>
      <c r="J606" s="136"/>
      <c r="K606" s="136"/>
    </row>
    <row r="607" spans="1:11" s="116" customFormat="1" ht="10.5">
      <c r="A607" s="150"/>
      <c r="B607" s="141"/>
      <c r="C607" s="133"/>
      <c r="D607" s="133"/>
      <c r="E607" s="133"/>
      <c r="F607" s="134"/>
      <c r="G607" s="134"/>
      <c r="H607" s="134"/>
      <c r="I607" s="136"/>
      <c r="J607" s="136"/>
      <c r="K607" s="136"/>
    </row>
    <row r="608" spans="1:11" s="116" customFormat="1" ht="10.5">
      <c r="A608" s="149"/>
      <c r="B608" s="141"/>
      <c r="C608" s="133"/>
      <c r="D608" s="133"/>
      <c r="E608" s="133"/>
      <c r="F608" s="134"/>
      <c r="G608" s="134"/>
      <c r="H608" s="134"/>
      <c r="I608" s="136"/>
      <c r="J608" s="136"/>
      <c r="K608" s="136"/>
    </row>
    <row r="609" spans="1:11" s="116" customFormat="1" ht="10.5">
      <c r="A609" s="150"/>
      <c r="B609" s="141"/>
      <c r="C609" s="133"/>
      <c r="D609" s="133"/>
      <c r="E609" s="133"/>
      <c r="F609" s="134"/>
      <c r="G609" s="134"/>
      <c r="H609" s="134"/>
      <c r="I609" s="136"/>
      <c r="J609" s="136"/>
      <c r="K609" s="136"/>
    </row>
    <row r="610" spans="1:11" s="116" customFormat="1" ht="10.5">
      <c r="A610" s="150"/>
      <c r="B610" s="140"/>
      <c r="C610" s="133"/>
      <c r="D610" s="133"/>
      <c r="E610" s="133"/>
      <c r="F610" s="134"/>
      <c r="G610" s="134"/>
      <c r="H610" s="134"/>
      <c r="I610" s="136"/>
      <c r="J610" s="136"/>
      <c r="K610" s="136"/>
    </row>
    <row r="611" spans="1:11" s="116" customFormat="1" ht="10.5">
      <c r="A611" s="150"/>
      <c r="B611" s="141"/>
      <c r="C611" s="133"/>
      <c r="D611" s="133"/>
      <c r="E611" s="133"/>
      <c r="F611" s="134"/>
      <c r="G611" s="134"/>
      <c r="H611" s="134"/>
      <c r="I611" s="136"/>
      <c r="J611" s="136"/>
      <c r="K611" s="136"/>
    </row>
    <row r="612" spans="1:11" s="116" customFormat="1" ht="10.5">
      <c r="A612" s="149"/>
      <c r="B612" s="141"/>
      <c r="C612" s="133"/>
      <c r="D612" s="133"/>
      <c r="E612" s="133"/>
      <c r="F612" s="134"/>
      <c r="G612" s="134"/>
      <c r="H612" s="134"/>
      <c r="I612" s="135"/>
      <c r="J612" s="136"/>
      <c r="K612" s="136"/>
    </row>
    <row r="613" spans="1:11" s="116" customFormat="1" ht="10.5">
      <c r="A613" s="150"/>
      <c r="B613" s="141"/>
      <c r="C613" s="133"/>
      <c r="D613" s="133"/>
      <c r="E613" s="133"/>
      <c r="F613" s="134"/>
      <c r="G613" s="134"/>
      <c r="H613" s="134"/>
      <c r="I613" s="136"/>
      <c r="J613" s="136"/>
      <c r="K613" s="136"/>
    </row>
    <row r="614" spans="1:11" s="116" customFormat="1" ht="10.5">
      <c r="A614" s="150"/>
      <c r="B614" s="141"/>
      <c r="C614" s="133"/>
      <c r="D614" s="133"/>
      <c r="E614" s="133"/>
      <c r="F614" s="134"/>
      <c r="G614" s="134"/>
      <c r="H614" s="134"/>
      <c r="I614" s="136"/>
      <c r="J614" s="135"/>
      <c r="K614" s="136"/>
    </row>
    <row r="615" spans="1:11" s="116" customFormat="1" ht="10.5">
      <c r="A615" s="150"/>
      <c r="B615" s="141"/>
      <c r="C615" s="133"/>
      <c r="D615" s="133"/>
      <c r="E615" s="133"/>
      <c r="F615" s="134"/>
      <c r="G615" s="134"/>
      <c r="H615" s="134"/>
      <c r="I615" s="136"/>
      <c r="J615" s="136"/>
      <c r="K615" s="136"/>
    </row>
    <row r="616" spans="1:11" s="116" customFormat="1" ht="10.5">
      <c r="A616" s="150"/>
      <c r="B616" s="141"/>
      <c r="C616" s="133"/>
      <c r="D616" s="133"/>
      <c r="E616" s="133"/>
      <c r="F616" s="134"/>
      <c r="G616" s="134"/>
      <c r="H616" s="134"/>
      <c r="I616" s="136"/>
      <c r="J616" s="136"/>
      <c r="K616" s="136"/>
    </row>
    <row r="617" spans="1:11" s="116" customFormat="1" ht="10.5">
      <c r="A617" s="150"/>
      <c r="B617" s="141"/>
      <c r="C617" s="133"/>
      <c r="D617" s="133"/>
      <c r="E617" s="133"/>
      <c r="F617" s="134"/>
      <c r="G617" s="134"/>
      <c r="H617" s="134"/>
      <c r="I617" s="136"/>
      <c r="J617" s="136"/>
      <c r="K617" s="136"/>
    </row>
    <row r="618" spans="1:11" s="116" customFormat="1" ht="10.5">
      <c r="A618" s="150"/>
      <c r="B618" s="141"/>
      <c r="C618" s="133"/>
      <c r="D618" s="133"/>
      <c r="E618" s="133"/>
      <c r="F618" s="134"/>
      <c r="G618" s="134"/>
      <c r="H618" s="134"/>
      <c r="I618" s="136"/>
      <c r="J618" s="136"/>
      <c r="K618" s="136"/>
    </row>
    <row r="619" spans="1:11" s="116" customFormat="1" ht="10.5">
      <c r="A619" s="150"/>
      <c r="B619" s="141"/>
      <c r="C619" s="133"/>
      <c r="D619" s="133"/>
      <c r="E619" s="133"/>
      <c r="F619" s="134"/>
      <c r="G619" s="134"/>
      <c r="H619" s="134"/>
      <c r="I619" s="136"/>
      <c r="J619" s="136"/>
      <c r="K619" s="136"/>
    </row>
    <row r="620" spans="1:11" s="116" customFormat="1" ht="10.5">
      <c r="A620" s="150"/>
      <c r="B620" s="141"/>
      <c r="C620" s="133"/>
      <c r="D620" s="133"/>
      <c r="E620" s="133"/>
      <c r="F620" s="134"/>
      <c r="G620" s="134"/>
      <c r="H620" s="134"/>
      <c r="I620" s="136"/>
      <c r="J620" s="136"/>
      <c r="K620" s="136"/>
    </row>
    <row r="621" spans="1:11" s="116" customFormat="1" ht="10.5">
      <c r="A621" s="150"/>
      <c r="B621" s="141"/>
      <c r="C621" s="133"/>
      <c r="D621" s="133"/>
      <c r="E621" s="133"/>
      <c r="F621" s="134"/>
      <c r="G621" s="134"/>
      <c r="H621" s="134"/>
      <c r="I621" s="136"/>
      <c r="J621" s="136"/>
      <c r="K621" s="136"/>
    </row>
    <row r="622" spans="1:11" s="116" customFormat="1" ht="10.5">
      <c r="A622" s="150"/>
      <c r="B622" s="141"/>
      <c r="C622" s="133"/>
      <c r="D622" s="133"/>
      <c r="E622" s="133"/>
      <c r="F622" s="134"/>
      <c r="G622" s="134"/>
      <c r="H622" s="134"/>
      <c r="I622" s="136"/>
      <c r="J622" s="136"/>
      <c r="K622" s="136"/>
    </row>
    <row r="623" spans="1:11" s="116" customFormat="1" ht="10.5">
      <c r="A623" s="149"/>
      <c r="B623" s="141"/>
      <c r="C623" s="133"/>
      <c r="D623" s="133"/>
      <c r="E623" s="133"/>
      <c r="F623" s="134"/>
      <c r="G623" s="134"/>
      <c r="H623" s="134"/>
      <c r="I623" s="136"/>
      <c r="J623" s="135"/>
      <c r="K623" s="136"/>
    </row>
    <row r="624" spans="1:11" s="116" customFormat="1" ht="10.5">
      <c r="A624" s="150"/>
      <c r="B624" s="140"/>
      <c r="C624" s="133"/>
      <c r="D624" s="133"/>
      <c r="E624" s="133"/>
      <c r="F624" s="134"/>
      <c r="G624" s="134"/>
      <c r="H624" s="134"/>
      <c r="I624" s="136"/>
      <c r="J624" s="136"/>
      <c r="K624" s="136"/>
    </row>
    <row r="625" spans="1:11" s="116" customFormat="1" ht="10.5">
      <c r="A625" s="150"/>
      <c r="B625" s="141"/>
      <c r="C625" s="133"/>
      <c r="D625" s="133"/>
      <c r="E625" s="133"/>
      <c r="F625" s="134"/>
      <c r="G625" s="134"/>
      <c r="H625" s="134"/>
      <c r="I625" s="135"/>
      <c r="J625" s="136"/>
      <c r="K625" s="136"/>
    </row>
    <row r="626" spans="1:11" s="116" customFormat="1" ht="10.5">
      <c r="A626" s="149"/>
      <c r="B626" s="139"/>
      <c r="C626" s="133"/>
      <c r="D626" s="133"/>
      <c r="E626" s="133"/>
      <c r="F626" s="134"/>
      <c r="G626" s="134"/>
      <c r="H626" s="134"/>
      <c r="I626" s="136"/>
      <c r="J626" s="136"/>
      <c r="K626" s="136"/>
    </row>
    <row r="627" spans="1:11" s="116" customFormat="1" ht="10.5">
      <c r="A627" s="150"/>
      <c r="B627" s="140"/>
      <c r="C627" s="133"/>
      <c r="D627" s="133"/>
      <c r="E627" s="133"/>
      <c r="F627" s="134"/>
      <c r="G627" s="134"/>
      <c r="H627" s="134"/>
      <c r="I627" s="136"/>
      <c r="J627" s="136"/>
      <c r="K627" s="136"/>
    </row>
    <row r="628" spans="1:11" s="116" customFormat="1" ht="10.5">
      <c r="A628" s="150"/>
      <c r="B628" s="141"/>
      <c r="C628" s="133"/>
      <c r="D628" s="133"/>
      <c r="E628" s="133"/>
      <c r="F628" s="134"/>
      <c r="G628" s="134"/>
      <c r="H628" s="134"/>
      <c r="I628" s="136"/>
      <c r="J628" s="136"/>
      <c r="K628" s="136"/>
    </row>
    <row r="629" spans="1:11" s="116" customFormat="1" ht="10.5">
      <c r="A629" s="150"/>
      <c r="B629" s="141"/>
      <c r="C629" s="133"/>
      <c r="D629" s="133"/>
      <c r="E629" s="133"/>
      <c r="F629" s="134"/>
      <c r="G629" s="134"/>
      <c r="H629" s="134"/>
      <c r="I629" s="136"/>
      <c r="J629" s="136"/>
      <c r="K629" s="136"/>
    </row>
    <row r="630" spans="1:11" s="116" customFormat="1" ht="10.5">
      <c r="A630" s="150"/>
      <c r="B630" s="141"/>
      <c r="C630" s="133"/>
      <c r="D630" s="133"/>
      <c r="E630" s="133"/>
      <c r="F630" s="134"/>
      <c r="G630" s="134"/>
      <c r="H630" s="134"/>
      <c r="I630" s="136"/>
      <c r="J630" s="136"/>
      <c r="K630" s="136"/>
    </row>
    <row r="631" spans="1:11" s="116" customFormat="1" ht="10.5">
      <c r="A631" s="150"/>
      <c r="B631" s="141"/>
      <c r="C631" s="133"/>
      <c r="D631" s="133"/>
      <c r="E631" s="133"/>
      <c r="F631" s="134"/>
      <c r="G631" s="134"/>
      <c r="H631" s="134"/>
      <c r="I631" s="136"/>
      <c r="J631" s="136"/>
      <c r="K631" s="136"/>
    </row>
    <row r="632" spans="1:11" s="116" customFormat="1" ht="10.5">
      <c r="A632" s="150"/>
      <c r="B632" s="141"/>
      <c r="C632" s="133"/>
      <c r="D632" s="133"/>
      <c r="E632" s="133"/>
      <c r="F632" s="134"/>
      <c r="G632" s="134"/>
      <c r="H632" s="134"/>
      <c r="I632" s="136"/>
      <c r="J632" s="136"/>
      <c r="K632" s="136"/>
    </row>
    <row r="633" spans="1:11" s="116" customFormat="1" ht="10.5">
      <c r="A633" s="150"/>
      <c r="B633" s="141"/>
      <c r="C633" s="133"/>
      <c r="D633" s="133"/>
      <c r="E633" s="133"/>
      <c r="F633" s="134"/>
      <c r="G633" s="134"/>
      <c r="H633" s="134"/>
      <c r="I633" s="136"/>
      <c r="J633" s="136"/>
      <c r="K633" s="136"/>
    </row>
    <row r="634" spans="1:11" s="116" customFormat="1" ht="10.5">
      <c r="A634" s="149"/>
      <c r="B634" s="141"/>
      <c r="C634" s="133"/>
      <c r="D634" s="133"/>
      <c r="E634" s="133"/>
      <c r="F634" s="134"/>
      <c r="G634" s="134"/>
      <c r="H634" s="134"/>
      <c r="I634" s="136"/>
      <c r="J634" s="136"/>
      <c r="K634" s="136"/>
    </row>
    <row r="635" spans="1:11" s="116" customFormat="1" ht="10.5">
      <c r="A635" s="150"/>
      <c r="B635" s="141"/>
      <c r="C635" s="133"/>
      <c r="D635" s="133"/>
      <c r="E635" s="133"/>
      <c r="F635" s="134"/>
      <c r="G635" s="134"/>
      <c r="H635" s="134"/>
      <c r="I635" s="136"/>
      <c r="J635" s="136"/>
      <c r="K635" s="136"/>
    </row>
    <row r="636" spans="1:11" s="116" customFormat="1" ht="10.5">
      <c r="A636" s="150"/>
      <c r="B636" s="141"/>
      <c r="C636" s="133"/>
      <c r="D636" s="133"/>
      <c r="E636" s="133"/>
      <c r="F636" s="134"/>
      <c r="G636" s="134"/>
      <c r="H636" s="134"/>
      <c r="I636" s="136"/>
      <c r="J636" s="136"/>
      <c r="K636" s="136"/>
    </row>
    <row r="637" spans="1:11" s="116" customFormat="1" ht="10.5">
      <c r="A637" s="150"/>
      <c r="B637" s="141"/>
      <c r="C637" s="133"/>
      <c r="D637" s="133"/>
      <c r="E637" s="133"/>
      <c r="F637" s="134"/>
      <c r="G637" s="134"/>
      <c r="H637" s="134"/>
      <c r="I637" s="136"/>
      <c r="J637" s="136"/>
      <c r="K637" s="136"/>
    </row>
    <row r="638" spans="1:11" s="116" customFormat="1" ht="10.5">
      <c r="A638" s="150"/>
      <c r="B638" s="141"/>
      <c r="C638" s="133"/>
      <c r="D638" s="133"/>
      <c r="E638" s="133"/>
      <c r="F638" s="134"/>
      <c r="G638" s="134"/>
      <c r="H638" s="134"/>
      <c r="I638" s="135"/>
      <c r="J638" s="135"/>
      <c r="K638" s="135"/>
    </row>
    <row r="639" spans="1:11" s="116" customFormat="1" ht="10.5">
      <c r="A639" s="150"/>
      <c r="B639" s="141"/>
      <c r="C639" s="133"/>
      <c r="D639" s="133"/>
      <c r="E639" s="133"/>
      <c r="F639" s="134"/>
      <c r="G639" s="134"/>
      <c r="H639" s="134"/>
      <c r="I639" s="136"/>
      <c r="J639" s="136"/>
      <c r="K639" s="136"/>
    </row>
    <row r="640" spans="1:11" s="144" customFormat="1" ht="10.5">
      <c r="A640" s="150"/>
      <c r="B640" s="140"/>
      <c r="C640" s="133"/>
      <c r="D640" s="133"/>
      <c r="E640" s="133"/>
      <c r="F640" s="134"/>
      <c r="G640" s="134"/>
      <c r="H640" s="134"/>
      <c r="I640" s="136"/>
      <c r="J640" s="136"/>
      <c r="K640" s="136"/>
    </row>
    <row r="641" spans="1:11" s="116" customFormat="1" ht="10.5">
      <c r="A641" s="149"/>
      <c r="B641" s="141"/>
      <c r="C641" s="133"/>
      <c r="D641" s="133"/>
      <c r="E641" s="133"/>
      <c r="F641" s="134"/>
      <c r="G641" s="134"/>
      <c r="H641" s="134"/>
      <c r="I641" s="136"/>
      <c r="J641" s="136"/>
      <c r="K641" s="136"/>
    </row>
    <row r="642" spans="1:11" s="116" customFormat="1" ht="10.5">
      <c r="A642" s="150"/>
      <c r="B642" s="141"/>
      <c r="C642" s="133"/>
      <c r="D642" s="133"/>
      <c r="E642" s="133"/>
      <c r="F642" s="134"/>
      <c r="G642" s="134"/>
      <c r="H642" s="134"/>
      <c r="I642" s="135"/>
      <c r="J642" s="135"/>
      <c r="K642" s="135"/>
    </row>
    <row r="643" spans="1:11" s="116" customFormat="1" ht="10.5">
      <c r="A643" s="150"/>
      <c r="B643" s="141"/>
      <c r="C643" s="133"/>
      <c r="D643" s="133"/>
      <c r="E643" s="133"/>
      <c r="F643" s="134"/>
      <c r="G643" s="134"/>
      <c r="H643" s="134"/>
      <c r="I643" s="135"/>
      <c r="J643" s="135"/>
      <c r="K643" s="135"/>
    </row>
    <row r="644" spans="1:11" s="116" customFormat="1" ht="22.5" customHeight="1">
      <c r="A644" s="150"/>
      <c r="B644" s="141"/>
      <c r="C644" s="145"/>
      <c r="D644" s="145"/>
      <c r="E644" s="145"/>
      <c r="F644" s="146"/>
      <c r="G644" s="146"/>
      <c r="H644" s="146"/>
      <c r="I644" s="154"/>
      <c r="J644" s="154"/>
      <c r="K644" s="154"/>
    </row>
    <row r="645" spans="1:11" s="116" customFormat="1" ht="10.5">
      <c r="A645" s="148"/>
      <c r="B645" s="141"/>
      <c r="C645" s="133"/>
      <c r="D645" s="133"/>
      <c r="E645" s="133"/>
      <c r="F645" s="134"/>
      <c r="G645" s="134"/>
      <c r="H645" s="134"/>
      <c r="I645" s="136"/>
      <c r="J645" s="136"/>
      <c r="K645" s="136"/>
    </row>
    <row r="646" spans="1:11" s="116" customFormat="1" ht="10.5">
      <c r="A646" s="149"/>
      <c r="B646" s="141"/>
      <c r="C646" s="133"/>
      <c r="D646" s="133"/>
      <c r="E646" s="133"/>
      <c r="F646" s="134"/>
      <c r="G646" s="134"/>
      <c r="H646" s="134"/>
      <c r="I646" s="135"/>
      <c r="J646" s="136"/>
      <c r="K646" s="136"/>
    </row>
    <row r="647" spans="1:11" s="116" customFormat="1" ht="10.5">
      <c r="A647" s="150"/>
      <c r="B647" s="141"/>
      <c r="C647" s="133"/>
      <c r="D647" s="133"/>
      <c r="E647" s="133"/>
      <c r="F647" s="134"/>
      <c r="G647" s="134"/>
      <c r="H647" s="134"/>
      <c r="I647" s="136"/>
      <c r="J647" s="135"/>
      <c r="K647" s="136"/>
    </row>
    <row r="648" spans="1:11" s="116" customFormat="1" ht="10.5">
      <c r="A648" s="150"/>
      <c r="B648" s="141"/>
      <c r="C648" s="133"/>
      <c r="D648" s="133"/>
      <c r="E648" s="133"/>
      <c r="F648" s="134"/>
      <c r="G648" s="134"/>
      <c r="H648" s="134"/>
      <c r="I648" s="136"/>
      <c r="J648" s="136"/>
      <c r="K648" s="136"/>
    </row>
    <row r="649" spans="1:11" s="116" customFormat="1" ht="10.5">
      <c r="A649" s="150"/>
      <c r="B649" s="140"/>
      <c r="C649" s="133"/>
      <c r="D649" s="133"/>
      <c r="E649" s="133"/>
      <c r="F649" s="134"/>
      <c r="G649" s="134"/>
      <c r="H649" s="134"/>
      <c r="I649" s="136"/>
      <c r="J649" s="136"/>
      <c r="K649" s="136"/>
    </row>
    <row r="650" spans="1:11" s="116" customFormat="1" ht="10.5">
      <c r="A650" s="150"/>
      <c r="B650" s="140"/>
      <c r="C650" s="133"/>
      <c r="D650" s="133"/>
      <c r="E650" s="133"/>
      <c r="F650" s="134"/>
      <c r="G650" s="134"/>
      <c r="H650" s="134"/>
      <c r="I650" s="136"/>
      <c r="J650" s="136"/>
      <c r="K650" s="136"/>
    </row>
    <row r="651" spans="1:11" s="116" customFormat="1" ht="10.5">
      <c r="A651" s="150"/>
      <c r="B651" s="139"/>
      <c r="C651" s="133"/>
      <c r="D651" s="133"/>
      <c r="E651" s="133"/>
      <c r="F651" s="134"/>
      <c r="G651" s="134"/>
      <c r="H651" s="134"/>
      <c r="I651" s="135"/>
      <c r="J651" s="135"/>
      <c r="K651" s="135"/>
    </row>
    <row r="652" spans="1:11" s="116" customFormat="1" ht="10.5">
      <c r="A652" s="150"/>
      <c r="B652" s="139"/>
      <c r="C652" s="133"/>
      <c r="D652" s="133"/>
      <c r="E652" s="133"/>
      <c r="F652" s="134"/>
      <c r="G652" s="134"/>
      <c r="H652" s="134"/>
      <c r="I652" s="136"/>
      <c r="J652" s="135"/>
      <c r="K652" s="136"/>
    </row>
    <row r="653" spans="1:11" s="116" customFormat="1" ht="10.5">
      <c r="A653" s="150"/>
      <c r="B653" s="139"/>
      <c r="C653" s="133"/>
      <c r="D653" s="133"/>
      <c r="E653" s="133"/>
      <c r="F653" s="134"/>
      <c r="G653" s="134"/>
      <c r="H653" s="134"/>
      <c r="I653" s="135"/>
      <c r="J653" s="135"/>
      <c r="K653" s="135"/>
    </row>
    <row r="654" spans="1:11" s="116" customFormat="1" ht="10.5">
      <c r="A654" s="149"/>
      <c r="B654" s="139"/>
      <c r="C654" s="133"/>
      <c r="D654" s="133"/>
      <c r="E654" s="133"/>
      <c r="F654" s="134"/>
      <c r="G654" s="134"/>
      <c r="H654" s="134"/>
      <c r="I654" s="136"/>
      <c r="J654" s="136"/>
      <c r="K654" s="136"/>
    </row>
    <row r="655" spans="1:11" s="116" customFormat="1" ht="10.5">
      <c r="A655" s="150"/>
      <c r="B655" s="139"/>
      <c r="C655" s="133"/>
      <c r="D655" s="133"/>
      <c r="E655" s="133"/>
      <c r="F655" s="134"/>
      <c r="G655" s="134"/>
      <c r="H655" s="134"/>
      <c r="I655" s="135"/>
      <c r="J655" s="135"/>
      <c r="K655" s="135"/>
    </row>
    <row r="656" spans="1:11" s="116" customFormat="1" ht="10.5">
      <c r="A656" s="150"/>
      <c r="B656" s="139"/>
      <c r="C656" s="133"/>
      <c r="D656" s="133"/>
      <c r="E656" s="133"/>
      <c r="F656" s="134"/>
      <c r="G656" s="134"/>
      <c r="H656" s="134"/>
      <c r="I656" s="135"/>
      <c r="J656" s="135"/>
      <c r="K656" s="135"/>
    </row>
    <row r="657" spans="1:11" s="116" customFormat="1" ht="10.5">
      <c r="A657" s="150"/>
      <c r="B657" s="139"/>
      <c r="C657" s="133"/>
      <c r="D657" s="133"/>
      <c r="E657" s="133"/>
      <c r="F657" s="134"/>
      <c r="G657" s="134"/>
      <c r="H657" s="134"/>
      <c r="I657" s="135"/>
      <c r="J657" s="135"/>
      <c r="K657" s="135"/>
    </row>
    <row r="658" spans="1:11" s="116" customFormat="1" ht="10.5">
      <c r="A658" s="150"/>
      <c r="B658" s="139"/>
      <c r="C658" s="133"/>
      <c r="D658" s="133"/>
      <c r="E658" s="133"/>
      <c r="F658" s="134"/>
      <c r="G658" s="134"/>
      <c r="H658" s="134"/>
      <c r="I658" s="135"/>
      <c r="J658" s="135"/>
      <c r="K658" s="135"/>
    </row>
    <row r="659" spans="1:11" s="116" customFormat="1" ht="10.5">
      <c r="A659" s="149"/>
      <c r="B659" s="139"/>
      <c r="C659" s="133"/>
      <c r="D659" s="133"/>
      <c r="E659" s="133"/>
      <c r="F659" s="134"/>
      <c r="G659" s="134"/>
      <c r="H659" s="134"/>
      <c r="I659" s="135"/>
      <c r="J659" s="135"/>
      <c r="K659" s="135"/>
    </row>
    <row r="660" spans="1:11" s="116" customFormat="1" ht="10.5">
      <c r="A660" s="150"/>
      <c r="B660" s="139"/>
      <c r="C660" s="133"/>
      <c r="D660" s="133"/>
      <c r="E660" s="133"/>
      <c r="F660" s="134"/>
      <c r="G660" s="134"/>
      <c r="H660" s="134"/>
      <c r="I660" s="135"/>
      <c r="J660" s="135"/>
      <c r="K660" s="135"/>
    </row>
    <row r="661" spans="1:11" s="116" customFormat="1" ht="10.5">
      <c r="A661" s="150"/>
      <c r="B661" s="141"/>
      <c r="C661" s="133"/>
      <c r="D661" s="133"/>
      <c r="E661" s="133"/>
      <c r="F661" s="134"/>
      <c r="G661" s="134"/>
      <c r="H661" s="134"/>
      <c r="I661" s="136"/>
      <c r="J661" s="135"/>
      <c r="K661" s="136"/>
    </row>
    <row r="662" spans="1:11" s="116" customFormat="1" ht="10.5">
      <c r="A662" s="150"/>
      <c r="B662" s="139"/>
      <c r="C662" s="133"/>
      <c r="D662" s="133"/>
      <c r="E662" s="133"/>
      <c r="F662" s="134"/>
      <c r="G662" s="134"/>
      <c r="H662" s="134"/>
      <c r="I662" s="135"/>
      <c r="J662" s="135"/>
      <c r="K662" s="135"/>
    </row>
    <row r="663" spans="1:11" s="116" customFormat="1" ht="10.5">
      <c r="A663" s="150"/>
      <c r="B663" s="139"/>
      <c r="C663" s="133"/>
      <c r="D663" s="133"/>
      <c r="E663" s="133"/>
      <c r="F663" s="134"/>
      <c r="G663" s="134"/>
      <c r="H663" s="134"/>
      <c r="I663" s="135"/>
      <c r="J663" s="135"/>
      <c r="K663" s="135"/>
    </row>
    <row r="664" spans="1:11" s="116" customFormat="1" ht="10.5">
      <c r="A664" s="150"/>
      <c r="B664" s="139"/>
      <c r="C664" s="133"/>
      <c r="D664" s="133"/>
      <c r="E664" s="133"/>
      <c r="F664" s="134"/>
      <c r="G664" s="134"/>
      <c r="H664" s="134"/>
      <c r="I664" s="135"/>
      <c r="J664" s="135"/>
      <c r="K664" s="135"/>
    </row>
    <row r="665" spans="1:11" s="116" customFormat="1" ht="10.5">
      <c r="A665" s="150"/>
      <c r="B665" s="139"/>
      <c r="C665" s="133"/>
      <c r="D665" s="133"/>
      <c r="E665" s="133"/>
      <c r="F665" s="134"/>
      <c r="G665" s="134"/>
      <c r="H665" s="134"/>
      <c r="I665" s="135"/>
      <c r="J665" s="136"/>
      <c r="K665" s="136"/>
    </row>
    <row r="666" spans="1:11" s="116" customFormat="1" ht="10.5">
      <c r="A666" s="150"/>
      <c r="B666" s="139"/>
      <c r="C666" s="133"/>
      <c r="D666" s="133"/>
      <c r="E666" s="133"/>
      <c r="F666" s="134"/>
      <c r="G666" s="134"/>
      <c r="H666" s="134"/>
      <c r="I666" s="136"/>
      <c r="J666" s="136"/>
      <c r="K666" s="136"/>
    </row>
    <row r="667" spans="1:11" s="116" customFormat="1" ht="10.5">
      <c r="A667" s="150"/>
      <c r="B667" s="139"/>
      <c r="C667" s="133"/>
      <c r="D667" s="133"/>
      <c r="E667" s="133"/>
      <c r="F667" s="134"/>
      <c r="G667" s="134"/>
      <c r="H667" s="134"/>
      <c r="I667" s="136"/>
      <c r="J667" s="136"/>
      <c r="K667" s="136"/>
    </row>
    <row r="668" spans="1:11" s="116" customFormat="1" ht="10.5">
      <c r="A668" s="150"/>
      <c r="B668" s="139"/>
      <c r="C668" s="133"/>
      <c r="D668" s="133"/>
      <c r="E668" s="133"/>
      <c r="F668" s="134"/>
      <c r="G668" s="134"/>
      <c r="H668" s="134"/>
      <c r="I668" s="135"/>
      <c r="J668" s="135"/>
      <c r="K668" s="135"/>
    </row>
    <row r="669" spans="1:11" s="116" customFormat="1" ht="10.5">
      <c r="A669" s="150"/>
      <c r="B669" s="141"/>
      <c r="C669" s="133"/>
      <c r="D669" s="133"/>
      <c r="E669" s="133"/>
      <c r="F669" s="134"/>
      <c r="G669" s="134"/>
      <c r="H669" s="134"/>
      <c r="I669" s="135"/>
      <c r="J669" s="135"/>
      <c r="K669" s="135"/>
    </row>
    <row r="670" spans="1:11" s="116" customFormat="1" ht="10.5">
      <c r="A670" s="150"/>
      <c r="B670" s="139"/>
      <c r="C670" s="133"/>
      <c r="D670" s="133"/>
      <c r="E670" s="133"/>
      <c r="F670" s="134"/>
      <c r="G670" s="134"/>
      <c r="H670" s="134"/>
      <c r="I670" s="135"/>
      <c r="J670" s="135"/>
      <c r="K670" s="135"/>
    </row>
    <row r="671" spans="1:11" s="116" customFormat="1" ht="10.5">
      <c r="A671" s="149"/>
      <c r="B671" s="139"/>
      <c r="C671" s="133"/>
      <c r="D671" s="133"/>
      <c r="E671" s="133"/>
      <c r="F671" s="134"/>
      <c r="G671" s="134"/>
      <c r="H671" s="134"/>
      <c r="I671" s="135"/>
      <c r="J671" s="135"/>
      <c r="K671" s="135"/>
    </row>
    <row r="672" spans="1:11" s="116" customFormat="1" ht="10.5">
      <c r="A672" s="150"/>
      <c r="B672" s="139"/>
      <c r="C672" s="133"/>
      <c r="D672" s="133"/>
      <c r="E672" s="133"/>
      <c r="F672" s="134"/>
      <c r="G672" s="134"/>
      <c r="H672" s="134"/>
      <c r="I672" s="136"/>
      <c r="J672" s="136"/>
      <c r="K672" s="136"/>
    </row>
    <row r="673" spans="1:11" s="116" customFormat="1" ht="10.5">
      <c r="A673" s="150"/>
      <c r="B673" s="141"/>
      <c r="C673" s="133"/>
      <c r="D673" s="133"/>
      <c r="E673" s="133"/>
      <c r="F673" s="134"/>
      <c r="G673" s="134"/>
      <c r="H673" s="134"/>
      <c r="I673" s="135"/>
      <c r="J673" s="135"/>
      <c r="K673" s="135"/>
    </row>
    <row r="674" spans="1:11" s="116" customFormat="1" ht="10.5">
      <c r="A674" s="150"/>
      <c r="B674" s="141"/>
      <c r="C674" s="133"/>
      <c r="D674" s="133"/>
      <c r="E674" s="133"/>
      <c r="F674" s="134"/>
      <c r="G674" s="134"/>
      <c r="H674" s="134"/>
      <c r="I674" s="136"/>
      <c r="J674" s="136"/>
      <c r="K674" s="136"/>
    </row>
    <row r="675" spans="1:11" s="116" customFormat="1" ht="10.5">
      <c r="A675" s="150"/>
      <c r="B675" s="141"/>
      <c r="C675" s="133"/>
      <c r="D675" s="133"/>
      <c r="E675" s="133"/>
      <c r="F675" s="134"/>
      <c r="G675" s="134"/>
      <c r="H675" s="134"/>
      <c r="I675" s="135"/>
      <c r="J675" s="135"/>
      <c r="K675" s="135"/>
    </row>
    <row r="676" spans="1:11" s="116" customFormat="1" ht="10.5">
      <c r="A676" s="150"/>
      <c r="B676" s="140"/>
      <c r="C676" s="133"/>
      <c r="D676" s="133"/>
      <c r="E676" s="133"/>
      <c r="F676" s="134"/>
      <c r="G676" s="134"/>
      <c r="H676" s="134"/>
      <c r="I676" s="136"/>
      <c r="J676" s="136"/>
      <c r="K676" s="136"/>
    </row>
    <row r="677" spans="1:11" s="116" customFormat="1" ht="10.5">
      <c r="A677" s="149"/>
      <c r="B677" s="141"/>
      <c r="C677" s="133"/>
      <c r="D677" s="133"/>
      <c r="E677" s="133"/>
      <c r="F677" s="134"/>
      <c r="G677" s="134"/>
      <c r="H677" s="134"/>
      <c r="I677" s="135"/>
      <c r="J677" s="135"/>
      <c r="K677" s="135"/>
    </row>
    <row r="678" spans="1:11" s="116" customFormat="1" ht="10.5">
      <c r="A678" s="150"/>
      <c r="B678" s="141"/>
      <c r="C678" s="133"/>
      <c r="D678" s="133"/>
      <c r="E678" s="133"/>
      <c r="F678" s="134"/>
      <c r="G678" s="134"/>
      <c r="H678" s="134"/>
      <c r="I678" s="135"/>
      <c r="J678" s="135"/>
      <c r="K678" s="135"/>
    </row>
    <row r="679" spans="1:11" s="116" customFormat="1" ht="10.5">
      <c r="A679" s="150"/>
      <c r="B679" s="141"/>
      <c r="C679" s="133"/>
      <c r="D679" s="133"/>
      <c r="E679" s="133"/>
      <c r="F679" s="134"/>
      <c r="G679" s="134"/>
      <c r="H679" s="134"/>
      <c r="I679" s="135"/>
      <c r="J679" s="135"/>
      <c r="K679" s="135"/>
    </row>
    <row r="680" spans="1:11" s="116" customFormat="1" ht="10.5">
      <c r="A680" s="150"/>
      <c r="B680" s="141"/>
      <c r="C680" s="133"/>
      <c r="D680" s="133"/>
      <c r="E680" s="133"/>
      <c r="F680" s="134"/>
      <c r="G680" s="134"/>
      <c r="H680" s="134"/>
      <c r="I680" s="135"/>
      <c r="J680" s="135"/>
      <c r="K680" s="135"/>
    </row>
    <row r="681" spans="1:11" s="116" customFormat="1" ht="10.5">
      <c r="A681" s="150"/>
      <c r="B681" s="141"/>
      <c r="C681" s="133"/>
      <c r="D681" s="133"/>
      <c r="E681" s="133"/>
      <c r="F681" s="134"/>
      <c r="G681" s="134"/>
      <c r="H681" s="134"/>
      <c r="I681" s="135"/>
      <c r="J681" s="135"/>
      <c r="K681" s="135"/>
    </row>
    <row r="682" spans="1:11" s="116" customFormat="1" ht="10.5">
      <c r="A682" s="149"/>
      <c r="B682" s="132"/>
      <c r="C682" s="133"/>
      <c r="D682" s="133"/>
      <c r="E682" s="133"/>
      <c r="F682" s="134"/>
      <c r="G682" s="134"/>
      <c r="H682" s="134"/>
      <c r="I682" s="135"/>
      <c r="J682" s="135"/>
      <c r="K682" s="135"/>
    </row>
    <row r="683" spans="1:11" s="116" customFormat="1" ht="10.5">
      <c r="A683" s="150"/>
      <c r="B683" s="132"/>
      <c r="C683" s="133"/>
      <c r="D683" s="133"/>
      <c r="E683" s="133"/>
      <c r="F683" s="134"/>
      <c r="G683" s="134"/>
      <c r="H683" s="134"/>
      <c r="I683" s="135"/>
      <c r="J683" s="135"/>
      <c r="K683" s="135"/>
    </row>
    <row r="684" spans="1:11" s="116" customFormat="1" ht="10.5">
      <c r="A684" s="150"/>
      <c r="B684" s="132"/>
      <c r="C684" s="133"/>
      <c r="D684" s="133"/>
      <c r="E684" s="133"/>
      <c r="F684" s="134"/>
      <c r="G684" s="134"/>
      <c r="H684" s="134"/>
      <c r="I684" s="135"/>
      <c r="J684" s="135"/>
      <c r="K684" s="135"/>
    </row>
    <row r="685" spans="1:11" s="116" customFormat="1" ht="10.5">
      <c r="A685" s="150"/>
      <c r="B685" s="141"/>
      <c r="C685" s="133"/>
      <c r="D685" s="133"/>
      <c r="E685" s="133"/>
      <c r="F685" s="134"/>
      <c r="G685" s="134"/>
      <c r="H685" s="134"/>
      <c r="I685" s="135"/>
      <c r="J685" s="135"/>
      <c r="K685" s="135"/>
    </row>
    <row r="686" spans="1:11" s="116" customFormat="1" ht="10.5">
      <c r="A686" s="150"/>
      <c r="B686" s="141"/>
      <c r="C686" s="133"/>
      <c r="D686" s="133"/>
      <c r="E686" s="133"/>
      <c r="F686" s="134"/>
      <c r="G686" s="134"/>
      <c r="H686" s="134"/>
      <c r="I686" s="135"/>
      <c r="J686" s="135"/>
      <c r="K686" s="135"/>
    </row>
    <row r="687" spans="1:11" s="116" customFormat="1" ht="10.5">
      <c r="A687" s="150"/>
      <c r="B687" s="142"/>
      <c r="C687" s="133"/>
      <c r="D687" s="133"/>
      <c r="E687" s="133"/>
      <c r="F687" s="134"/>
      <c r="G687" s="134"/>
      <c r="H687" s="134"/>
      <c r="I687" s="135"/>
      <c r="J687" s="135"/>
      <c r="K687" s="135"/>
    </row>
    <row r="688" spans="1:11" s="116" customFormat="1" ht="10.5">
      <c r="A688" s="149"/>
      <c r="B688" s="142"/>
      <c r="C688" s="133"/>
      <c r="D688" s="133"/>
      <c r="E688" s="133"/>
      <c r="F688" s="134"/>
      <c r="G688" s="134"/>
      <c r="H688" s="134"/>
      <c r="I688" s="135"/>
      <c r="J688" s="135"/>
      <c r="K688" s="135"/>
    </row>
    <row r="689" spans="1:11" s="116" customFormat="1" ht="10.5">
      <c r="A689" s="150"/>
      <c r="B689" s="142"/>
      <c r="C689" s="133"/>
      <c r="D689" s="133"/>
      <c r="E689" s="133"/>
      <c r="F689" s="134"/>
      <c r="G689" s="134"/>
      <c r="H689" s="134"/>
      <c r="I689" s="135"/>
      <c r="J689" s="135"/>
      <c r="K689" s="135"/>
    </row>
    <row r="690" spans="1:11" s="116" customFormat="1" ht="10.5">
      <c r="A690" s="150"/>
      <c r="B690" s="141"/>
      <c r="C690" s="133"/>
      <c r="D690" s="133"/>
      <c r="E690" s="133"/>
      <c r="F690" s="134"/>
      <c r="G690" s="134"/>
      <c r="H690" s="134"/>
      <c r="I690" s="135"/>
      <c r="J690" s="135"/>
      <c r="K690" s="135"/>
    </row>
    <row r="691" spans="1:11" s="116" customFormat="1" ht="10.5">
      <c r="A691" s="150"/>
      <c r="B691" s="141"/>
      <c r="C691" s="133"/>
      <c r="D691" s="133"/>
      <c r="E691" s="133"/>
      <c r="F691" s="134"/>
      <c r="G691" s="134"/>
      <c r="H691" s="134"/>
      <c r="I691" s="135"/>
      <c r="J691" s="135"/>
      <c r="K691" s="135"/>
    </row>
    <row r="692" spans="1:11" s="116" customFormat="1" ht="10.5">
      <c r="A692" s="150"/>
      <c r="B692" s="141"/>
      <c r="C692" s="133"/>
      <c r="D692" s="133"/>
      <c r="E692" s="133"/>
      <c r="F692" s="134"/>
      <c r="G692" s="134"/>
      <c r="H692" s="134"/>
      <c r="I692" s="135"/>
      <c r="J692" s="135"/>
      <c r="K692" s="135"/>
    </row>
    <row r="693" spans="1:11" s="116" customFormat="1" ht="10.5">
      <c r="A693" s="150"/>
      <c r="B693" s="141"/>
      <c r="C693" s="133"/>
      <c r="D693" s="133"/>
      <c r="E693" s="133"/>
      <c r="F693" s="134"/>
      <c r="G693" s="134"/>
      <c r="H693" s="134"/>
      <c r="I693" s="135"/>
      <c r="J693" s="135"/>
      <c r="K693" s="135"/>
    </row>
    <row r="694" spans="1:11" s="116" customFormat="1" ht="10.5">
      <c r="A694" s="150"/>
      <c r="B694" s="141"/>
      <c r="C694" s="133"/>
      <c r="D694" s="133"/>
      <c r="E694" s="133"/>
      <c r="F694" s="134"/>
      <c r="G694" s="134"/>
      <c r="H694" s="134"/>
      <c r="I694" s="135"/>
      <c r="J694" s="135"/>
      <c r="K694" s="135"/>
    </row>
    <row r="695" spans="1:11" s="116" customFormat="1" ht="10.5">
      <c r="A695" s="150"/>
      <c r="B695" s="141"/>
      <c r="C695" s="133"/>
      <c r="D695" s="133"/>
      <c r="E695" s="133"/>
      <c r="F695" s="134"/>
      <c r="G695" s="134"/>
      <c r="H695" s="134"/>
      <c r="I695" s="135"/>
      <c r="J695" s="135"/>
      <c r="K695" s="135"/>
    </row>
    <row r="696" spans="1:11" s="116" customFormat="1" ht="10.5">
      <c r="A696" s="150"/>
      <c r="B696" s="141"/>
      <c r="C696" s="133"/>
      <c r="D696" s="133"/>
      <c r="E696" s="133"/>
      <c r="F696" s="134"/>
      <c r="G696" s="134"/>
      <c r="H696" s="134"/>
      <c r="I696" s="135"/>
      <c r="J696" s="135"/>
      <c r="K696" s="135"/>
    </row>
    <row r="697" spans="1:11" s="116" customFormat="1" ht="10.5">
      <c r="A697" s="150"/>
      <c r="B697" s="140"/>
      <c r="C697" s="133"/>
      <c r="D697" s="133"/>
      <c r="E697" s="133"/>
      <c r="F697" s="134"/>
      <c r="G697" s="134"/>
      <c r="H697" s="134"/>
      <c r="I697" s="136"/>
      <c r="J697" s="136"/>
      <c r="K697" s="136"/>
    </row>
    <row r="698" spans="1:11" s="116" customFormat="1" ht="10.5">
      <c r="A698" s="150"/>
      <c r="B698" s="141"/>
      <c r="C698" s="133"/>
      <c r="D698" s="133"/>
      <c r="E698" s="133"/>
      <c r="F698" s="134"/>
      <c r="G698" s="134"/>
      <c r="H698" s="134"/>
      <c r="I698" s="135"/>
      <c r="J698" s="135"/>
      <c r="K698" s="135"/>
    </row>
    <row r="699" spans="1:11" s="116" customFormat="1" ht="10.5">
      <c r="A699" s="150"/>
      <c r="B699" s="140"/>
      <c r="C699" s="133"/>
      <c r="D699" s="133"/>
      <c r="E699" s="133"/>
      <c r="F699" s="134"/>
      <c r="G699" s="134"/>
      <c r="H699" s="134"/>
      <c r="I699" s="135"/>
      <c r="J699" s="135"/>
      <c r="K699" s="135"/>
    </row>
    <row r="700" spans="1:11" s="116" customFormat="1" ht="10.5">
      <c r="A700" s="150"/>
      <c r="B700" s="140"/>
      <c r="C700" s="133"/>
      <c r="D700" s="133"/>
      <c r="E700" s="133"/>
      <c r="F700" s="134"/>
      <c r="G700" s="134"/>
      <c r="H700" s="134"/>
      <c r="I700" s="135"/>
      <c r="J700" s="135"/>
      <c r="K700" s="135"/>
    </row>
    <row r="701" spans="1:11" s="116" customFormat="1" ht="10.5">
      <c r="A701" s="150"/>
      <c r="B701" s="141"/>
      <c r="C701" s="133"/>
      <c r="D701" s="133"/>
      <c r="E701" s="133"/>
      <c r="F701" s="134"/>
      <c r="G701" s="134"/>
      <c r="H701" s="134"/>
      <c r="I701" s="135"/>
      <c r="J701" s="135"/>
      <c r="K701" s="135"/>
    </row>
    <row r="702" spans="1:11" s="116" customFormat="1" ht="10.5">
      <c r="A702" s="149"/>
      <c r="B702" s="141"/>
      <c r="C702" s="133"/>
      <c r="D702" s="133"/>
      <c r="E702" s="133"/>
      <c r="F702" s="134"/>
      <c r="G702" s="134"/>
      <c r="H702" s="134"/>
      <c r="I702" s="135"/>
      <c r="J702" s="135"/>
      <c r="K702" s="135"/>
    </row>
    <row r="703" spans="1:11" s="116" customFormat="1" ht="10.5">
      <c r="A703" s="150"/>
      <c r="B703" s="141"/>
      <c r="C703" s="133"/>
      <c r="D703" s="133"/>
      <c r="E703" s="133"/>
      <c r="F703" s="134"/>
      <c r="G703" s="134"/>
      <c r="H703" s="134"/>
      <c r="I703" s="135"/>
      <c r="J703" s="135"/>
      <c r="K703" s="135"/>
    </row>
    <row r="704" spans="1:11" s="116" customFormat="1" ht="10.5">
      <c r="A704" s="150"/>
      <c r="B704" s="141"/>
      <c r="C704" s="133"/>
      <c r="D704" s="133"/>
      <c r="E704" s="133"/>
      <c r="F704" s="134"/>
      <c r="G704" s="134"/>
      <c r="H704" s="134"/>
      <c r="I704" s="135"/>
      <c r="J704" s="135"/>
      <c r="K704" s="135"/>
    </row>
    <row r="705" spans="1:11" s="116" customFormat="1" ht="10.5">
      <c r="A705" s="150"/>
      <c r="B705" s="141"/>
      <c r="C705" s="133"/>
      <c r="D705" s="133"/>
      <c r="E705" s="133"/>
      <c r="F705" s="134"/>
      <c r="G705" s="134"/>
      <c r="H705" s="134"/>
      <c r="I705" s="136"/>
      <c r="J705" s="136"/>
      <c r="K705" s="136"/>
    </row>
    <row r="706" spans="1:11" s="116" customFormat="1" ht="10.5">
      <c r="A706" s="150"/>
      <c r="B706" s="141"/>
      <c r="C706" s="133"/>
      <c r="D706" s="133"/>
      <c r="E706" s="133"/>
      <c r="F706" s="134"/>
      <c r="G706" s="134"/>
      <c r="H706" s="134"/>
      <c r="I706" s="136"/>
      <c r="J706" s="136"/>
      <c r="K706" s="136"/>
    </row>
    <row r="707" spans="1:11" s="116" customFormat="1" ht="10.5">
      <c r="A707" s="150"/>
      <c r="B707" s="141"/>
      <c r="C707" s="133"/>
      <c r="D707" s="133"/>
      <c r="E707" s="133"/>
      <c r="F707" s="134"/>
      <c r="G707" s="134"/>
      <c r="H707" s="134"/>
      <c r="I707" s="135"/>
      <c r="J707" s="135"/>
      <c r="K707" s="135"/>
    </row>
    <row r="708" spans="1:11" s="116" customFormat="1" ht="10.5">
      <c r="A708" s="150"/>
      <c r="B708" s="141"/>
      <c r="C708" s="133"/>
      <c r="D708" s="133"/>
      <c r="E708" s="133"/>
      <c r="F708" s="134"/>
      <c r="G708" s="134"/>
      <c r="H708" s="134"/>
      <c r="I708" s="135"/>
      <c r="J708" s="135"/>
      <c r="K708" s="135"/>
    </row>
    <row r="709" spans="1:11" s="116" customFormat="1" ht="10.5">
      <c r="A709" s="150"/>
      <c r="B709" s="140"/>
      <c r="C709" s="133"/>
      <c r="D709" s="133"/>
      <c r="E709" s="133"/>
      <c r="F709" s="134"/>
      <c r="G709" s="134"/>
      <c r="H709" s="134"/>
      <c r="I709" s="135"/>
      <c r="J709" s="135"/>
      <c r="K709" s="135"/>
    </row>
    <row r="710" spans="1:11" s="116" customFormat="1" ht="10.5">
      <c r="A710" s="150"/>
      <c r="B710" s="141"/>
      <c r="C710" s="133"/>
      <c r="D710" s="133"/>
      <c r="E710" s="133"/>
      <c r="F710" s="134"/>
      <c r="G710" s="134"/>
      <c r="H710" s="134"/>
      <c r="I710" s="136"/>
      <c r="J710" s="136"/>
      <c r="K710" s="136"/>
    </row>
    <row r="711" spans="1:11" s="116" customFormat="1" ht="10.5">
      <c r="A711" s="150"/>
      <c r="B711" s="141"/>
      <c r="C711" s="133"/>
      <c r="D711" s="133"/>
      <c r="E711" s="133"/>
      <c r="F711" s="134"/>
      <c r="G711" s="134"/>
      <c r="H711" s="134"/>
      <c r="I711" s="135"/>
      <c r="J711" s="135"/>
      <c r="K711" s="135"/>
    </row>
    <row r="712" spans="1:11" s="116" customFormat="1" ht="10.5">
      <c r="A712" s="150"/>
      <c r="B712" s="139"/>
      <c r="C712" s="133"/>
      <c r="D712" s="133"/>
      <c r="E712" s="133"/>
      <c r="F712" s="134"/>
      <c r="G712" s="134"/>
      <c r="H712" s="134"/>
      <c r="I712" s="136"/>
      <c r="J712" s="135"/>
      <c r="K712" s="136"/>
    </row>
    <row r="713" spans="1:11" s="116" customFormat="1" ht="10.5">
      <c r="A713" s="150"/>
      <c r="B713" s="139"/>
      <c r="C713" s="133"/>
      <c r="D713" s="133"/>
      <c r="E713" s="133"/>
      <c r="F713" s="134"/>
      <c r="G713" s="134"/>
      <c r="H713" s="134"/>
      <c r="I713" s="136"/>
      <c r="J713" s="136"/>
      <c r="K713" s="136"/>
    </row>
    <row r="714" spans="1:11" s="116" customFormat="1" ht="10.5">
      <c r="A714" s="150"/>
      <c r="B714" s="139"/>
      <c r="C714" s="133"/>
      <c r="D714" s="133"/>
      <c r="E714" s="133"/>
      <c r="F714" s="134"/>
      <c r="G714" s="134"/>
      <c r="H714" s="134"/>
      <c r="I714" s="136"/>
      <c r="J714" s="136"/>
      <c r="K714" s="136"/>
    </row>
    <row r="715" spans="1:11" s="144" customFormat="1" ht="10.5">
      <c r="A715" s="150"/>
      <c r="B715" s="139"/>
      <c r="C715" s="133"/>
      <c r="D715" s="133"/>
      <c r="E715" s="133"/>
      <c r="F715" s="134"/>
      <c r="G715" s="134"/>
      <c r="H715" s="134"/>
      <c r="I715" s="136"/>
      <c r="J715" s="136"/>
      <c r="K715" s="136"/>
    </row>
    <row r="716" spans="1:11" s="116" customFormat="1" ht="10.5">
      <c r="A716" s="150"/>
      <c r="B716" s="141"/>
      <c r="C716" s="133"/>
      <c r="D716" s="133"/>
      <c r="E716" s="133"/>
      <c r="F716" s="134"/>
      <c r="G716" s="134"/>
      <c r="H716" s="134"/>
      <c r="I716" s="136"/>
      <c r="J716" s="136"/>
      <c r="K716" s="136"/>
    </row>
    <row r="717" spans="1:11" s="116" customFormat="1" ht="10.5">
      <c r="A717" s="150"/>
      <c r="B717" s="141"/>
      <c r="C717" s="133"/>
      <c r="D717" s="133"/>
      <c r="E717" s="133"/>
      <c r="F717" s="134"/>
      <c r="G717" s="134"/>
      <c r="H717" s="134"/>
      <c r="I717" s="136"/>
      <c r="J717" s="136"/>
      <c r="K717" s="136"/>
    </row>
    <row r="718" spans="1:11" s="116" customFormat="1" ht="10.5">
      <c r="A718" s="150"/>
      <c r="B718" s="140"/>
      <c r="C718" s="133"/>
      <c r="D718" s="133"/>
      <c r="E718" s="133"/>
      <c r="F718" s="134"/>
      <c r="G718" s="134"/>
      <c r="H718" s="134"/>
      <c r="I718" s="136"/>
      <c r="J718" s="136"/>
      <c r="K718" s="136"/>
    </row>
    <row r="719" spans="1:11" s="116" customFormat="1" ht="33.75" customHeight="1">
      <c r="A719" s="150"/>
      <c r="B719" s="141"/>
      <c r="C719" s="145"/>
      <c r="D719" s="145"/>
      <c r="E719" s="145"/>
      <c r="F719" s="146"/>
      <c r="G719" s="146"/>
      <c r="H719" s="146"/>
      <c r="I719" s="147"/>
      <c r="J719" s="147"/>
      <c r="K719" s="147"/>
    </row>
    <row r="720" spans="1:11" s="116" customFormat="1" ht="10.5">
      <c r="A720" s="148"/>
      <c r="B720" s="141"/>
      <c r="C720" s="133"/>
      <c r="D720" s="133"/>
      <c r="E720" s="133"/>
      <c r="F720" s="134"/>
      <c r="G720" s="134"/>
      <c r="H720" s="134"/>
      <c r="I720" s="136"/>
      <c r="J720" s="136"/>
      <c r="K720" s="136"/>
    </row>
    <row r="721" spans="1:11" s="116" customFormat="1" ht="10.5">
      <c r="A721" s="149"/>
      <c r="B721" s="141"/>
      <c r="C721" s="133"/>
      <c r="D721" s="133"/>
      <c r="E721" s="133"/>
      <c r="F721" s="134"/>
      <c r="G721" s="134"/>
      <c r="H721" s="134"/>
      <c r="I721" s="136"/>
      <c r="J721" s="136"/>
      <c r="K721" s="136"/>
    </row>
    <row r="722" spans="1:11" s="116" customFormat="1" ht="10.5">
      <c r="A722" s="150"/>
      <c r="B722" s="141"/>
      <c r="C722" s="133"/>
      <c r="D722" s="133"/>
      <c r="E722" s="133"/>
      <c r="F722" s="134"/>
      <c r="G722" s="134"/>
      <c r="H722" s="134"/>
      <c r="I722" s="136"/>
      <c r="J722" s="136"/>
      <c r="K722" s="136"/>
    </row>
    <row r="723" spans="1:11" s="116" customFormat="1" ht="10.5">
      <c r="A723" s="143"/>
      <c r="B723" s="140"/>
      <c r="C723" s="133"/>
      <c r="D723" s="133"/>
      <c r="E723" s="133"/>
      <c r="F723" s="134"/>
      <c r="G723" s="134"/>
      <c r="H723" s="134"/>
      <c r="I723" s="135"/>
      <c r="J723" s="136"/>
      <c r="K723" s="136"/>
    </row>
    <row r="724" spans="1:11" s="116" customFormat="1" ht="10.5">
      <c r="A724" s="143"/>
      <c r="B724" s="141"/>
      <c r="C724" s="133"/>
      <c r="D724" s="133"/>
      <c r="E724" s="133"/>
      <c r="F724" s="134"/>
      <c r="G724" s="134"/>
      <c r="H724" s="134"/>
      <c r="I724" s="136"/>
      <c r="J724" s="136"/>
      <c r="K724" s="136"/>
    </row>
    <row r="725" spans="1:11" s="116" customFormat="1" ht="10.5">
      <c r="A725" s="150"/>
      <c r="B725" s="141"/>
      <c r="C725" s="133"/>
      <c r="D725" s="133"/>
      <c r="E725" s="133"/>
      <c r="F725" s="134"/>
      <c r="G725" s="134"/>
      <c r="H725" s="134"/>
      <c r="I725" s="135"/>
      <c r="J725" s="135"/>
      <c r="K725" s="135"/>
    </row>
    <row r="726" spans="1:11" s="116" customFormat="1" ht="10.5">
      <c r="A726" s="143"/>
      <c r="B726" s="141"/>
      <c r="C726" s="133"/>
      <c r="D726" s="133"/>
      <c r="E726" s="133"/>
      <c r="F726" s="134"/>
      <c r="G726" s="134"/>
      <c r="H726" s="134"/>
      <c r="I726" s="135"/>
      <c r="J726" s="135"/>
      <c r="K726" s="135"/>
    </row>
    <row r="727" spans="1:11" s="116" customFormat="1" ht="10.5">
      <c r="A727" s="143"/>
      <c r="B727" s="141"/>
      <c r="C727" s="133"/>
      <c r="D727" s="133"/>
      <c r="E727" s="133"/>
      <c r="F727" s="134"/>
      <c r="G727" s="134"/>
      <c r="H727" s="134"/>
      <c r="I727" s="136"/>
      <c r="J727" s="135"/>
      <c r="K727" s="136"/>
    </row>
    <row r="728" spans="1:11" s="116" customFormat="1" ht="10.5">
      <c r="A728" s="143"/>
      <c r="B728" s="141"/>
      <c r="C728" s="133"/>
      <c r="D728" s="133"/>
      <c r="E728" s="133"/>
      <c r="F728" s="134"/>
      <c r="G728" s="134"/>
      <c r="H728" s="134"/>
      <c r="I728" s="136"/>
      <c r="J728" s="136"/>
      <c r="K728" s="136"/>
    </row>
    <row r="729" spans="1:11" s="116" customFormat="1" ht="10.5">
      <c r="A729" s="143"/>
      <c r="B729" s="141"/>
      <c r="C729" s="133"/>
      <c r="D729" s="133"/>
      <c r="E729" s="133"/>
      <c r="F729" s="134"/>
      <c r="G729" s="134"/>
      <c r="H729" s="134"/>
      <c r="I729" s="136"/>
      <c r="J729" s="135"/>
      <c r="K729" s="135"/>
    </row>
    <row r="730" spans="1:11" s="116" customFormat="1" ht="10.5">
      <c r="A730" s="143"/>
      <c r="B730" s="141"/>
      <c r="C730" s="133"/>
      <c r="D730" s="133"/>
      <c r="E730" s="133"/>
      <c r="F730" s="134"/>
      <c r="G730" s="134"/>
      <c r="H730" s="134"/>
      <c r="I730" s="136"/>
      <c r="J730" s="135"/>
      <c r="K730" s="135"/>
    </row>
    <row r="731" spans="1:11" s="116" customFormat="1" ht="10.5">
      <c r="A731" s="143"/>
      <c r="B731" s="141"/>
      <c r="C731" s="133"/>
      <c r="D731" s="133"/>
      <c r="E731" s="133"/>
      <c r="F731" s="134"/>
      <c r="G731" s="134"/>
      <c r="H731" s="134"/>
      <c r="I731" s="136"/>
      <c r="J731" s="136"/>
      <c r="K731" s="136"/>
    </row>
    <row r="732" spans="1:11" s="116" customFormat="1" ht="10.5">
      <c r="A732" s="143"/>
      <c r="B732" s="141"/>
      <c r="C732" s="133"/>
      <c r="D732" s="133"/>
      <c r="E732" s="133"/>
      <c r="F732" s="134"/>
      <c r="G732" s="134"/>
      <c r="H732" s="134"/>
      <c r="I732" s="135"/>
      <c r="J732" s="135"/>
      <c r="K732" s="135"/>
    </row>
    <row r="733" spans="1:11" s="116" customFormat="1" ht="10.5">
      <c r="A733" s="150"/>
      <c r="B733" s="139"/>
      <c r="C733" s="133"/>
      <c r="D733" s="133"/>
      <c r="E733" s="133"/>
      <c r="F733" s="134"/>
      <c r="G733" s="134"/>
      <c r="H733" s="134"/>
      <c r="I733" s="136"/>
      <c r="J733" s="136"/>
      <c r="K733" s="136"/>
    </row>
    <row r="734" spans="1:11" s="116" customFormat="1" ht="10.5">
      <c r="A734" s="143"/>
      <c r="B734" s="139"/>
      <c r="C734" s="133"/>
      <c r="D734" s="133"/>
      <c r="E734" s="133"/>
      <c r="F734" s="134"/>
      <c r="G734" s="134"/>
      <c r="H734" s="134"/>
      <c r="I734" s="136"/>
      <c r="J734" s="136"/>
      <c r="K734" s="136"/>
    </row>
    <row r="735" spans="1:11" s="116" customFormat="1" ht="10.5">
      <c r="A735" s="143"/>
      <c r="B735" s="139"/>
      <c r="C735" s="133"/>
      <c r="D735" s="133"/>
      <c r="E735" s="133"/>
      <c r="F735" s="134"/>
      <c r="G735" s="134"/>
      <c r="H735" s="134"/>
      <c r="I735" s="135"/>
      <c r="J735" s="135"/>
      <c r="K735" s="135"/>
    </row>
    <row r="736" spans="1:11" s="116" customFormat="1" ht="10.5">
      <c r="A736" s="143"/>
      <c r="B736" s="139"/>
      <c r="C736" s="133"/>
      <c r="D736" s="133"/>
      <c r="E736" s="133"/>
      <c r="F736" s="134"/>
      <c r="G736" s="134"/>
      <c r="H736" s="134"/>
      <c r="I736" s="135"/>
      <c r="J736" s="135"/>
      <c r="K736" s="135"/>
    </row>
    <row r="737" spans="1:11" s="116" customFormat="1" ht="10.5">
      <c r="A737" s="143"/>
      <c r="B737" s="139"/>
      <c r="C737" s="133"/>
      <c r="D737" s="133"/>
      <c r="E737" s="133"/>
      <c r="F737" s="134"/>
      <c r="G737" s="134"/>
      <c r="H737" s="134"/>
      <c r="I737" s="135"/>
      <c r="J737" s="135"/>
      <c r="K737" s="135"/>
    </row>
    <row r="738" spans="1:11" s="116" customFormat="1" ht="10.5">
      <c r="A738" s="143"/>
      <c r="B738" s="139"/>
      <c r="C738" s="133"/>
      <c r="D738" s="133"/>
      <c r="E738" s="133"/>
      <c r="F738" s="134"/>
      <c r="G738" s="134"/>
      <c r="H738" s="134"/>
      <c r="I738" s="135"/>
      <c r="J738" s="135"/>
      <c r="K738" s="135"/>
    </row>
    <row r="739" spans="1:11" s="116" customFormat="1" ht="10.5">
      <c r="A739" s="150"/>
      <c r="B739" s="139"/>
      <c r="C739" s="133"/>
      <c r="D739" s="133"/>
      <c r="E739" s="133"/>
      <c r="F739" s="134"/>
      <c r="G739" s="134"/>
      <c r="H739" s="134"/>
      <c r="I739" s="135"/>
      <c r="J739" s="136"/>
      <c r="K739" s="136"/>
    </row>
    <row r="740" spans="1:11" s="116" customFormat="1" ht="10.5">
      <c r="A740" s="143"/>
      <c r="B740" s="139"/>
      <c r="C740" s="133"/>
      <c r="D740" s="133"/>
      <c r="E740" s="133"/>
      <c r="F740" s="134"/>
      <c r="G740" s="134"/>
      <c r="H740" s="134"/>
      <c r="I740" s="136"/>
      <c r="J740" s="136"/>
      <c r="K740" s="136"/>
    </row>
    <row r="741" spans="1:11" s="116" customFormat="1" ht="10.5">
      <c r="A741" s="143"/>
      <c r="B741" s="139"/>
      <c r="C741" s="133"/>
      <c r="D741" s="133"/>
      <c r="E741" s="133"/>
      <c r="F741" s="134"/>
      <c r="G741" s="134"/>
      <c r="H741" s="134"/>
      <c r="I741" s="136"/>
      <c r="J741" s="136"/>
      <c r="K741" s="136"/>
    </row>
    <row r="742" spans="1:11" s="116" customFormat="1" ht="10.5">
      <c r="A742" s="143"/>
      <c r="B742" s="139"/>
      <c r="C742" s="133"/>
      <c r="D742" s="133"/>
      <c r="E742" s="133"/>
      <c r="F742" s="134"/>
      <c r="G742" s="134"/>
      <c r="H742" s="134"/>
      <c r="I742" s="136"/>
      <c r="J742" s="136"/>
      <c r="K742" s="136"/>
    </row>
    <row r="743" spans="1:11" s="116" customFormat="1" ht="10.5">
      <c r="A743" s="143"/>
      <c r="B743" s="139"/>
      <c r="C743" s="133"/>
      <c r="D743" s="133"/>
      <c r="E743" s="133"/>
      <c r="F743" s="134"/>
      <c r="G743" s="134"/>
      <c r="H743" s="134"/>
      <c r="I743" s="136"/>
      <c r="J743" s="136"/>
      <c r="K743" s="136"/>
    </row>
    <row r="744" spans="1:11" s="116" customFormat="1" ht="10.5">
      <c r="A744" s="143"/>
      <c r="B744" s="139"/>
      <c r="C744" s="133"/>
      <c r="D744" s="133"/>
      <c r="E744" s="133"/>
      <c r="F744" s="134"/>
      <c r="G744" s="134"/>
      <c r="H744" s="134"/>
      <c r="I744" s="136"/>
      <c r="J744" s="136"/>
      <c r="K744" s="136"/>
    </row>
    <row r="745" spans="1:11" s="116" customFormat="1" ht="10.5">
      <c r="A745" s="143"/>
      <c r="B745" s="139"/>
      <c r="C745" s="133"/>
      <c r="D745" s="133"/>
      <c r="E745" s="133"/>
      <c r="F745" s="134"/>
      <c r="G745" s="134"/>
      <c r="H745" s="134"/>
      <c r="I745" s="136"/>
      <c r="J745" s="136"/>
      <c r="K745" s="136"/>
    </row>
    <row r="746" spans="1:11" s="116" customFormat="1" ht="10.5">
      <c r="A746" s="149"/>
      <c r="B746" s="139"/>
      <c r="C746" s="133"/>
      <c r="D746" s="133"/>
      <c r="E746" s="133"/>
      <c r="F746" s="134"/>
      <c r="G746" s="134"/>
      <c r="H746" s="134"/>
      <c r="I746" s="136"/>
      <c r="J746" s="136"/>
      <c r="K746" s="136"/>
    </row>
    <row r="747" spans="1:11" s="116" customFormat="1" ht="10.5">
      <c r="A747" s="150"/>
      <c r="B747" s="139"/>
      <c r="C747" s="133"/>
      <c r="D747" s="133"/>
      <c r="E747" s="133"/>
      <c r="F747" s="134"/>
      <c r="G747" s="134"/>
      <c r="H747" s="134"/>
      <c r="I747" s="136"/>
      <c r="J747" s="136"/>
      <c r="K747" s="136"/>
    </row>
    <row r="748" spans="1:11" s="116" customFormat="1" ht="10.5">
      <c r="A748" s="150"/>
      <c r="B748" s="139"/>
      <c r="C748" s="133"/>
      <c r="D748" s="133"/>
      <c r="E748" s="133"/>
      <c r="F748" s="134"/>
      <c r="G748" s="134"/>
      <c r="H748" s="134"/>
      <c r="I748" s="136"/>
      <c r="J748" s="136"/>
      <c r="K748" s="136"/>
    </row>
    <row r="749" spans="1:11" s="116" customFormat="1" ht="10.5">
      <c r="A749" s="150"/>
      <c r="B749" s="139"/>
      <c r="C749" s="133"/>
      <c r="D749" s="133"/>
      <c r="E749" s="133"/>
      <c r="F749" s="134"/>
      <c r="G749" s="134"/>
      <c r="H749" s="134"/>
      <c r="I749" s="136"/>
      <c r="J749" s="136"/>
      <c r="K749" s="136"/>
    </row>
    <row r="750" spans="1:11" s="116" customFormat="1" ht="10.5">
      <c r="A750" s="150"/>
      <c r="B750" s="139"/>
      <c r="C750" s="133"/>
      <c r="D750" s="133"/>
      <c r="E750" s="133"/>
      <c r="F750" s="134"/>
      <c r="G750" s="134"/>
      <c r="H750" s="134"/>
      <c r="I750" s="135"/>
      <c r="J750" s="136"/>
      <c r="K750" s="136"/>
    </row>
    <row r="751" spans="1:11" s="116" customFormat="1" ht="10.5">
      <c r="A751" s="150"/>
      <c r="B751" s="139"/>
      <c r="C751" s="133"/>
      <c r="D751" s="133"/>
      <c r="E751" s="133"/>
      <c r="F751" s="134"/>
      <c r="G751" s="134"/>
      <c r="H751" s="134"/>
      <c r="I751" s="136"/>
      <c r="J751" s="136"/>
      <c r="K751" s="136"/>
    </row>
    <row r="752" spans="1:11" s="116" customFormat="1" ht="10.5">
      <c r="A752" s="150"/>
      <c r="B752" s="139"/>
      <c r="C752" s="133"/>
      <c r="D752" s="133"/>
      <c r="E752" s="133"/>
      <c r="F752" s="134"/>
      <c r="G752" s="134"/>
      <c r="H752" s="134"/>
      <c r="I752" s="135"/>
      <c r="J752" s="136"/>
      <c r="K752" s="136"/>
    </row>
    <row r="753" spans="1:11" s="116" customFormat="1" ht="10.5">
      <c r="A753" s="149"/>
      <c r="B753" s="139"/>
      <c r="C753" s="133"/>
      <c r="D753" s="133"/>
      <c r="E753" s="133"/>
      <c r="F753" s="134"/>
      <c r="G753" s="134"/>
      <c r="H753" s="134"/>
      <c r="I753" s="135"/>
      <c r="J753" s="136"/>
      <c r="K753" s="136"/>
    </row>
    <row r="754" spans="1:11" s="116" customFormat="1" ht="10.5">
      <c r="A754" s="150"/>
      <c r="B754" s="139"/>
      <c r="C754" s="133"/>
      <c r="D754" s="133"/>
      <c r="E754" s="133"/>
      <c r="F754" s="134"/>
      <c r="G754" s="134"/>
      <c r="H754" s="134"/>
      <c r="I754" s="136"/>
      <c r="J754" s="136"/>
      <c r="K754" s="136"/>
    </row>
    <row r="755" spans="1:11" s="116" customFormat="1" ht="10.5">
      <c r="A755" s="143"/>
      <c r="B755" s="139"/>
      <c r="C755" s="133"/>
      <c r="D755" s="133"/>
      <c r="E755" s="133"/>
      <c r="F755" s="134"/>
      <c r="G755" s="134"/>
      <c r="H755" s="134"/>
      <c r="I755" s="136"/>
      <c r="J755" s="136"/>
      <c r="K755" s="136"/>
    </row>
    <row r="756" spans="1:11" s="116" customFormat="1" ht="10.5">
      <c r="A756" s="143"/>
      <c r="B756" s="139"/>
      <c r="C756" s="133"/>
      <c r="D756" s="133"/>
      <c r="E756" s="133"/>
      <c r="F756" s="134"/>
      <c r="G756" s="134"/>
      <c r="H756" s="134"/>
      <c r="I756" s="136"/>
      <c r="J756" s="136"/>
      <c r="K756" s="136"/>
    </row>
    <row r="757" spans="1:11" s="116" customFormat="1" ht="10.5">
      <c r="A757" s="143"/>
      <c r="B757" s="139"/>
      <c r="C757" s="133"/>
      <c r="D757" s="133"/>
      <c r="E757" s="133"/>
      <c r="F757" s="134"/>
      <c r="G757" s="134"/>
      <c r="H757" s="134"/>
      <c r="I757" s="136"/>
      <c r="J757" s="135"/>
      <c r="K757" s="136"/>
    </row>
    <row r="758" spans="1:11" s="116" customFormat="1" ht="10.5">
      <c r="A758" s="143"/>
      <c r="B758" s="141"/>
      <c r="C758" s="133"/>
      <c r="D758" s="133"/>
      <c r="E758" s="133"/>
      <c r="F758" s="134"/>
      <c r="G758" s="134"/>
      <c r="H758" s="134"/>
      <c r="I758" s="135"/>
      <c r="J758" s="136"/>
      <c r="K758" s="136"/>
    </row>
    <row r="759" spans="1:11" s="116" customFormat="1" ht="10.5">
      <c r="A759" s="150"/>
      <c r="B759" s="141"/>
      <c r="C759" s="133"/>
      <c r="D759" s="133"/>
      <c r="E759" s="133"/>
      <c r="F759" s="134"/>
      <c r="G759" s="134"/>
      <c r="H759" s="134"/>
      <c r="I759" s="136"/>
      <c r="J759" s="136"/>
      <c r="K759" s="136"/>
    </row>
    <row r="760" spans="1:11" s="116" customFormat="1" ht="10.5">
      <c r="A760" s="143"/>
      <c r="B760" s="141"/>
      <c r="C760" s="133"/>
      <c r="D760" s="133"/>
      <c r="E760" s="133"/>
      <c r="F760" s="134"/>
      <c r="G760" s="134"/>
      <c r="H760" s="134"/>
      <c r="I760" s="136"/>
      <c r="J760" s="135"/>
      <c r="K760" s="136"/>
    </row>
    <row r="761" spans="1:11" s="116" customFormat="1" ht="10.5">
      <c r="A761" s="143"/>
      <c r="B761" s="141"/>
      <c r="C761" s="133"/>
      <c r="D761" s="133"/>
      <c r="E761" s="133"/>
      <c r="F761" s="134"/>
      <c r="G761" s="134"/>
      <c r="H761" s="134"/>
      <c r="I761" s="136"/>
      <c r="J761" s="136"/>
      <c r="K761" s="136"/>
    </row>
    <row r="762" spans="1:11" s="116" customFormat="1" ht="10.5">
      <c r="A762" s="143"/>
      <c r="B762" s="140"/>
      <c r="C762" s="133"/>
      <c r="D762" s="133"/>
      <c r="E762" s="133"/>
      <c r="F762" s="134"/>
      <c r="G762" s="134"/>
      <c r="H762" s="134"/>
      <c r="I762" s="135"/>
      <c r="J762" s="136"/>
      <c r="K762" s="136"/>
    </row>
    <row r="763" spans="1:11" s="116" customFormat="1" ht="10.5">
      <c r="A763" s="143"/>
      <c r="B763" s="132"/>
      <c r="C763" s="133"/>
      <c r="D763" s="133"/>
      <c r="E763" s="133"/>
      <c r="F763" s="134"/>
      <c r="G763" s="134"/>
      <c r="H763" s="134"/>
      <c r="I763" s="136"/>
      <c r="J763" s="136"/>
      <c r="K763" s="136"/>
    </row>
    <row r="764" spans="1:11" s="116" customFormat="1" ht="10.5">
      <c r="A764" s="150"/>
      <c r="B764" s="132"/>
      <c r="C764" s="133"/>
      <c r="D764" s="133"/>
      <c r="E764" s="133"/>
      <c r="F764" s="134"/>
      <c r="G764" s="134"/>
      <c r="H764" s="134"/>
      <c r="I764" s="136"/>
      <c r="J764" s="136"/>
      <c r="K764" s="136"/>
    </row>
    <row r="765" spans="1:11" s="116" customFormat="1" ht="10.5">
      <c r="A765" s="143"/>
      <c r="B765" s="132"/>
      <c r="C765" s="133"/>
      <c r="D765" s="133"/>
      <c r="E765" s="133"/>
      <c r="F765" s="134"/>
      <c r="G765" s="134"/>
      <c r="H765" s="134"/>
      <c r="I765" s="136"/>
      <c r="J765" s="136"/>
      <c r="K765" s="136"/>
    </row>
    <row r="766" spans="1:11" s="116" customFormat="1" ht="10.5">
      <c r="A766" s="143"/>
      <c r="B766" s="132"/>
      <c r="C766" s="133"/>
      <c r="D766" s="133"/>
      <c r="E766" s="133"/>
      <c r="F766" s="134"/>
      <c r="G766" s="134"/>
      <c r="H766" s="134"/>
      <c r="I766" s="136"/>
      <c r="J766" s="136"/>
      <c r="K766" s="136"/>
    </row>
    <row r="767" spans="1:11" s="116" customFormat="1" ht="10.5">
      <c r="A767" s="143"/>
      <c r="B767" s="142"/>
      <c r="C767" s="133"/>
      <c r="D767" s="133"/>
      <c r="E767" s="133"/>
      <c r="F767" s="134"/>
      <c r="G767" s="134"/>
      <c r="H767" s="134"/>
      <c r="I767" s="135"/>
      <c r="J767" s="135"/>
      <c r="K767" s="135"/>
    </row>
    <row r="768" spans="1:11" s="116" customFormat="1" ht="10.5">
      <c r="A768" s="143"/>
      <c r="B768" s="142"/>
      <c r="C768" s="133"/>
      <c r="D768" s="133"/>
      <c r="E768" s="133"/>
      <c r="F768" s="134"/>
      <c r="G768" s="134"/>
      <c r="H768" s="134"/>
      <c r="I768" s="136"/>
      <c r="J768" s="136"/>
      <c r="K768" s="136"/>
    </row>
    <row r="769" spans="1:11" s="116" customFormat="1" ht="10.5">
      <c r="A769" s="149"/>
      <c r="B769" s="142"/>
      <c r="C769" s="133"/>
      <c r="D769" s="133"/>
      <c r="E769" s="133"/>
      <c r="F769" s="134"/>
      <c r="G769" s="134"/>
      <c r="H769" s="134"/>
      <c r="I769" s="135"/>
      <c r="J769" s="135"/>
      <c r="K769" s="135"/>
    </row>
    <row r="770" spans="1:11" s="116" customFormat="1" ht="10.5">
      <c r="A770" s="150"/>
      <c r="B770" s="142"/>
      <c r="C770" s="133"/>
      <c r="D770" s="133"/>
      <c r="E770" s="133"/>
      <c r="F770" s="134"/>
      <c r="G770" s="134"/>
      <c r="H770" s="134"/>
      <c r="I770" s="135"/>
      <c r="J770" s="135"/>
      <c r="K770" s="135"/>
    </row>
    <row r="771" spans="1:11" s="116" customFormat="1" ht="10.5">
      <c r="A771" s="143"/>
      <c r="B771" s="141"/>
      <c r="C771" s="133"/>
      <c r="D771" s="133"/>
      <c r="E771" s="133"/>
      <c r="F771" s="134"/>
      <c r="G771" s="134"/>
      <c r="H771" s="134"/>
      <c r="I771" s="135"/>
      <c r="J771" s="135"/>
      <c r="K771" s="135"/>
    </row>
    <row r="772" spans="1:11" s="116" customFormat="1" ht="10.5">
      <c r="A772" s="143"/>
      <c r="B772" s="141"/>
      <c r="C772" s="133"/>
      <c r="D772" s="133"/>
      <c r="E772" s="133"/>
      <c r="F772" s="134"/>
      <c r="G772" s="134"/>
      <c r="H772" s="134"/>
      <c r="I772" s="135"/>
      <c r="J772" s="135"/>
      <c r="K772" s="135"/>
    </row>
    <row r="773" spans="1:11" s="116" customFormat="1" ht="10.5">
      <c r="A773" s="143"/>
      <c r="B773" s="141"/>
      <c r="C773" s="133"/>
      <c r="D773" s="133"/>
      <c r="E773" s="133"/>
      <c r="F773" s="134"/>
      <c r="G773" s="134"/>
      <c r="H773" s="134"/>
      <c r="I773" s="136"/>
      <c r="J773" s="136"/>
      <c r="K773" s="136"/>
    </row>
    <row r="774" spans="1:11" s="116" customFormat="1" ht="10.5">
      <c r="A774" s="150"/>
      <c r="B774" s="141"/>
      <c r="C774" s="133"/>
      <c r="D774" s="133"/>
      <c r="E774" s="133"/>
      <c r="F774" s="134"/>
      <c r="G774" s="134"/>
      <c r="H774" s="134"/>
      <c r="I774" s="136"/>
      <c r="J774" s="135"/>
      <c r="K774" s="136"/>
    </row>
    <row r="775" spans="1:11" s="116" customFormat="1" ht="10.5">
      <c r="A775" s="143"/>
      <c r="B775" s="141"/>
      <c r="C775" s="133"/>
      <c r="D775" s="133"/>
      <c r="E775" s="133"/>
      <c r="F775" s="134"/>
      <c r="G775" s="134"/>
      <c r="H775" s="134"/>
      <c r="I775" s="136"/>
      <c r="J775" s="135"/>
      <c r="K775" s="136"/>
    </row>
    <row r="776" spans="1:11" s="116" customFormat="1" ht="10.5">
      <c r="A776" s="143"/>
      <c r="B776" s="141"/>
      <c r="C776" s="133"/>
      <c r="D776" s="133"/>
      <c r="E776" s="133"/>
      <c r="F776" s="134"/>
      <c r="G776" s="134"/>
      <c r="H776" s="134"/>
      <c r="I776" s="136"/>
      <c r="J776" s="136"/>
      <c r="K776" s="136"/>
    </row>
    <row r="777" spans="1:11" s="116" customFormat="1" ht="10.5">
      <c r="A777" s="143"/>
      <c r="B777" s="141"/>
      <c r="C777" s="133"/>
      <c r="D777" s="133"/>
      <c r="E777" s="133"/>
      <c r="F777" s="134"/>
      <c r="G777" s="134"/>
      <c r="H777" s="134"/>
      <c r="I777" s="135"/>
      <c r="J777" s="135"/>
      <c r="K777" s="135"/>
    </row>
    <row r="778" spans="1:11" s="116" customFormat="1" ht="10.5">
      <c r="A778" s="150"/>
      <c r="B778" s="141"/>
      <c r="C778" s="133"/>
      <c r="D778" s="133"/>
      <c r="E778" s="133"/>
      <c r="F778" s="134"/>
      <c r="G778" s="134"/>
      <c r="H778" s="134"/>
      <c r="I778" s="135"/>
      <c r="J778" s="135"/>
      <c r="K778" s="135"/>
    </row>
    <row r="779" spans="1:11" s="116" customFormat="1" ht="10.5">
      <c r="A779" s="143"/>
      <c r="B779" s="140"/>
      <c r="C779" s="133"/>
      <c r="D779" s="133"/>
      <c r="E779" s="133"/>
      <c r="F779" s="134"/>
      <c r="G779" s="134"/>
      <c r="H779" s="134"/>
      <c r="I779" s="135"/>
      <c r="J779" s="135"/>
      <c r="K779" s="135"/>
    </row>
    <row r="780" spans="1:11" s="116" customFormat="1" ht="10.5">
      <c r="A780" s="143"/>
      <c r="B780" s="141"/>
      <c r="C780" s="133"/>
      <c r="D780" s="133"/>
      <c r="E780" s="133"/>
      <c r="F780" s="134"/>
      <c r="G780" s="134"/>
      <c r="H780" s="134"/>
      <c r="I780" s="136"/>
      <c r="J780" s="136"/>
      <c r="K780" s="136"/>
    </row>
    <row r="781" spans="1:11" s="116" customFormat="1" ht="10.5">
      <c r="A781" s="143"/>
      <c r="B781" s="141"/>
      <c r="C781" s="133"/>
      <c r="D781" s="133"/>
      <c r="E781" s="133"/>
      <c r="F781" s="134"/>
      <c r="G781" s="134"/>
      <c r="H781" s="134"/>
      <c r="I781" s="136"/>
      <c r="J781" s="136"/>
      <c r="K781" s="136"/>
    </row>
    <row r="782" spans="1:11" s="116" customFormat="1" ht="10.5">
      <c r="A782" s="143"/>
      <c r="B782" s="141"/>
      <c r="C782" s="133"/>
      <c r="D782" s="133"/>
      <c r="E782" s="133"/>
      <c r="F782" s="134"/>
      <c r="G782" s="134"/>
      <c r="H782" s="134"/>
      <c r="I782" s="136"/>
      <c r="J782" s="136"/>
      <c r="K782" s="136"/>
    </row>
    <row r="783" spans="1:11" s="116" customFormat="1" ht="10.5">
      <c r="A783" s="143"/>
      <c r="B783" s="140"/>
      <c r="C783" s="133"/>
      <c r="D783" s="133"/>
      <c r="E783" s="133"/>
      <c r="F783" s="134"/>
      <c r="G783" s="134"/>
      <c r="H783" s="134"/>
      <c r="I783" s="136"/>
      <c r="J783" s="136"/>
      <c r="K783" s="136"/>
    </row>
    <row r="784" spans="1:11" s="116" customFormat="1" ht="10.5">
      <c r="A784" s="143"/>
      <c r="B784" s="141"/>
      <c r="C784" s="133"/>
      <c r="D784" s="133"/>
      <c r="E784" s="133"/>
      <c r="F784" s="134"/>
      <c r="G784" s="134"/>
      <c r="H784" s="134"/>
      <c r="I784" s="135"/>
      <c r="J784" s="136"/>
      <c r="K784" s="136"/>
    </row>
    <row r="785" spans="1:11" s="116" customFormat="1" ht="10.5">
      <c r="A785" s="143"/>
      <c r="B785" s="140"/>
      <c r="C785" s="133"/>
      <c r="D785" s="133"/>
      <c r="E785" s="133"/>
      <c r="F785" s="134"/>
      <c r="G785" s="134"/>
      <c r="H785" s="134"/>
      <c r="I785" s="136"/>
      <c r="J785" s="136"/>
      <c r="K785" s="136"/>
    </row>
    <row r="786" spans="1:11" s="116" customFormat="1" ht="10.5">
      <c r="A786" s="149"/>
      <c r="B786" s="141"/>
      <c r="C786" s="133"/>
      <c r="D786" s="133"/>
      <c r="E786" s="133"/>
      <c r="F786" s="134"/>
      <c r="G786" s="134"/>
      <c r="H786" s="134"/>
      <c r="I786" s="136"/>
      <c r="J786" s="136"/>
      <c r="K786" s="136"/>
    </row>
    <row r="787" spans="1:11" s="116" customFormat="1" ht="10.5">
      <c r="A787" s="150"/>
      <c r="B787" s="141"/>
      <c r="C787" s="133"/>
      <c r="D787" s="133"/>
      <c r="E787" s="133"/>
      <c r="F787" s="134"/>
      <c r="G787" s="134"/>
      <c r="H787" s="134"/>
      <c r="I787" s="135"/>
      <c r="J787" s="135"/>
      <c r="K787" s="135"/>
    </row>
    <row r="788" spans="1:11" s="116" customFormat="1" ht="10.5">
      <c r="A788" s="143"/>
      <c r="B788" s="141"/>
      <c r="C788" s="133"/>
      <c r="D788" s="133"/>
      <c r="E788" s="133"/>
      <c r="F788" s="134"/>
      <c r="G788" s="134"/>
      <c r="H788" s="134"/>
      <c r="I788" s="136"/>
      <c r="J788" s="136"/>
      <c r="K788" s="136"/>
    </row>
    <row r="789" spans="1:11" s="116" customFormat="1" ht="10.5">
      <c r="A789" s="143"/>
      <c r="B789" s="141"/>
      <c r="C789" s="133"/>
      <c r="D789" s="133"/>
      <c r="E789" s="133"/>
      <c r="F789" s="134"/>
      <c r="G789" s="134"/>
      <c r="H789" s="134"/>
      <c r="I789" s="136"/>
      <c r="J789" s="136"/>
      <c r="K789" s="136"/>
    </row>
    <row r="790" spans="1:11" s="116" customFormat="1" ht="10.5">
      <c r="A790" s="143"/>
      <c r="B790" s="141"/>
      <c r="C790" s="133"/>
      <c r="D790" s="133"/>
      <c r="E790" s="133"/>
      <c r="F790" s="134"/>
      <c r="G790" s="134"/>
      <c r="H790" s="134"/>
      <c r="I790" s="135"/>
      <c r="J790" s="136"/>
      <c r="K790" s="136"/>
    </row>
    <row r="791" spans="1:11" s="116" customFormat="1" ht="10.5">
      <c r="A791" s="143"/>
      <c r="B791" s="141"/>
      <c r="C791" s="133"/>
      <c r="D791" s="133"/>
      <c r="E791" s="133"/>
      <c r="F791" s="134"/>
      <c r="G791" s="134"/>
      <c r="H791" s="134"/>
      <c r="I791" s="136"/>
      <c r="J791" s="136"/>
      <c r="K791" s="136"/>
    </row>
    <row r="792" spans="1:11" s="116" customFormat="1" ht="10.5">
      <c r="A792" s="143"/>
      <c r="B792" s="141"/>
      <c r="C792" s="133"/>
      <c r="D792" s="133"/>
      <c r="E792" s="133"/>
      <c r="F792" s="134"/>
      <c r="G792" s="134"/>
      <c r="H792" s="134"/>
      <c r="I792" s="136"/>
      <c r="J792" s="136"/>
      <c r="K792" s="136"/>
    </row>
    <row r="793" spans="1:11" s="116" customFormat="1" ht="10.5">
      <c r="A793" s="150"/>
      <c r="B793" s="141"/>
      <c r="C793" s="133"/>
      <c r="D793" s="133"/>
      <c r="E793" s="133"/>
      <c r="F793" s="134"/>
      <c r="G793" s="134"/>
      <c r="H793" s="134"/>
      <c r="I793" s="136"/>
      <c r="J793" s="135"/>
      <c r="K793" s="136"/>
    </row>
    <row r="794" spans="1:11" s="116" customFormat="1" ht="10.5">
      <c r="A794" s="143"/>
      <c r="B794" s="141"/>
      <c r="C794" s="133"/>
      <c r="D794" s="133"/>
      <c r="E794" s="133"/>
      <c r="F794" s="134"/>
      <c r="G794" s="134"/>
      <c r="H794" s="134"/>
      <c r="I794" s="135"/>
      <c r="J794" s="135"/>
      <c r="K794" s="135"/>
    </row>
    <row r="795" spans="1:11" s="116" customFormat="1" ht="10.5">
      <c r="A795" s="143"/>
      <c r="B795" s="141"/>
      <c r="C795" s="133"/>
      <c r="D795" s="133"/>
      <c r="E795" s="133"/>
      <c r="F795" s="134"/>
      <c r="G795" s="134"/>
      <c r="H795" s="134"/>
      <c r="I795" s="135"/>
      <c r="J795" s="135"/>
      <c r="K795" s="135"/>
    </row>
    <row r="796" spans="1:11" s="116" customFormat="1" ht="10.5">
      <c r="A796" s="143"/>
      <c r="B796" s="141"/>
      <c r="C796" s="133"/>
      <c r="D796" s="133"/>
      <c r="E796" s="133"/>
      <c r="F796" s="134"/>
      <c r="G796" s="134"/>
      <c r="H796" s="134"/>
      <c r="I796" s="135"/>
      <c r="J796" s="135"/>
      <c r="K796" s="135"/>
    </row>
    <row r="797" spans="1:11" s="116" customFormat="1" ht="10.5">
      <c r="A797" s="143"/>
      <c r="B797" s="141"/>
      <c r="C797" s="133"/>
      <c r="D797" s="133"/>
      <c r="E797" s="133"/>
      <c r="F797" s="134"/>
      <c r="G797" s="134"/>
      <c r="H797" s="134"/>
      <c r="I797" s="136"/>
      <c r="J797" s="135"/>
      <c r="K797" s="136"/>
    </row>
    <row r="798" spans="1:11" s="116" customFormat="1" ht="10.5">
      <c r="A798" s="143"/>
      <c r="B798" s="141"/>
      <c r="C798" s="133"/>
      <c r="D798" s="133"/>
      <c r="E798" s="133"/>
      <c r="F798" s="134"/>
      <c r="G798" s="134"/>
      <c r="H798" s="134"/>
      <c r="I798" s="135"/>
      <c r="J798" s="135"/>
      <c r="K798" s="135"/>
    </row>
    <row r="799" spans="1:11" s="116" customFormat="1" ht="10.5">
      <c r="A799" s="143"/>
      <c r="B799" s="141"/>
      <c r="C799" s="133"/>
      <c r="D799" s="133"/>
      <c r="E799" s="133"/>
      <c r="F799" s="134"/>
      <c r="G799" s="134"/>
      <c r="H799" s="134"/>
      <c r="I799" s="135"/>
      <c r="J799" s="135"/>
      <c r="K799" s="135"/>
    </row>
    <row r="800" spans="1:11" s="116" customFormat="1" ht="10.5">
      <c r="A800" s="143"/>
      <c r="B800" s="141"/>
      <c r="C800" s="133"/>
      <c r="D800" s="133"/>
      <c r="E800" s="133"/>
      <c r="F800" s="134"/>
      <c r="G800" s="134"/>
      <c r="H800" s="134"/>
      <c r="I800" s="135"/>
      <c r="J800" s="135"/>
      <c r="K800" s="135"/>
    </row>
    <row r="801" spans="1:11" s="116" customFormat="1" ht="10.5">
      <c r="A801" s="143"/>
      <c r="B801" s="139"/>
      <c r="C801" s="133"/>
      <c r="D801" s="133"/>
      <c r="E801" s="133"/>
      <c r="F801" s="134"/>
      <c r="G801" s="134"/>
      <c r="H801" s="134"/>
      <c r="I801" s="135"/>
      <c r="J801" s="135"/>
      <c r="K801" s="135"/>
    </row>
    <row r="802" spans="1:11" s="144" customFormat="1" ht="10.5">
      <c r="A802" s="143"/>
      <c r="B802" s="141"/>
      <c r="C802" s="133"/>
      <c r="D802" s="133"/>
      <c r="E802" s="133"/>
      <c r="F802" s="134"/>
      <c r="G802" s="134"/>
      <c r="H802" s="134"/>
      <c r="I802" s="136"/>
      <c r="J802" s="136"/>
      <c r="K802" s="136"/>
    </row>
    <row r="803" spans="1:11" s="116" customFormat="1" ht="10.5">
      <c r="A803" s="149"/>
      <c r="B803" s="141"/>
      <c r="C803" s="133"/>
      <c r="D803" s="133"/>
      <c r="E803" s="133"/>
      <c r="F803" s="134"/>
      <c r="G803" s="134"/>
      <c r="H803" s="134"/>
      <c r="I803" s="136"/>
      <c r="J803" s="136"/>
      <c r="K803" s="136"/>
    </row>
    <row r="804" spans="1:11" s="116" customFormat="1" ht="10.5">
      <c r="A804" s="150"/>
      <c r="B804" s="141"/>
      <c r="C804" s="133"/>
      <c r="D804" s="133"/>
      <c r="E804" s="133"/>
      <c r="F804" s="134"/>
      <c r="G804" s="134"/>
      <c r="H804" s="134"/>
      <c r="I804" s="136"/>
      <c r="J804" s="135"/>
      <c r="K804" s="136"/>
    </row>
    <row r="805" spans="1:11" s="116" customFormat="1" ht="10.5">
      <c r="A805" s="150"/>
      <c r="B805" s="141"/>
      <c r="C805" s="133"/>
      <c r="D805" s="133"/>
      <c r="E805" s="133"/>
      <c r="F805" s="134"/>
      <c r="G805" s="134"/>
      <c r="H805" s="134"/>
      <c r="I805" s="135"/>
      <c r="J805" s="135"/>
      <c r="K805" s="135"/>
    </row>
    <row r="806" spans="1:11" s="116" customFormat="1" ht="22.5" customHeight="1">
      <c r="A806" s="150"/>
      <c r="B806" s="141"/>
      <c r="C806" s="145"/>
      <c r="D806" s="145"/>
      <c r="E806" s="145"/>
      <c r="F806" s="146"/>
      <c r="G806" s="146"/>
      <c r="H806" s="146"/>
      <c r="I806" s="154"/>
      <c r="J806" s="154"/>
      <c r="K806" s="154"/>
    </row>
    <row r="807" spans="1:11" s="116" customFormat="1" ht="10.5">
      <c r="A807" s="148"/>
      <c r="B807" s="141"/>
      <c r="C807" s="133"/>
      <c r="D807" s="133"/>
      <c r="E807" s="133"/>
      <c r="F807" s="134"/>
      <c r="G807" s="134"/>
      <c r="H807" s="134"/>
      <c r="I807" s="136"/>
      <c r="J807" s="136"/>
      <c r="K807" s="136"/>
    </row>
    <row r="808" spans="1:11" s="116" customFormat="1" ht="10.5">
      <c r="A808" s="149"/>
      <c r="B808" s="141"/>
      <c r="C808" s="133"/>
      <c r="D808" s="133"/>
      <c r="E808" s="133"/>
      <c r="F808" s="134"/>
      <c r="G808" s="134"/>
      <c r="H808" s="134"/>
      <c r="I808" s="136"/>
      <c r="J808" s="136"/>
      <c r="K808" s="136"/>
    </row>
    <row r="809" spans="1:11" s="116" customFormat="1" ht="10.5">
      <c r="A809" s="150"/>
      <c r="B809" s="141"/>
      <c r="C809" s="133"/>
      <c r="D809" s="133"/>
      <c r="E809" s="133"/>
      <c r="F809" s="134"/>
      <c r="G809" s="134"/>
      <c r="H809" s="134"/>
      <c r="I809" s="136"/>
      <c r="J809" s="136"/>
      <c r="K809" s="136"/>
    </row>
    <row r="810" spans="1:11" s="116" customFormat="1" ht="10.5">
      <c r="A810" s="150"/>
      <c r="B810" s="141"/>
      <c r="C810" s="133"/>
      <c r="D810" s="133"/>
      <c r="E810" s="133"/>
      <c r="F810" s="134"/>
      <c r="G810" s="134"/>
      <c r="H810" s="134"/>
      <c r="I810" s="135"/>
      <c r="J810" s="135"/>
      <c r="K810" s="135"/>
    </row>
    <row r="811" spans="1:11" s="116" customFormat="1" ht="10.5">
      <c r="A811" s="150"/>
      <c r="B811" s="140"/>
      <c r="C811" s="133"/>
      <c r="D811" s="133"/>
      <c r="E811" s="133"/>
      <c r="F811" s="134"/>
      <c r="G811" s="134"/>
      <c r="H811" s="134"/>
      <c r="I811" s="136"/>
      <c r="J811" s="135"/>
      <c r="K811" s="136"/>
    </row>
    <row r="812" spans="1:11" s="116" customFormat="1" ht="10.5">
      <c r="A812" s="150"/>
      <c r="B812" s="141"/>
      <c r="C812" s="133"/>
      <c r="D812" s="133"/>
      <c r="E812" s="133"/>
      <c r="F812" s="134"/>
      <c r="G812" s="134"/>
      <c r="H812" s="134"/>
      <c r="I812" s="136"/>
      <c r="J812" s="136"/>
      <c r="K812" s="136"/>
    </row>
    <row r="813" spans="1:11" s="116" customFormat="1" ht="10.5">
      <c r="A813" s="150"/>
      <c r="B813" s="141"/>
      <c r="C813" s="133"/>
      <c r="D813" s="133"/>
      <c r="E813" s="133"/>
      <c r="F813" s="134"/>
      <c r="G813" s="134"/>
      <c r="H813" s="134"/>
      <c r="I813" s="136"/>
      <c r="J813" s="136"/>
      <c r="K813" s="136"/>
    </row>
    <row r="814" spans="1:11" s="116" customFormat="1" ht="10.5">
      <c r="A814" s="150"/>
      <c r="B814" s="141"/>
      <c r="C814" s="133"/>
      <c r="D814" s="133"/>
      <c r="E814" s="133"/>
      <c r="F814" s="134"/>
      <c r="G814" s="134"/>
      <c r="H814" s="134"/>
      <c r="I814" s="135"/>
      <c r="J814" s="136"/>
      <c r="K814" s="136"/>
    </row>
    <row r="815" spans="1:11" s="116" customFormat="1" ht="10.5">
      <c r="A815" s="150"/>
      <c r="B815" s="141"/>
      <c r="C815" s="133"/>
      <c r="D815" s="133"/>
      <c r="E815" s="133"/>
      <c r="F815" s="134"/>
      <c r="G815" s="134"/>
      <c r="H815" s="134"/>
      <c r="I815" s="136"/>
      <c r="J815" s="136"/>
      <c r="K815" s="136"/>
    </row>
    <row r="816" spans="1:11" s="116" customFormat="1" ht="10.5">
      <c r="A816" s="150"/>
      <c r="B816" s="141"/>
      <c r="C816" s="133"/>
      <c r="D816" s="133"/>
      <c r="E816" s="133"/>
      <c r="F816" s="134"/>
      <c r="G816" s="134"/>
      <c r="H816" s="134"/>
      <c r="I816" s="136"/>
      <c r="J816" s="136"/>
      <c r="K816" s="136"/>
    </row>
    <row r="817" spans="1:11" s="116" customFormat="1" ht="10.5">
      <c r="A817" s="149"/>
      <c r="B817" s="141"/>
      <c r="C817" s="133"/>
      <c r="D817" s="133"/>
      <c r="E817" s="133"/>
      <c r="F817" s="134"/>
      <c r="G817" s="134"/>
      <c r="H817" s="134"/>
      <c r="I817" s="136"/>
      <c r="J817" s="136"/>
      <c r="K817" s="136"/>
    </row>
    <row r="818" spans="1:11" s="116" customFormat="1" ht="10.5">
      <c r="A818" s="150"/>
      <c r="B818" s="141"/>
      <c r="C818" s="133"/>
      <c r="D818" s="133"/>
      <c r="E818" s="133"/>
      <c r="F818" s="134"/>
      <c r="G818" s="134"/>
      <c r="H818" s="134"/>
      <c r="I818" s="136"/>
      <c r="J818" s="136"/>
      <c r="K818" s="136"/>
    </row>
    <row r="819" spans="1:11" s="116" customFormat="1" ht="10.5">
      <c r="A819" s="150"/>
      <c r="B819" s="141"/>
      <c r="C819" s="133"/>
      <c r="D819" s="133"/>
      <c r="E819" s="133"/>
      <c r="F819" s="134"/>
      <c r="G819" s="134"/>
      <c r="H819" s="134"/>
      <c r="I819" s="136"/>
      <c r="J819" s="136"/>
      <c r="K819" s="136"/>
    </row>
    <row r="820" spans="1:11" s="116" customFormat="1" ht="10.5">
      <c r="A820" s="150"/>
      <c r="B820" s="141"/>
      <c r="C820" s="133"/>
      <c r="D820" s="133"/>
      <c r="E820" s="133"/>
      <c r="F820" s="134"/>
      <c r="G820" s="134"/>
      <c r="H820" s="134"/>
      <c r="I820" s="136"/>
      <c r="J820" s="136"/>
      <c r="K820" s="136"/>
    </row>
    <row r="821" spans="1:11" s="116" customFormat="1" ht="10.5">
      <c r="A821" s="150"/>
      <c r="B821" s="141"/>
      <c r="C821" s="133"/>
      <c r="D821" s="133"/>
      <c r="E821" s="133"/>
      <c r="F821" s="134"/>
      <c r="G821" s="134"/>
      <c r="H821" s="134"/>
      <c r="I821" s="136"/>
      <c r="J821" s="136"/>
      <c r="K821" s="136"/>
    </row>
    <row r="822" spans="1:11" s="116" customFormat="1" ht="10.5">
      <c r="A822" s="150"/>
      <c r="B822" s="141"/>
      <c r="C822" s="133"/>
      <c r="D822" s="133"/>
      <c r="E822" s="133"/>
      <c r="F822" s="134"/>
      <c r="G822" s="134"/>
      <c r="H822" s="134"/>
      <c r="I822" s="136"/>
      <c r="J822" s="136"/>
      <c r="K822" s="136"/>
    </row>
    <row r="823" spans="1:11" s="116" customFormat="1" ht="10.5">
      <c r="A823" s="150"/>
      <c r="B823" s="139"/>
      <c r="C823" s="133"/>
      <c r="D823" s="133"/>
      <c r="E823" s="133"/>
      <c r="F823" s="134"/>
      <c r="G823" s="134"/>
      <c r="H823" s="134"/>
      <c r="I823" s="136"/>
      <c r="J823" s="136"/>
      <c r="K823" s="136"/>
    </row>
    <row r="824" spans="1:11" s="116" customFormat="1" ht="10.5">
      <c r="A824" s="149"/>
      <c r="B824" s="139"/>
      <c r="C824" s="133"/>
      <c r="D824" s="133"/>
      <c r="E824" s="133"/>
      <c r="F824" s="134"/>
      <c r="G824" s="134"/>
      <c r="H824" s="134"/>
      <c r="I824" s="136"/>
      <c r="J824" s="136"/>
      <c r="K824" s="136"/>
    </row>
    <row r="825" spans="1:11" s="116" customFormat="1" ht="10.5">
      <c r="A825" s="150"/>
      <c r="B825" s="139"/>
      <c r="C825" s="133"/>
      <c r="D825" s="133"/>
      <c r="E825" s="133"/>
      <c r="F825" s="134"/>
      <c r="G825" s="134"/>
      <c r="H825" s="134"/>
      <c r="I825" s="135"/>
      <c r="J825" s="136"/>
      <c r="K825" s="136"/>
    </row>
    <row r="826" spans="1:11" s="116" customFormat="1" ht="10.5">
      <c r="A826" s="150"/>
      <c r="B826" s="139"/>
      <c r="C826" s="133"/>
      <c r="D826" s="133"/>
      <c r="E826" s="133"/>
      <c r="F826" s="134"/>
      <c r="G826" s="134"/>
      <c r="H826" s="134"/>
      <c r="I826" s="135"/>
      <c r="J826" s="135"/>
      <c r="K826" s="135"/>
    </row>
    <row r="827" spans="1:11" s="116" customFormat="1" ht="10.5">
      <c r="A827" s="150"/>
      <c r="B827" s="139"/>
      <c r="C827" s="133"/>
      <c r="D827" s="133"/>
      <c r="E827" s="133"/>
      <c r="F827" s="134"/>
      <c r="G827" s="134"/>
      <c r="H827" s="134"/>
      <c r="I827" s="136"/>
      <c r="J827" s="136"/>
      <c r="K827" s="136"/>
    </row>
    <row r="828" spans="1:11" s="116" customFormat="1" ht="10.5">
      <c r="A828" s="149"/>
      <c r="B828" s="139"/>
      <c r="C828" s="133"/>
      <c r="D828" s="133"/>
      <c r="E828" s="133"/>
      <c r="F828" s="134"/>
      <c r="G828" s="134"/>
      <c r="H828" s="134"/>
      <c r="I828" s="136"/>
      <c r="J828" s="136"/>
      <c r="K828" s="136"/>
    </row>
    <row r="829" spans="1:11" s="116" customFormat="1" ht="10.5">
      <c r="A829" s="150"/>
      <c r="B829" s="139"/>
      <c r="C829" s="133"/>
      <c r="D829" s="133"/>
      <c r="E829" s="133"/>
      <c r="F829" s="134"/>
      <c r="G829" s="134"/>
      <c r="H829" s="134"/>
      <c r="I829" s="136"/>
      <c r="J829" s="136"/>
      <c r="K829" s="136"/>
    </row>
    <row r="830" spans="1:11" s="116" customFormat="1" ht="10.5">
      <c r="A830" s="150"/>
      <c r="B830" s="139"/>
      <c r="C830" s="133"/>
      <c r="D830" s="133"/>
      <c r="E830" s="133"/>
      <c r="F830" s="134"/>
      <c r="G830" s="134"/>
      <c r="H830" s="134"/>
      <c r="I830" s="135"/>
      <c r="J830" s="135"/>
      <c r="K830" s="135"/>
    </row>
    <row r="831" spans="1:11" s="116" customFormat="1" ht="10.5">
      <c r="A831" s="150"/>
      <c r="B831" s="139"/>
      <c r="C831" s="133"/>
      <c r="D831" s="133"/>
      <c r="E831" s="133"/>
      <c r="F831" s="134"/>
      <c r="G831" s="134"/>
      <c r="H831" s="134"/>
      <c r="I831" s="136"/>
      <c r="J831" s="136"/>
      <c r="K831" s="136"/>
    </row>
    <row r="832" spans="1:11" s="116" customFormat="1" ht="10.5">
      <c r="A832" s="149"/>
      <c r="B832" s="139"/>
      <c r="C832" s="133"/>
      <c r="D832" s="133"/>
      <c r="E832" s="133"/>
      <c r="F832" s="134"/>
      <c r="G832" s="134"/>
      <c r="H832" s="134"/>
      <c r="I832" s="136"/>
      <c r="J832" s="136"/>
      <c r="K832" s="136"/>
    </row>
    <row r="833" spans="1:11" s="116" customFormat="1" ht="10.5">
      <c r="A833" s="150"/>
      <c r="B833" s="139"/>
      <c r="C833" s="133"/>
      <c r="D833" s="133"/>
      <c r="E833" s="133"/>
      <c r="F833" s="134"/>
      <c r="G833" s="134"/>
      <c r="H833" s="134"/>
      <c r="I833" s="136"/>
      <c r="J833" s="136"/>
      <c r="K833" s="135"/>
    </row>
    <row r="834" spans="1:11" s="116" customFormat="1" ht="10.5">
      <c r="A834" s="150"/>
      <c r="B834" s="139"/>
      <c r="C834" s="133"/>
      <c r="D834" s="133"/>
      <c r="E834" s="133"/>
      <c r="F834" s="134"/>
      <c r="G834" s="134"/>
      <c r="H834" s="134"/>
      <c r="I834" s="135"/>
      <c r="J834" s="136"/>
      <c r="K834" s="136"/>
    </row>
    <row r="835" spans="1:11" s="116" customFormat="1" ht="10.5">
      <c r="A835" s="150"/>
      <c r="B835" s="139"/>
      <c r="C835" s="133"/>
      <c r="D835" s="133"/>
      <c r="E835" s="133"/>
      <c r="F835" s="134"/>
      <c r="G835" s="134"/>
      <c r="H835" s="134"/>
      <c r="I835" s="136"/>
      <c r="J835" s="136"/>
      <c r="K835" s="136"/>
    </row>
    <row r="836" spans="1:11" s="116" customFormat="1" ht="10.5">
      <c r="A836" s="150"/>
      <c r="B836" s="139"/>
      <c r="C836" s="133"/>
      <c r="D836" s="133"/>
      <c r="E836" s="133"/>
      <c r="F836" s="134"/>
      <c r="G836" s="134"/>
      <c r="H836" s="134"/>
      <c r="I836" s="135"/>
      <c r="J836" s="135"/>
      <c r="K836" s="135"/>
    </row>
    <row r="837" spans="1:11" s="116" customFormat="1" ht="10.5">
      <c r="A837" s="149"/>
      <c r="B837" s="141"/>
      <c r="C837" s="133"/>
      <c r="D837" s="133"/>
      <c r="E837" s="133"/>
      <c r="F837" s="134"/>
      <c r="G837" s="134"/>
      <c r="H837" s="134"/>
      <c r="I837" s="136"/>
      <c r="J837" s="135"/>
      <c r="K837" s="136"/>
    </row>
    <row r="838" spans="1:11" s="116" customFormat="1" ht="10.5">
      <c r="A838" s="150"/>
      <c r="B838" s="139"/>
      <c r="C838" s="133"/>
      <c r="D838" s="133"/>
      <c r="E838" s="133"/>
      <c r="F838" s="134"/>
      <c r="G838" s="134"/>
      <c r="H838" s="134"/>
      <c r="I838" s="136"/>
      <c r="J838" s="135"/>
      <c r="K838" s="136"/>
    </row>
    <row r="839" spans="1:11" s="116" customFormat="1" ht="10.5">
      <c r="A839" s="150"/>
      <c r="B839" s="139"/>
      <c r="C839" s="133"/>
      <c r="D839" s="133"/>
      <c r="E839" s="133"/>
      <c r="F839" s="134"/>
      <c r="G839" s="134"/>
      <c r="H839" s="134"/>
      <c r="I839" s="136"/>
      <c r="J839" s="136"/>
      <c r="K839" s="136"/>
    </row>
    <row r="840" spans="1:11" s="116" customFormat="1" ht="10.5">
      <c r="A840" s="150"/>
      <c r="B840" s="139"/>
      <c r="C840" s="133"/>
      <c r="D840" s="133"/>
      <c r="E840" s="133"/>
      <c r="F840" s="134"/>
      <c r="G840" s="134"/>
      <c r="H840" s="134"/>
      <c r="I840" s="136"/>
      <c r="J840" s="135"/>
      <c r="K840" s="136"/>
    </row>
    <row r="841" spans="1:11" s="116" customFormat="1" ht="10.5">
      <c r="A841" s="150"/>
      <c r="B841" s="141"/>
      <c r="C841" s="133"/>
      <c r="D841" s="133"/>
      <c r="E841" s="133"/>
      <c r="F841" s="134"/>
      <c r="G841" s="134"/>
      <c r="H841" s="134"/>
      <c r="I841" s="136"/>
      <c r="J841" s="135"/>
      <c r="K841" s="136"/>
    </row>
    <row r="842" spans="1:11" s="116" customFormat="1" ht="10.5">
      <c r="A842" s="150"/>
      <c r="B842" s="139"/>
      <c r="C842" s="133"/>
      <c r="D842" s="133"/>
      <c r="E842" s="133"/>
      <c r="F842" s="134"/>
      <c r="G842" s="134"/>
      <c r="H842" s="134"/>
      <c r="I842" s="136"/>
      <c r="J842" s="135"/>
      <c r="K842" s="136"/>
    </row>
    <row r="843" spans="1:11" s="116" customFormat="1" ht="10.5">
      <c r="A843" s="150"/>
      <c r="B843" s="139"/>
      <c r="C843" s="133"/>
      <c r="D843" s="133"/>
      <c r="E843" s="133"/>
      <c r="F843" s="134"/>
      <c r="G843" s="134"/>
      <c r="H843" s="134"/>
      <c r="I843" s="136"/>
      <c r="J843" s="135"/>
      <c r="K843" s="136"/>
    </row>
    <row r="844" spans="1:11" s="116" customFormat="1" ht="10.5">
      <c r="A844" s="150"/>
      <c r="B844" s="139"/>
      <c r="C844" s="133"/>
      <c r="D844" s="133"/>
      <c r="E844" s="133"/>
      <c r="F844" s="134"/>
      <c r="G844" s="134"/>
      <c r="H844" s="134"/>
      <c r="I844" s="135"/>
      <c r="J844" s="135"/>
      <c r="K844" s="135"/>
    </row>
    <row r="845" spans="1:11" s="116" customFormat="1" ht="10.5">
      <c r="A845" s="149"/>
      <c r="B845" s="139"/>
      <c r="C845" s="133"/>
      <c r="D845" s="133"/>
      <c r="E845" s="133"/>
      <c r="F845" s="134"/>
      <c r="G845" s="134"/>
      <c r="H845" s="134"/>
      <c r="I845" s="135"/>
      <c r="J845" s="135"/>
      <c r="K845" s="135"/>
    </row>
    <row r="846" spans="1:11" s="116" customFormat="1" ht="10.5">
      <c r="A846" s="150"/>
      <c r="B846" s="139"/>
      <c r="C846" s="133"/>
      <c r="D846" s="133"/>
      <c r="E846" s="133"/>
      <c r="F846" s="134"/>
      <c r="G846" s="134"/>
      <c r="H846" s="134"/>
      <c r="I846" s="136"/>
      <c r="J846" s="135"/>
      <c r="K846" s="136"/>
    </row>
    <row r="847" spans="1:11" s="116" customFormat="1" ht="10.5">
      <c r="A847" s="150"/>
      <c r="B847" s="139"/>
      <c r="C847" s="133"/>
      <c r="D847" s="133"/>
      <c r="E847" s="133"/>
      <c r="F847" s="134"/>
      <c r="G847" s="134"/>
      <c r="H847" s="134"/>
      <c r="I847" s="135"/>
      <c r="J847" s="135"/>
      <c r="K847" s="135"/>
    </row>
    <row r="848" spans="1:11" s="116" customFormat="1" ht="10.5">
      <c r="A848" s="150"/>
      <c r="B848" s="139"/>
      <c r="C848" s="133"/>
      <c r="D848" s="133"/>
      <c r="E848" s="133"/>
      <c r="F848" s="134"/>
      <c r="G848" s="134"/>
      <c r="H848" s="134"/>
      <c r="I848" s="135"/>
      <c r="J848" s="135"/>
      <c r="K848" s="135"/>
    </row>
    <row r="849" spans="1:11" s="116" customFormat="1" ht="10.5">
      <c r="A849" s="150"/>
      <c r="B849" s="141"/>
      <c r="C849" s="133"/>
      <c r="D849" s="133"/>
      <c r="E849" s="133"/>
      <c r="F849" s="134"/>
      <c r="G849" s="134"/>
      <c r="H849" s="134"/>
      <c r="I849" s="136"/>
      <c r="J849" s="135"/>
      <c r="K849" s="136"/>
    </row>
    <row r="850" spans="1:11" s="116" customFormat="1" ht="10.5">
      <c r="A850" s="150"/>
      <c r="B850" s="141"/>
      <c r="C850" s="133"/>
      <c r="D850" s="133"/>
      <c r="E850" s="133"/>
      <c r="F850" s="134"/>
      <c r="G850" s="134"/>
      <c r="H850" s="134"/>
      <c r="I850" s="136"/>
      <c r="J850" s="135"/>
      <c r="K850" s="136"/>
    </row>
    <row r="851" spans="1:11" s="116" customFormat="1" ht="10.5">
      <c r="A851" s="150"/>
      <c r="B851" s="141"/>
      <c r="C851" s="133"/>
      <c r="D851" s="133"/>
      <c r="E851" s="133"/>
      <c r="F851" s="134"/>
      <c r="G851" s="134"/>
      <c r="H851" s="134"/>
      <c r="I851" s="135"/>
      <c r="J851" s="135"/>
      <c r="K851" s="135"/>
    </row>
    <row r="852" spans="1:11" s="116" customFormat="1" ht="10.5">
      <c r="A852" s="150"/>
      <c r="B852" s="141"/>
      <c r="C852" s="133"/>
      <c r="D852" s="133"/>
      <c r="E852" s="133"/>
      <c r="F852" s="134"/>
      <c r="G852" s="134"/>
      <c r="H852" s="134"/>
      <c r="I852" s="135"/>
      <c r="J852" s="136"/>
      <c r="K852" s="136"/>
    </row>
    <row r="853" spans="1:11" s="116" customFormat="1" ht="10.5">
      <c r="A853" s="150"/>
      <c r="B853" s="141"/>
      <c r="C853" s="133"/>
      <c r="D853" s="133"/>
      <c r="E853" s="133"/>
      <c r="F853" s="134"/>
      <c r="G853" s="134"/>
      <c r="H853" s="134"/>
      <c r="I853" s="135"/>
      <c r="J853" s="135"/>
      <c r="K853" s="135"/>
    </row>
    <row r="854" spans="1:11" s="116" customFormat="1" ht="10.5">
      <c r="A854" s="150"/>
      <c r="B854" s="141"/>
      <c r="C854" s="133"/>
      <c r="D854" s="133"/>
      <c r="E854" s="133"/>
      <c r="F854" s="134"/>
      <c r="G854" s="134"/>
      <c r="H854" s="134"/>
      <c r="I854" s="135"/>
      <c r="J854" s="135"/>
      <c r="K854" s="135"/>
    </row>
    <row r="855" spans="1:11" s="116" customFormat="1" ht="10.5">
      <c r="A855" s="150"/>
      <c r="B855" s="141"/>
      <c r="C855" s="133"/>
      <c r="D855" s="133"/>
      <c r="E855" s="133"/>
      <c r="F855" s="134"/>
      <c r="G855" s="134"/>
      <c r="H855" s="134"/>
      <c r="I855" s="135"/>
      <c r="J855" s="135"/>
      <c r="K855" s="135"/>
    </row>
    <row r="856" spans="1:11" s="116" customFormat="1" ht="10.5">
      <c r="A856" s="150"/>
      <c r="B856" s="141"/>
      <c r="C856" s="133"/>
      <c r="D856" s="133"/>
      <c r="E856" s="133"/>
      <c r="F856" s="134"/>
      <c r="G856" s="134"/>
      <c r="H856" s="134"/>
      <c r="I856" s="135"/>
      <c r="J856" s="135"/>
      <c r="K856" s="135"/>
    </row>
    <row r="857" spans="1:11" s="116" customFormat="1" ht="10.5">
      <c r="A857" s="149"/>
      <c r="B857" s="141"/>
      <c r="C857" s="133"/>
      <c r="D857" s="133"/>
      <c r="E857" s="133"/>
      <c r="F857" s="134"/>
      <c r="G857" s="134"/>
      <c r="H857" s="134"/>
      <c r="I857" s="135"/>
      <c r="J857" s="136"/>
      <c r="K857" s="136"/>
    </row>
    <row r="858" spans="1:11" s="116" customFormat="1" ht="10.5">
      <c r="A858" s="150"/>
      <c r="B858" s="141"/>
      <c r="C858" s="133"/>
      <c r="D858" s="133"/>
      <c r="E858" s="133"/>
      <c r="F858" s="134"/>
      <c r="G858" s="134"/>
      <c r="H858" s="134"/>
      <c r="I858" s="135"/>
      <c r="J858" s="136"/>
      <c r="K858" s="136"/>
    </row>
    <row r="859" spans="1:11" s="116" customFormat="1" ht="10.5">
      <c r="A859" s="150"/>
      <c r="B859" s="141"/>
      <c r="C859" s="133"/>
      <c r="D859" s="133"/>
      <c r="E859" s="133"/>
      <c r="F859" s="134"/>
      <c r="G859" s="134"/>
      <c r="H859" s="134"/>
      <c r="I859" s="135"/>
      <c r="J859" s="135"/>
      <c r="K859" s="135"/>
    </row>
    <row r="860" spans="1:11" s="116" customFormat="1" ht="10.5">
      <c r="A860" s="150"/>
      <c r="B860" s="141"/>
      <c r="C860" s="133"/>
      <c r="D860" s="133"/>
      <c r="E860" s="133"/>
      <c r="F860" s="134"/>
      <c r="G860" s="134"/>
      <c r="H860" s="134"/>
      <c r="I860" s="135"/>
      <c r="J860" s="136"/>
      <c r="K860" s="136"/>
    </row>
    <row r="861" spans="1:11" s="116" customFormat="1" ht="10.5">
      <c r="A861" s="150"/>
      <c r="B861" s="141"/>
      <c r="C861" s="133"/>
      <c r="D861" s="133"/>
      <c r="E861" s="133"/>
      <c r="F861" s="134"/>
      <c r="G861" s="134"/>
      <c r="H861" s="134"/>
      <c r="I861" s="135"/>
      <c r="J861" s="135"/>
      <c r="K861" s="135"/>
    </row>
    <row r="862" spans="1:11" s="116" customFormat="1" ht="10.5">
      <c r="A862" s="150"/>
      <c r="B862" s="141"/>
      <c r="C862" s="133"/>
      <c r="D862" s="133"/>
      <c r="E862" s="133"/>
      <c r="F862" s="134"/>
      <c r="G862" s="134"/>
      <c r="H862" s="134"/>
      <c r="I862" s="135"/>
      <c r="J862" s="136"/>
      <c r="K862" s="136"/>
    </row>
    <row r="863" spans="1:11" s="116" customFormat="1" ht="10.5">
      <c r="A863" s="149"/>
      <c r="B863" s="141"/>
      <c r="C863" s="133"/>
      <c r="D863" s="133"/>
      <c r="E863" s="133"/>
      <c r="F863" s="134"/>
      <c r="G863" s="134"/>
      <c r="H863" s="134"/>
      <c r="I863" s="135"/>
      <c r="J863" s="135"/>
      <c r="K863" s="135"/>
    </row>
    <row r="864" spans="1:11" s="116" customFormat="1" ht="10.5">
      <c r="A864" s="150"/>
      <c r="B864" s="141"/>
      <c r="C864" s="133"/>
      <c r="D864" s="133"/>
      <c r="E864" s="133"/>
      <c r="F864" s="134"/>
      <c r="G864" s="134"/>
      <c r="H864" s="134"/>
      <c r="I864" s="135"/>
      <c r="J864" s="136"/>
      <c r="K864" s="136"/>
    </row>
    <row r="865" spans="1:11" s="116" customFormat="1" ht="10.5">
      <c r="A865" s="150"/>
      <c r="B865" s="141"/>
      <c r="C865" s="133"/>
      <c r="D865" s="133"/>
      <c r="E865" s="133"/>
      <c r="F865" s="134"/>
      <c r="G865" s="134"/>
      <c r="H865" s="134"/>
      <c r="I865" s="135"/>
      <c r="J865" s="136"/>
      <c r="K865" s="136"/>
    </row>
    <row r="866" spans="1:11" s="116" customFormat="1" ht="10.5">
      <c r="A866" s="150"/>
      <c r="B866" s="141"/>
      <c r="C866" s="133"/>
      <c r="D866" s="133"/>
      <c r="E866" s="133"/>
      <c r="F866" s="134"/>
      <c r="G866" s="134"/>
      <c r="H866" s="134"/>
      <c r="I866" s="135"/>
      <c r="J866" s="136"/>
      <c r="K866" s="136"/>
    </row>
    <row r="867" spans="1:11" s="116" customFormat="1" ht="10.5">
      <c r="A867" s="150"/>
      <c r="B867" s="141"/>
      <c r="C867" s="133"/>
      <c r="D867" s="133"/>
      <c r="E867" s="133"/>
      <c r="F867" s="134"/>
      <c r="G867" s="134"/>
      <c r="H867" s="134"/>
      <c r="I867" s="135"/>
      <c r="J867" s="136"/>
      <c r="K867" s="136"/>
    </row>
    <row r="868" spans="1:11" s="116" customFormat="1" ht="10.5">
      <c r="A868" s="150"/>
      <c r="B868" s="141"/>
      <c r="C868" s="133"/>
      <c r="D868" s="133"/>
      <c r="E868" s="133"/>
      <c r="F868" s="134"/>
      <c r="G868" s="134"/>
      <c r="H868" s="134"/>
      <c r="I868" s="135"/>
      <c r="J868" s="136"/>
      <c r="K868" s="136"/>
    </row>
    <row r="869" spans="1:11" s="116" customFormat="1" ht="10.5">
      <c r="A869" s="150"/>
      <c r="B869" s="141"/>
      <c r="C869" s="133"/>
      <c r="D869" s="133"/>
      <c r="E869" s="133"/>
      <c r="F869" s="134"/>
      <c r="G869" s="134"/>
      <c r="H869" s="134"/>
      <c r="I869" s="135"/>
      <c r="J869" s="136"/>
      <c r="K869" s="136"/>
    </row>
    <row r="870" spans="1:11" s="116" customFormat="1" ht="10.5">
      <c r="A870" s="149"/>
      <c r="B870" s="141"/>
      <c r="C870" s="133"/>
      <c r="D870" s="133"/>
      <c r="E870" s="133"/>
      <c r="F870" s="134"/>
      <c r="G870" s="134"/>
      <c r="H870" s="134"/>
      <c r="I870" s="135"/>
      <c r="J870" s="135"/>
      <c r="K870" s="135"/>
    </row>
    <row r="871" spans="1:11" s="116" customFormat="1" ht="10.5">
      <c r="A871" s="150"/>
      <c r="B871" s="141"/>
      <c r="C871" s="133"/>
      <c r="D871" s="133"/>
      <c r="E871" s="133"/>
      <c r="F871" s="134"/>
      <c r="G871" s="134"/>
      <c r="H871" s="134"/>
      <c r="I871" s="135"/>
      <c r="J871" s="136"/>
      <c r="K871" s="136"/>
    </row>
    <row r="872" spans="1:11" s="116" customFormat="1" ht="10.5">
      <c r="A872" s="150"/>
      <c r="B872" s="141"/>
      <c r="C872" s="133"/>
      <c r="D872" s="133"/>
      <c r="E872" s="133"/>
      <c r="F872" s="134"/>
      <c r="G872" s="134"/>
      <c r="H872" s="134"/>
      <c r="I872" s="135"/>
      <c r="J872" s="135"/>
      <c r="K872" s="135"/>
    </row>
    <row r="873" spans="1:11" s="116" customFormat="1" ht="10.5">
      <c r="A873" s="150"/>
      <c r="B873" s="141"/>
      <c r="C873" s="133"/>
      <c r="D873" s="133"/>
      <c r="E873" s="133"/>
      <c r="F873" s="134"/>
      <c r="G873" s="134"/>
      <c r="H873" s="134"/>
      <c r="I873" s="135"/>
      <c r="J873" s="135"/>
      <c r="K873" s="135"/>
    </row>
    <row r="874" spans="1:11" s="116" customFormat="1" ht="10.5">
      <c r="A874" s="150"/>
      <c r="B874" s="141"/>
      <c r="C874" s="133"/>
      <c r="D874" s="133"/>
      <c r="E874" s="133"/>
      <c r="F874" s="134"/>
      <c r="G874" s="134"/>
      <c r="H874" s="134"/>
      <c r="I874" s="135"/>
      <c r="J874" s="135"/>
      <c r="K874" s="135"/>
    </row>
    <row r="875" spans="1:11" s="116" customFormat="1" ht="10.5">
      <c r="A875" s="150"/>
      <c r="B875" s="141"/>
      <c r="C875" s="133"/>
      <c r="D875" s="133"/>
      <c r="E875" s="133"/>
      <c r="F875" s="134"/>
      <c r="G875" s="134"/>
      <c r="H875" s="134"/>
      <c r="I875" s="135"/>
      <c r="J875" s="135"/>
      <c r="K875" s="135"/>
    </row>
    <row r="876" spans="1:11" s="116" customFormat="1" ht="10.5">
      <c r="A876" s="150"/>
      <c r="B876" s="141"/>
      <c r="C876" s="133"/>
      <c r="D876" s="133"/>
      <c r="E876" s="133"/>
      <c r="F876" s="134"/>
      <c r="G876" s="134"/>
      <c r="H876" s="134"/>
      <c r="I876" s="135"/>
      <c r="J876" s="135"/>
      <c r="K876" s="135"/>
    </row>
    <row r="877" spans="1:11" s="116" customFormat="1" ht="10.5">
      <c r="A877" s="150"/>
      <c r="B877" s="141"/>
      <c r="C877" s="133"/>
      <c r="D877" s="133"/>
      <c r="E877" s="133"/>
      <c r="F877" s="134"/>
      <c r="G877" s="134"/>
      <c r="H877" s="134"/>
      <c r="I877" s="135"/>
      <c r="J877" s="135"/>
      <c r="K877" s="135"/>
    </row>
    <row r="878" spans="1:11" s="116" customFormat="1" ht="10.5">
      <c r="A878" s="150"/>
      <c r="B878" s="141"/>
      <c r="C878" s="133"/>
      <c r="D878" s="133"/>
      <c r="E878" s="133"/>
      <c r="F878" s="134"/>
      <c r="G878" s="134"/>
      <c r="H878" s="134"/>
      <c r="I878" s="135"/>
      <c r="J878" s="135"/>
      <c r="K878" s="135"/>
    </row>
    <row r="879" spans="1:11" s="116" customFormat="1" ht="10.5">
      <c r="A879" s="150"/>
      <c r="B879" s="141"/>
      <c r="C879" s="133"/>
      <c r="D879" s="133"/>
      <c r="E879" s="133"/>
      <c r="F879" s="134"/>
      <c r="G879" s="134"/>
      <c r="H879" s="134"/>
      <c r="I879" s="135"/>
      <c r="J879" s="136"/>
      <c r="K879" s="136"/>
    </row>
    <row r="880" spans="1:11" s="116" customFormat="1" ht="10.5">
      <c r="A880" s="150"/>
      <c r="B880" s="141"/>
      <c r="C880" s="133"/>
      <c r="D880" s="133"/>
      <c r="E880" s="133"/>
      <c r="F880" s="134"/>
      <c r="G880" s="134"/>
      <c r="H880" s="134"/>
      <c r="I880" s="135"/>
      <c r="J880" s="135"/>
      <c r="K880" s="135"/>
    </row>
    <row r="881" spans="1:11" s="116" customFormat="1" ht="10.5">
      <c r="A881" s="150"/>
      <c r="B881" s="140"/>
      <c r="C881" s="133"/>
      <c r="D881" s="133"/>
      <c r="E881" s="133"/>
      <c r="F881" s="134"/>
      <c r="G881" s="134"/>
      <c r="H881" s="134"/>
      <c r="I881" s="135"/>
      <c r="J881" s="136"/>
      <c r="K881" s="136"/>
    </row>
    <row r="882" spans="1:11" s="116" customFormat="1" ht="10.5">
      <c r="A882" s="150"/>
      <c r="B882" s="141"/>
      <c r="C882" s="133"/>
      <c r="D882" s="133"/>
      <c r="E882" s="133"/>
      <c r="F882" s="134"/>
      <c r="G882" s="134"/>
      <c r="H882" s="134"/>
      <c r="I882" s="135"/>
      <c r="J882" s="135"/>
      <c r="K882" s="135"/>
    </row>
    <row r="883" spans="1:11" s="116" customFormat="1" ht="10.5">
      <c r="A883" s="150"/>
      <c r="B883" s="141"/>
      <c r="C883" s="133"/>
      <c r="D883" s="133"/>
      <c r="E883" s="133"/>
      <c r="F883" s="134"/>
      <c r="G883" s="134"/>
      <c r="H883" s="134"/>
      <c r="I883" s="135"/>
      <c r="J883" s="135"/>
      <c r="K883" s="135"/>
    </row>
    <row r="884" spans="1:11" s="116" customFormat="1" ht="11.25" customHeight="1">
      <c r="A884" s="150"/>
      <c r="B884" s="141"/>
      <c r="C884" s="133"/>
      <c r="D884" s="133"/>
      <c r="E884" s="133"/>
      <c r="F884" s="134"/>
      <c r="G884" s="134"/>
      <c r="H884" s="134"/>
      <c r="I884" s="135"/>
      <c r="J884" s="135"/>
      <c r="K884" s="135"/>
    </row>
    <row r="885" spans="1:11" s="116" customFormat="1" ht="10.5">
      <c r="A885" s="150"/>
      <c r="B885" s="141"/>
      <c r="C885" s="133"/>
      <c r="D885" s="133"/>
      <c r="E885" s="133"/>
      <c r="F885" s="134"/>
      <c r="G885" s="134"/>
      <c r="H885" s="134"/>
      <c r="I885" s="135"/>
      <c r="J885" s="135"/>
      <c r="K885" s="135"/>
    </row>
    <row r="886" spans="1:11" s="116" customFormat="1" ht="10.5">
      <c r="A886" s="150"/>
      <c r="B886" s="141"/>
      <c r="C886" s="133"/>
      <c r="D886" s="133"/>
      <c r="E886" s="133"/>
      <c r="F886" s="134"/>
      <c r="G886" s="134"/>
      <c r="H886" s="134"/>
      <c r="I886" s="135"/>
      <c r="J886" s="135"/>
      <c r="K886" s="135"/>
    </row>
    <row r="887" spans="1:11" s="144" customFormat="1" ht="10.5">
      <c r="A887" s="150"/>
      <c r="B887" s="141"/>
      <c r="C887" s="133"/>
      <c r="D887" s="133"/>
      <c r="E887" s="133"/>
      <c r="F887" s="134"/>
      <c r="G887" s="134"/>
      <c r="H887" s="134"/>
      <c r="I887" s="135"/>
      <c r="J887" s="136"/>
      <c r="K887" s="136"/>
    </row>
    <row r="888" spans="1:11" s="116" customFormat="1" ht="10.5">
      <c r="A888" s="150"/>
      <c r="B888" s="140"/>
      <c r="C888" s="133"/>
      <c r="D888" s="133"/>
      <c r="E888" s="133"/>
      <c r="F888" s="134"/>
      <c r="G888" s="134"/>
      <c r="H888" s="134"/>
      <c r="I888" s="135"/>
      <c r="J888" s="136"/>
      <c r="K888" s="136"/>
    </row>
    <row r="889" spans="1:11" s="116" customFormat="1" ht="10.5">
      <c r="A889" s="150"/>
      <c r="B889" s="141"/>
      <c r="C889" s="133"/>
      <c r="D889" s="133"/>
      <c r="E889" s="133"/>
      <c r="F889" s="134"/>
      <c r="G889" s="134"/>
      <c r="H889" s="134"/>
      <c r="I889" s="135"/>
      <c r="J889" s="136"/>
      <c r="K889" s="136"/>
    </row>
    <row r="890" spans="1:11" s="116" customFormat="1" ht="10.5">
      <c r="A890" s="149"/>
      <c r="B890" s="141"/>
      <c r="C890" s="133"/>
      <c r="D890" s="133"/>
      <c r="E890" s="133"/>
      <c r="F890" s="134"/>
      <c r="G890" s="134"/>
      <c r="H890" s="134"/>
      <c r="I890" s="135"/>
      <c r="J890" s="135"/>
      <c r="K890" s="135"/>
    </row>
    <row r="891" spans="1:11" s="116" customFormat="1" ht="22.5" customHeight="1">
      <c r="A891" s="150"/>
      <c r="B891" s="141"/>
      <c r="C891" s="145"/>
      <c r="D891" s="145"/>
      <c r="E891" s="145"/>
      <c r="F891" s="146"/>
      <c r="G891" s="146"/>
      <c r="H891" s="146"/>
      <c r="I891" s="147"/>
      <c r="J891" s="147"/>
      <c r="K891" s="147"/>
    </row>
    <row r="892" spans="1:11" s="116" customFormat="1" ht="10.5">
      <c r="A892" s="148"/>
      <c r="B892" s="141"/>
      <c r="C892" s="133"/>
      <c r="D892" s="133"/>
      <c r="E892" s="133"/>
      <c r="F892" s="134"/>
      <c r="G892" s="134"/>
      <c r="H892" s="134"/>
      <c r="I892" s="135"/>
      <c r="J892" s="135"/>
      <c r="K892" s="135"/>
    </row>
    <row r="893" spans="1:11" s="116" customFormat="1" ht="10.5">
      <c r="A893" s="149"/>
      <c r="B893" s="141"/>
      <c r="C893" s="133"/>
      <c r="D893" s="133"/>
      <c r="E893" s="133"/>
      <c r="F893" s="134"/>
      <c r="G893" s="134"/>
      <c r="H893" s="134"/>
      <c r="I893" s="135"/>
      <c r="J893" s="135"/>
      <c r="K893" s="135"/>
    </row>
    <row r="894" spans="1:11" s="116" customFormat="1" ht="10.5">
      <c r="A894" s="150"/>
      <c r="B894" s="141"/>
      <c r="C894" s="133"/>
      <c r="D894" s="133"/>
      <c r="E894" s="133"/>
      <c r="F894" s="134"/>
      <c r="G894" s="134"/>
      <c r="H894" s="134"/>
      <c r="I894" s="135"/>
      <c r="J894" s="135"/>
      <c r="K894" s="135"/>
    </row>
    <row r="895" spans="1:11" s="116" customFormat="1" ht="10.5">
      <c r="A895" s="150"/>
      <c r="B895" s="141"/>
      <c r="C895" s="133"/>
      <c r="D895" s="133"/>
      <c r="E895" s="133"/>
      <c r="F895" s="134"/>
      <c r="G895" s="134"/>
      <c r="H895" s="134"/>
      <c r="I895" s="135"/>
      <c r="J895" s="135"/>
      <c r="K895" s="135"/>
    </row>
    <row r="896" spans="1:11" s="116" customFormat="1" ht="10.5">
      <c r="A896" s="150"/>
      <c r="B896" s="141"/>
      <c r="C896" s="133"/>
      <c r="D896" s="133"/>
      <c r="E896" s="133"/>
      <c r="F896" s="134"/>
      <c r="G896" s="134"/>
      <c r="H896" s="134"/>
      <c r="I896" s="135"/>
      <c r="J896" s="135"/>
      <c r="K896" s="135"/>
    </row>
    <row r="897" spans="1:11" s="116" customFormat="1" ht="10.5">
      <c r="A897" s="150"/>
      <c r="B897" s="141"/>
      <c r="C897" s="133"/>
      <c r="D897" s="133"/>
      <c r="E897" s="133"/>
      <c r="F897" s="134"/>
      <c r="G897" s="134"/>
      <c r="H897" s="134"/>
      <c r="I897" s="135"/>
      <c r="J897" s="135"/>
      <c r="K897" s="135"/>
    </row>
    <row r="898" spans="1:11" s="116" customFormat="1" ht="10.5">
      <c r="A898" s="150"/>
      <c r="B898" s="141"/>
      <c r="C898" s="133"/>
      <c r="D898" s="133"/>
      <c r="E898" s="133"/>
      <c r="F898" s="134"/>
      <c r="G898" s="134"/>
      <c r="H898" s="134"/>
      <c r="I898" s="135"/>
      <c r="J898" s="136"/>
      <c r="K898" s="136"/>
    </row>
    <row r="899" spans="1:11" s="116" customFormat="1" ht="10.5">
      <c r="A899" s="150"/>
      <c r="B899" s="140"/>
      <c r="C899" s="133"/>
      <c r="D899" s="133"/>
      <c r="E899" s="133"/>
      <c r="F899" s="134"/>
      <c r="G899" s="134"/>
      <c r="H899" s="134"/>
      <c r="I899" s="135"/>
      <c r="J899" s="135"/>
      <c r="K899" s="135"/>
    </row>
    <row r="900" spans="1:11" s="116" customFormat="1" ht="10.5">
      <c r="A900" s="150"/>
      <c r="B900" s="141"/>
      <c r="C900" s="133"/>
      <c r="D900" s="133"/>
      <c r="E900" s="133"/>
      <c r="F900" s="134"/>
      <c r="G900" s="134"/>
      <c r="H900" s="134"/>
      <c r="I900" s="135"/>
      <c r="J900" s="135"/>
      <c r="K900" s="135"/>
    </row>
    <row r="901" spans="1:11" s="116" customFormat="1" ht="10.5">
      <c r="A901" s="150"/>
      <c r="B901" s="141"/>
      <c r="C901" s="133"/>
      <c r="D901" s="133"/>
      <c r="E901" s="133"/>
      <c r="F901" s="134"/>
      <c r="G901" s="134"/>
      <c r="H901" s="134"/>
      <c r="I901" s="135"/>
      <c r="J901" s="135"/>
      <c r="K901" s="135"/>
    </row>
    <row r="902" spans="1:11" s="116" customFormat="1" ht="10.5">
      <c r="A902" s="150"/>
      <c r="B902" s="141"/>
      <c r="C902" s="133"/>
      <c r="D902" s="133"/>
      <c r="E902" s="133"/>
      <c r="F902" s="134"/>
      <c r="G902" s="134"/>
      <c r="H902" s="134"/>
      <c r="I902" s="135"/>
      <c r="J902" s="135"/>
      <c r="K902" s="135"/>
    </row>
    <row r="903" spans="1:11" s="116" customFormat="1" ht="10.5">
      <c r="A903" s="149"/>
      <c r="B903" s="141"/>
      <c r="C903" s="133"/>
      <c r="D903" s="133"/>
      <c r="E903" s="133"/>
      <c r="F903" s="134"/>
      <c r="G903" s="134"/>
      <c r="H903" s="134"/>
      <c r="I903" s="135"/>
      <c r="J903" s="136"/>
      <c r="K903" s="136"/>
    </row>
    <row r="904" spans="1:11" s="116" customFormat="1" ht="10.5">
      <c r="A904" s="150"/>
      <c r="B904" s="141"/>
      <c r="C904" s="133"/>
      <c r="D904" s="133"/>
      <c r="E904" s="133"/>
      <c r="F904" s="134"/>
      <c r="G904" s="134"/>
      <c r="H904" s="134"/>
      <c r="I904" s="135"/>
      <c r="J904" s="136"/>
      <c r="K904" s="136"/>
    </row>
    <row r="905" spans="1:11" s="116" customFormat="1" ht="10.5">
      <c r="A905" s="150"/>
      <c r="B905" s="141"/>
      <c r="C905" s="133"/>
      <c r="D905" s="133"/>
      <c r="E905" s="133"/>
      <c r="F905" s="134"/>
      <c r="G905" s="134"/>
      <c r="H905" s="134"/>
      <c r="I905" s="135"/>
      <c r="J905" s="135"/>
      <c r="K905" s="135"/>
    </row>
    <row r="906" spans="1:11" s="116" customFormat="1" ht="10.5">
      <c r="A906" s="150"/>
      <c r="B906" s="141"/>
      <c r="C906" s="133"/>
      <c r="D906" s="133"/>
      <c r="E906" s="133"/>
      <c r="F906" s="134"/>
      <c r="G906" s="134"/>
      <c r="H906" s="134"/>
      <c r="I906" s="135"/>
      <c r="J906" s="136"/>
      <c r="K906" s="136"/>
    </row>
    <row r="907" spans="1:11" s="116" customFormat="1" ht="10.5">
      <c r="A907" s="150"/>
      <c r="B907" s="141"/>
      <c r="C907" s="133"/>
      <c r="D907" s="133"/>
      <c r="E907" s="133"/>
      <c r="F907" s="134"/>
      <c r="G907" s="134"/>
      <c r="H907" s="134"/>
      <c r="I907" s="135"/>
      <c r="J907" s="135"/>
      <c r="K907" s="135"/>
    </row>
    <row r="908" spans="1:11" s="116" customFormat="1" ht="10.5">
      <c r="A908" s="150"/>
      <c r="B908" s="141"/>
      <c r="C908" s="133"/>
      <c r="D908" s="133"/>
      <c r="E908" s="133"/>
      <c r="F908" s="134"/>
      <c r="G908" s="134"/>
      <c r="H908" s="134"/>
      <c r="I908" s="135"/>
      <c r="J908" s="135"/>
      <c r="K908" s="135"/>
    </row>
    <row r="909" spans="1:11" s="116" customFormat="1" ht="10.5">
      <c r="A909" s="150"/>
      <c r="B909" s="141"/>
      <c r="C909" s="133"/>
      <c r="D909" s="133"/>
      <c r="E909" s="133"/>
      <c r="F909" s="134"/>
      <c r="G909" s="134"/>
      <c r="H909" s="134"/>
      <c r="I909" s="135"/>
      <c r="J909" s="136"/>
      <c r="K909" s="136"/>
    </row>
    <row r="910" spans="1:11" s="116" customFormat="1" ht="10.5">
      <c r="A910" s="150"/>
      <c r="B910" s="141"/>
      <c r="C910" s="133"/>
      <c r="D910" s="133"/>
      <c r="E910" s="133"/>
      <c r="F910" s="134"/>
      <c r="G910" s="134"/>
      <c r="H910" s="134"/>
      <c r="I910" s="135"/>
      <c r="J910" s="135"/>
      <c r="K910" s="135"/>
    </row>
    <row r="911" spans="1:11" s="116" customFormat="1" ht="10.5">
      <c r="A911" s="149"/>
      <c r="B911" s="141"/>
      <c r="C911" s="133"/>
      <c r="D911" s="133"/>
      <c r="E911" s="133"/>
      <c r="F911" s="134"/>
      <c r="G911" s="134"/>
      <c r="H911" s="134"/>
      <c r="I911" s="135"/>
      <c r="J911" s="135"/>
      <c r="K911" s="135"/>
    </row>
    <row r="912" spans="1:11" s="116" customFormat="1" ht="10.5">
      <c r="A912" s="150"/>
      <c r="B912" s="141"/>
      <c r="C912" s="133"/>
      <c r="D912" s="133"/>
      <c r="E912" s="133"/>
      <c r="F912" s="134"/>
      <c r="G912" s="134"/>
      <c r="H912" s="134"/>
      <c r="I912" s="135"/>
      <c r="J912" s="135"/>
      <c r="K912" s="135"/>
    </row>
    <row r="913" spans="1:11" s="116" customFormat="1" ht="10.5">
      <c r="A913" s="150"/>
      <c r="B913" s="141"/>
      <c r="C913" s="133"/>
      <c r="D913" s="133"/>
      <c r="E913" s="133"/>
      <c r="F913" s="134"/>
      <c r="G913" s="134"/>
      <c r="H913" s="134"/>
      <c r="I913" s="135"/>
      <c r="J913" s="135"/>
      <c r="K913" s="135"/>
    </row>
    <row r="914" spans="1:11" s="116" customFormat="1" ht="10.5">
      <c r="A914" s="150"/>
      <c r="B914" s="141"/>
      <c r="C914" s="133"/>
      <c r="D914" s="133"/>
      <c r="E914" s="133"/>
      <c r="F914" s="134"/>
      <c r="G914" s="134"/>
      <c r="H914" s="134"/>
      <c r="I914" s="135"/>
      <c r="J914" s="135"/>
      <c r="K914" s="135"/>
    </row>
    <row r="915" spans="1:11" s="116" customFormat="1" ht="10.5">
      <c r="A915" s="150"/>
      <c r="B915" s="141"/>
      <c r="C915" s="133"/>
      <c r="D915" s="133"/>
      <c r="E915" s="133"/>
      <c r="F915" s="134"/>
      <c r="G915" s="134"/>
      <c r="H915" s="134"/>
      <c r="I915" s="135"/>
      <c r="J915" s="135"/>
      <c r="K915" s="135"/>
    </row>
    <row r="916" spans="1:11" s="116" customFormat="1" ht="10.5">
      <c r="A916" s="150"/>
      <c r="B916" s="141"/>
      <c r="C916" s="133"/>
      <c r="D916" s="133"/>
      <c r="E916" s="133"/>
      <c r="F916" s="134"/>
      <c r="G916" s="134"/>
      <c r="H916" s="134"/>
      <c r="I916" s="135"/>
      <c r="J916" s="136"/>
      <c r="K916" s="136"/>
    </row>
    <row r="917" spans="1:11" s="116" customFormat="1" ht="10.5">
      <c r="A917" s="150"/>
      <c r="B917" s="141"/>
      <c r="C917" s="133"/>
      <c r="D917" s="133"/>
      <c r="E917" s="133"/>
      <c r="F917" s="134"/>
      <c r="G917" s="134"/>
      <c r="H917" s="134"/>
      <c r="I917" s="135"/>
      <c r="J917" s="135"/>
      <c r="K917" s="135"/>
    </row>
    <row r="918" spans="1:11" s="116" customFormat="1" ht="10.5">
      <c r="A918" s="150"/>
      <c r="B918" s="141"/>
      <c r="C918" s="133"/>
      <c r="D918" s="133"/>
      <c r="E918" s="133"/>
      <c r="F918" s="134"/>
      <c r="G918" s="134"/>
      <c r="H918" s="134"/>
      <c r="I918" s="135"/>
      <c r="J918" s="135"/>
      <c r="K918" s="135"/>
    </row>
    <row r="919" spans="1:11" s="116" customFormat="1" ht="10.5">
      <c r="A919" s="150"/>
      <c r="B919" s="141"/>
      <c r="C919" s="133"/>
      <c r="D919" s="133"/>
      <c r="E919" s="133"/>
      <c r="F919" s="134"/>
      <c r="G919" s="134"/>
      <c r="H919" s="134"/>
      <c r="I919" s="135"/>
      <c r="J919" s="135"/>
      <c r="K919" s="135"/>
    </row>
    <row r="920" spans="1:11" s="116" customFormat="1" ht="10.5">
      <c r="A920" s="150"/>
      <c r="B920" s="141"/>
      <c r="C920" s="133"/>
      <c r="D920" s="133"/>
      <c r="E920" s="133"/>
      <c r="F920" s="134"/>
      <c r="G920" s="134"/>
      <c r="H920" s="134"/>
      <c r="I920" s="135"/>
      <c r="J920" s="135"/>
      <c r="K920" s="135"/>
    </row>
    <row r="921" spans="1:11" s="116" customFormat="1" ht="10.5">
      <c r="A921" s="149"/>
      <c r="B921" s="141"/>
      <c r="C921" s="133"/>
      <c r="D921" s="133"/>
      <c r="E921" s="133"/>
      <c r="F921" s="134"/>
      <c r="G921" s="134"/>
      <c r="H921" s="134"/>
      <c r="I921" s="135"/>
      <c r="J921" s="135"/>
      <c r="K921" s="135"/>
    </row>
    <row r="922" spans="1:11" s="116" customFormat="1" ht="10.5">
      <c r="A922" s="150"/>
      <c r="B922" s="141"/>
      <c r="C922" s="133"/>
      <c r="D922" s="133"/>
      <c r="E922" s="133"/>
      <c r="F922" s="134"/>
      <c r="G922" s="134"/>
      <c r="H922" s="134"/>
      <c r="I922" s="135"/>
      <c r="J922" s="135"/>
      <c r="K922" s="135"/>
    </row>
    <row r="923" spans="1:11" s="116" customFormat="1" ht="10.5">
      <c r="A923" s="150"/>
      <c r="B923" s="141"/>
      <c r="C923" s="133"/>
      <c r="D923" s="133"/>
      <c r="E923" s="133"/>
      <c r="F923" s="134"/>
      <c r="G923" s="134"/>
      <c r="H923" s="134"/>
      <c r="I923" s="135"/>
      <c r="J923" s="135"/>
      <c r="K923" s="135"/>
    </row>
    <row r="924" spans="1:11" s="116" customFormat="1" ht="10.5">
      <c r="A924" s="150"/>
      <c r="B924" s="141"/>
      <c r="C924" s="133"/>
      <c r="D924" s="133"/>
      <c r="E924" s="133"/>
      <c r="F924" s="134"/>
      <c r="G924" s="134"/>
      <c r="H924" s="134"/>
      <c r="I924" s="135"/>
      <c r="J924" s="135"/>
      <c r="K924" s="135"/>
    </row>
    <row r="925" spans="1:11" s="116" customFormat="1" ht="10.5">
      <c r="A925" s="150"/>
      <c r="B925" s="141"/>
      <c r="C925" s="133"/>
      <c r="D925" s="133"/>
      <c r="E925" s="133"/>
      <c r="F925" s="134"/>
      <c r="G925" s="134"/>
      <c r="H925" s="134"/>
      <c r="I925" s="135"/>
      <c r="J925" s="135"/>
      <c r="K925" s="135"/>
    </row>
    <row r="926" spans="1:11" s="116" customFormat="1" ht="10.5">
      <c r="A926" s="150"/>
      <c r="B926" s="141"/>
      <c r="C926" s="133"/>
      <c r="D926" s="133"/>
      <c r="E926" s="133"/>
      <c r="F926" s="134"/>
      <c r="G926" s="134"/>
      <c r="H926" s="134"/>
      <c r="I926" s="135"/>
      <c r="J926" s="135"/>
      <c r="K926" s="135"/>
    </row>
    <row r="927" spans="1:11" s="116" customFormat="1" ht="10.5">
      <c r="A927" s="150"/>
      <c r="B927" s="141"/>
      <c r="C927" s="133"/>
      <c r="D927" s="133"/>
      <c r="E927" s="133"/>
      <c r="F927" s="134"/>
      <c r="G927" s="134"/>
      <c r="H927" s="134"/>
      <c r="I927" s="135"/>
      <c r="J927" s="135"/>
      <c r="K927" s="135"/>
    </row>
    <row r="928" spans="1:11" s="116" customFormat="1" ht="10.5">
      <c r="A928" s="150"/>
      <c r="B928" s="141"/>
      <c r="C928" s="133"/>
      <c r="D928" s="133"/>
      <c r="E928" s="133"/>
      <c r="F928" s="134"/>
      <c r="G928" s="134"/>
      <c r="H928" s="134"/>
      <c r="I928" s="135"/>
      <c r="J928" s="136"/>
      <c r="K928" s="136"/>
    </row>
    <row r="929" spans="1:11" s="116" customFormat="1" ht="10.5">
      <c r="A929" s="150"/>
      <c r="B929" s="141"/>
      <c r="C929" s="133"/>
      <c r="D929" s="133"/>
      <c r="E929" s="133"/>
      <c r="F929" s="134"/>
      <c r="G929" s="134"/>
      <c r="H929" s="134"/>
      <c r="I929" s="135"/>
      <c r="J929" s="135"/>
      <c r="K929" s="135"/>
    </row>
    <row r="930" spans="1:11" s="116" customFormat="1" ht="10.5">
      <c r="A930" s="150"/>
      <c r="B930" s="141"/>
      <c r="C930" s="133"/>
      <c r="D930" s="133"/>
      <c r="E930" s="133"/>
      <c r="F930" s="134"/>
      <c r="G930" s="134"/>
      <c r="H930" s="134"/>
      <c r="I930" s="135"/>
      <c r="J930" s="135"/>
      <c r="K930" s="135"/>
    </row>
    <row r="931" spans="1:11" s="116" customFormat="1" ht="10.5">
      <c r="A931" s="150"/>
      <c r="B931" s="141"/>
      <c r="C931" s="133"/>
      <c r="D931" s="133"/>
      <c r="E931" s="133"/>
      <c r="F931" s="134"/>
      <c r="G931" s="134"/>
      <c r="H931" s="134"/>
      <c r="I931" s="135"/>
      <c r="J931" s="135"/>
      <c r="K931" s="135"/>
    </row>
    <row r="932" spans="1:11" s="116" customFormat="1" ht="10.5">
      <c r="A932" s="150"/>
      <c r="B932" s="141"/>
      <c r="C932" s="133"/>
      <c r="D932" s="133"/>
      <c r="E932" s="133"/>
      <c r="F932" s="134"/>
      <c r="G932" s="134"/>
      <c r="H932" s="134"/>
      <c r="I932" s="135"/>
      <c r="J932" s="135"/>
      <c r="K932" s="135"/>
    </row>
    <row r="933" spans="1:11" s="116" customFormat="1" ht="10.5">
      <c r="A933" s="150"/>
      <c r="B933" s="141"/>
      <c r="C933" s="133"/>
      <c r="D933" s="133"/>
      <c r="E933" s="133"/>
      <c r="F933" s="134"/>
      <c r="G933" s="134"/>
      <c r="H933" s="134"/>
      <c r="I933" s="135"/>
      <c r="J933" s="136"/>
      <c r="K933" s="136"/>
    </row>
    <row r="934" spans="1:11" s="116" customFormat="1" ht="10.5">
      <c r="A934" s="150"/>
      <c r="B934" s="141"/>
      <c r="C934" s="133"/>
      <c r="D934" s="133"/>
      <c r="E934" s="133"/>
      <c r="F934" s="134"/>
      <c r="G934" s="134"/>
      <c r="H934" s="134"/>
      <c r="I934" s="135"/>
      <c r="J934" s="135"/>
      <c r="K934" s="135"/>
    </row>
    <row r="935" spans="1:11" s="116" customFormat="1" ht="10.5">
      <c r="A935" s="150"/>
      <c r="B935" s="141"/>
      <c r="C935" s="133"/>
      <c r="D935" s="133"/>
      <c r="E935" s="133"/>
      <c r="F935" s="134"/>
      <c r="G935" s="134"/>
      <c r="H935" s="134"/>
      <c r="I935" s="135"/>
      <c r="J935" s="135"/>
      <c r="K935" s="135"/>
    </row>
    <row r="936" spans="1:11" s="116" customFormat="1" ht="10.5">
      <c r="A936" s="150"/>
      <c r="B936" s="141"/>
      <c r="C936" s="133"/>
      <c r="D936" s="133"/>
      <c r="E936" s="133"/>
      <c r="F936" s="134"/>
      <c r="G936" s="134"/>
      <c r="H936" s="134"/>
      <c r="I936" s="135"/>
      <c r="J936" s="135"/>
      <c r="K936" s="135"/>
    </row>
    <row r="937" spans="1:11" s="116" customFormat="1" ht="10.5">
      <c r="A937" s="150"/>
      <c r="B937" s="141"/>
      <c r="C937" s="133"/>
      <c r="D937" s="133"/>
      <c r="E937" s="133"/>
      <c r="F937" s="134"/>
      <c r="G937" s="134"/>
      <c r="H937" s="134"/>
      <c r="I937" s="135"/>
      <c r="J937" s="135"/>
      <c r="K937" s="135"/>
    </row>
    <row r="938" spans="1:11" s="116" customFormat="1" ht="10.5">
      <c r="A938" s="149"/>
      <c r="B938" s="141"/>
      <c r="C938" s="133"/>
      <c r="D938" s="133"/>
      <c r="E938" s="133"/>
      <c r="F938" s="134"/>
      <c r="G938" s="134"/>
      <c r="H938" s="134"/>
      <c r="I938" s="135"/>
      <c r="J938" s="135"/>
      <c r="K938" s="135"/>
    </row>
    <row r="939" spans="1:11" s="116" customFormat="1" ht="10.5">
      <c r="A939" s="150"/>
      <c r="B939" s="141"/>
      <c r="C939" s="133"/>
      <c r="D939" s="133"/>
      <c r="E939" s="133"/>
      <c r="F939" s="134"/>
      <c r="G939" s="134"/>
      <c r="H939" s="134"/>
      <c r="I939" s="135"/>
      <c r="J939" s="135"/>
      <c r="K939" s="135"/>
    </row>
    <row r="940" spans="1:11" s="116" customFormat="1" ht="10.5">
      <c r="A940" s="150"/>
      <c r="B940" s="141"/>
      <c r="C940" s="133"/>
      <c r="D940" s="133"/>
      <c r="E940" s="133"/>
      <c r="F940" s="134"/>
      <c r="G940" s="134"/>
      <c r="H940" s="134"/>
      <c r="I940" s="135"/>
      <c r="J940" s="135"/>
      <c r="K940" s="135"/>
    </row>
    <row r="941" spans="1:11" s="116" customFormat="1" ht="10.5">
      <c r="A941" s="150"/>
      <c r="B941" s="141"/>
      <c r="C941" s="133"/>
      <c r="D941" s="133"/>
      <c r="E941" s="133"/>
      <c r="F941" s="134"/>
      <c r="G941" s="134"/>
      <c r="H941" s="134"/>
      <c r="I941" s="135"/>
      <c r="J941" s="135"/>
      <c r="K941" s="135"/>
    </row>
    <row r="942" spans="1:11" s="116" customFormat="1" ht="10.5">
      <c r="A942" s="150"/>
      <c r="B942" s="141"/>
      <c r="C942" s="133"/>
      <c r="D942" s="133"/>
      <c r="E942" s="133"/>
      <c r="F942" s="134"/>
      <c r="G942" s="134"/>
      <c r="H942" s="134"/>
      <c r="I942" s="135"/>
      <c r="J942" s="135"/>
      <c r="K942" s="135"/>
    </row>
    <row r="943" spans="1:11" s="116" customFormat="1" ht="10.5">
      <c r="A943" s="150"/>
      <c r="B943" s="141"/>
      <c r="C943" s="133"/>
      <c r="D943" s="133"/>
      <c r="E943" s="133"/>
      <c r="F943" s="134"/>
      <c r="G943" s="134"/>
      <c r="H943" s="134"/>
      <c r="I943" s="135"/>
      <c r="J943" s="135"/>
      <c r="K943" s="135"/>
    </row>
    <row r="944" spans="1:11" s="116" customFormat="1" ht="10.5">
      <c r="A944" s="150"/>
      <c r="B944" s="141"/>
      <c r="C944" s="133"/>
      <c r="D944" s="133"/>
      <c r="E944" s="133"/>
      <c r="F944" s="134"/>
      <c r="G944" s="134"/>
      <c r="H944" s="134"/>
      <c r="I944" s="135"/>
      <c r="J944" s="135"/>
      <c r="K944" s="135"/>
    </row>
    <row r="945" spans="1:11" s="116" customFormat="1" ht="10.5">
      <c r="A945" s="150"/>
      <c r="B945" s="141"/>
      <c r="C945" s="133"/>
      <c r="D945" s="133"/>
      <c r="E945" s="133"/>
      <c r="F945" s="134"/>
      <c r="G945" s="134"/>
      <c r="H945" s="134"/>
      <c r="I945" s="135"/>
      <c r="J945" s="136"/>
      <c r="K945" s="136"/>
    </row>
    <row r="946" spans="1:11" s="116" customFormat="1" ht="10.5">
      <c r="A946" s="150"/>
      <c r="B946" s="141"/>
      <c r="C946" s="133"/>
      <c r="D946" s="133"/>
      <c r="E946" s="133"/>
      <c r="F946" s="134"/>
      <c r="G946" s="134"/>
      <c r="H946" s="134"/>
      <c r="I946" s="135"/>
      <c r="J946" s="136"/>
      <c r="K946" s="136"/>
    </row>
    <row r="947" spans="1:11" s="116" customFormat="1" ht="10.5">
      <c r="A947" s="150"/>
      <c r="B947" s="141"/>
      <c r="C947" s="133"/>
      <c r="D947" s="133"/>
      <c r="E947" s="133"/>
      <c r="F947" s="134"/>
      <c r="G947" s="134"/>
      <c r="H947" s="134"/>
      <c r="I947" s="135"/>
      <c r="J947" s="135"/>
      <c r="K947" s="135"/>
    </row>
    <row r="948" spans="1:11" s="116" customFormat="1" ht="10.5">
      <c r="A948" s="150"/>
      <c r="B948" s="141"/>
      <c r="C948" s="133"/>
      <c r="D948" s="133"/>
      <c r="E948" s="133"/>
      <c r="F948" s="134"/>
      <c r="G948" s="134"/>
      <c r="H948" s="134"/>
      <c r="I948" s="135"/>
      <c r="J948" s="135"/>
      <c r="K948" s="135"/>
    </row>
    <row r="949" spans="1:11" s="116" customFormat="1" ht="10.5">
      <c r="A949" s="150"/>
      <c r="B949" s="141"/>
      <c r="C949" s="133"/>
      <c r="D949" s="133"/>
      <c r="E949" s="133"/>
      <c r="F949" s="134"/>
      <c r="G949" s="134"/>
      <c r="H949" s="134"/>
      <c r="I949" s="135"/>
      <c r="J949" s="136"/>
      <c r="K949" s="136"/>
    </row>
    <row r="950" spans="1:11" s="116" customFormat="1" ht="10.5">
      <c r="A950" s="150"/>
      <c r="B950" s="141"/>
      <c r="C950" s="133"/>
      <c r="D950" s="133"/>
      <c r="E950" s="133"/>
      <c r="F950" s="134"/>
      <c r="G950" s="134"/>
      <c r="H950" s="134"/>
      <c r="I950" s="135"/>
      <c r="J950" s="135"/>
      <c r="K950" s="135"/>
    </row>
    <row r="951" spans="1:11" s="116" customFormat="1" ht="10.5">
      <c r="A951" s="150"/>
      <c r="B951" s="141"/>
      <c r="C951" s="133"/>
      <c r="D951" s="133"/>
      <c r="E951" s="133"/>
      <c r="F951" s="134"/>
      <c r="G951" s="134"/>
      <c r="H951" s="134"/>
      <c r="I951" s="135"/>
      <c r="J951" s="135"/>
      <c r="K951" s="135"/>
    </row>
    <row r="952" spans="1:11" s="116" customFormat="1" ht="10.5">
      <c r="A952" s="150"/>
      <c r="B952" s="141"/>
      <c r="C952" s="133"/>
      <c r="D952" s="133"/>
      <c r="E952" s="133"/>
      <c r="F952" s="134"/>
      <c r="G952" s="134"/>
      <c r="H952" s="134"/>
      <c r="I952" s="135"/>
      <c r="J952" s="135"/>
      <c r="K952" s="135"/>
    </row>
    <row r="953" spans="1:11" s="116" customFormat="1" ht="10.5">
      <c r="A953" s="150"/>
      <c r="B953" s="141"/>
      <c r="C953" s="133"/>
      <c r="D953" s="133"/>
      <c r="E953" s="133"/>
      <c r="F953" s="134"/>
      <c r="G953" s="134"/>
      <c r="H953" s="134"/>
      <c r="I953" s="135"/>
      <c r="J953" s="135"/>
      <c r="K953" s="135"/>
    </row>
    <row r="954" spans="1:11" s="116" customFormat="1" ht="10.5">
      <c r="A954" s="150"/>
      <c r="B954" s="141"/>
      <c r="C954" s="133"/>
      <c r="D954" s="133"/>
      <c r="E954" s="133"/>
      <c r="F954" s="134"/>
      <c r="G954" s="134"/>
      <c r="H954" s="134"/>
      <c r="I954" s="135"/>
      <c r="J954" s="135"/>
      <c r="K954" s="135"/>
    </row>
    <row r="955" spans="1:11" s="116" customFormat="1" ht="10.5">
      <c r="A955" s="149"/>
      <c r="B955" s="141"/>
      <c r="C955" s="133"/>
      <c r="D955" s="133"/>
      <c r="E955" s="133"/>
      <c r="F955" s="134"/>
      <c r="G955" s="134"/>
      <c r="H955" s="134"/>
      <c r="I955" s="135"/>
      <c r="J955" s="135"/>
      <c r="K955" s="135"/>
    </row>
    <row r="956" spans="1:11" s="116" customFormat="1" ht="10.5">
      <c r="A956" s="150"/>
      <c r="B956" s="140"/>
      <c r="C956" s="133"/>
      <c r="D956" s="133"/>
      <c r="E956" s="133"/>
      <c r="F956" s="134"/>
      <c r="G956" s="134"/>
      <c r="H956" s="134"/>
      <c r="I956" s="135"/>
      <c r="J956" s="136"/>
      <c r="K956" s="136"/>
    </row>
    <row r="957" spans="1:11" s="116" customFormat="1" ht="10.5">
      <c r="A957" s="150"/>
      <c r="B957" s="141"/>
      <c r="C957" s="133"/>
      <c r="D957" s="133"/>
      <c r="E957" s="133"/>
      <c r="F957" s="134"/>
      <c r="G957" s="134"/>
      <c r="H957" s="134"/>
      <c r="I957" s="135"/>
      <c r="J957" s="135"/>
      <c r="K957" s="135"/>
    </row>
    <row r="958" spans="1:11" s="116" customFormat="1" ht="10.5">
      <c r="A958" s="150"/>
      <c r="B958" s="141"/>
      <c r="C958" s="133"/>
      <c r="D958" s="133"/>
      <c r="E958" s="133"/>
      <c r="F958" s="134"/>
      <c r="G958" s="134"/>
      <c r="H958" s="134"/>
      <c r="I958" s="135"/>
      <c r="J958" s="135"/>
      <c r="K958" s="135"/>
    </row>
    <row r="959" spans="1:11" s="116" customFormat="1" ht="10.5">
      <c r="A959" s="150"/>
      <c r="B959" s="141"/>
      <c r="C959" s="133"/>
      <c r="D959" s="133"/>
      <c r="E959" s="133"/>
      <c r="F959" s="134"/>
      <c r="G959" s="134"/>
      <c r="H959" s="134"/>
      <c r="I959" s="135"/>
      <c r="J959" s="135"/>
      <c r="K959" s="135"/>
    </row>
    <row r="960" spans="1:11" s="116" customFormat="1" ht="10.5">
      <c r="A960" s="150"/>
      <c r="B960" s="141"/>
      <c r="C960" s="133"/>
      <c r="D960" s="133"/>
      <c r="E960" s="133"/>
      <c r="F960" s="134"/>
      <c r="G960" s="134"/>
      <c r="H960" s="134"/>
      <c r="I960" s="135"/>
      <c r="J960" s="136"/>
      <c r="K960" s="136"/>
    </row>
    <row r="961" spans="1:11" s="116" customFormat="1" ht="10.5">
      <c r="A961" s="149"/>
      <c r="B961" s="141"/>
      <c r="C961" s="133"/>
      <c r="D961" s="133"/>
      <c r="E961" s="133"/>
      <c r="F961" s="134"/>
      <c r="G961" s="134"/>
      <c r="H961" s="134"/>
      <c r="I961" s="135"/>
      <c r="J961" s="135"/>
      <c r="K961" s="135"/>
    </row>
    <row r="962" spans="1:11" s="116" customFormat="1" ht="10.5">
      <c r="A962" s="150"/>
      <c r="B962" s="141"/>
      <c r="C962" s="133"/>
      <c r="D962" s="133"/>
      <c r="E962" s="133"/>
      <c r="F962" s="134"/>
      <c r="G962" s="134"/>
      <c r="H962" s="134"/>
      <c r="I962" s="135"/>
      <c r="J962" s="136"/>
      <c r="K962" s="136"/>
    </row>
    <row r="963" spans="1:11" s="116" customFormat="1" ht="10.5">
      <c r="A963" s="150"/>
      <c r="B963" s="140"/>
      <c r="C963" s="133"/>
      <c r="D963" s="133"/>
      <c r="E963" s="133"/>
      <c r="F963" s="134"/>
      <c r="G963" s="134"/>
      <c r="H963" s="134"/>
      <c r="I963" s="135"/>
      <c r="J963" s="135"/>
      <c r="K963" s="135"/>
    </row>
    <row r="964" spans="1:11" s="116" customFormat="1" ht="10.5">
      <c r="A964" s="150"/>
      <c r="B964" s="140"/>
      <c r="C964" s="133"/>
      <c r="D964" s="133"/>
      <c r="E964" s="133"/>
      <c r="F964" s="134"/>
      <c r="G964" s="134"/>
      <c r="H964" s="134"/>
      <c r="I964" s="135"/>
      <c r="J964" s="135"/>
      <c r="K964" s="135"/>
    </row>
    <row r="965" spans="1:11" s="116" customFormat="1" ht="10.5">
      <c r="A965" s="150"/>
      <c r="B965" s="141"/>
      <c r="C965" s="133"/>
      <c r="D965" s="133"/>
      <c r="E965" s="133"/>
      <c r="F965" s="134"/>
      <c r="G965" s="134"/>
      <c r="H965" s="134"/>
      <c r="I965" s="135"/>
      <c r="J965" s="135"/>
      <c r="K965" s="135"/>
    </row>
    <row r="966" spans="1:11" s="116" customFormat="1" ht="10.5">
      <c r="A966" s="150"/>
      <c r="B966" s="141"/>
      <c r="C966" s="133"/>
      <c r="D966" s="133"/>
      <c r="E966" s="133"/>
      <c r="F966" s="134"/>
      <c r="G966" s="134"/>
      <c r="H966" s="134"/>
      <c r="I966" s="135"/>
      <c r="J966" s="135"/>
      <c r="K966" s="135"/>
    </row>
    <row r="967" spans="1:11" s="116" customFormat="1" ht="10.5">
      <c r="A967" s="150"/>
      <c r="B967" s="132"/>
      <c r="C967" s="133"/>
      <c r="D967" s="133"/>
      <c r="E967" s="133"/>
      <c r="F967" s="134"/>
      <c r="G967" s="134"/>
      <c r="H967" s="134"/>
      <c r="I967" s="135"/>
      <c r="J967" s="135"/>
      <c r="K967" s="135"/>
    </row>
    <row r="968" spans="1:11" s="116" customFormat="1" ht="10.5">
      <c r="A968" s="150"/>
      <c r="B968" s="132"/>
      <c r="C968" s="133"/>
      <c r="D968" s="133"/>
      <c r="E968" s="133"/>
      <c r="F968" s="134"/>
      <c r="G968" s="134"/>
      <c r="H968" s="134"/>
      <c r="I968" s="135"/>
      <c r="J968" s="135"/>
      <c r="K968" s="135"/>
    </row>
    <row r="969" spans="1:11" s="116" customFormat="1" ht="10.5">
      <c r="A969" s="150"/>
      <c r="B969" s="132"/>
      <c r="C969" s="133"/>
      <c r="D969" s="133"/>
      <c r="E969" s="133"/>
      <c r="F969" s="134"/>
      <c r="G969" s="134"/>
      <c r="H969" s="134"/>
      <c r="I969" s="135"/>
      <c r="J969" s="135"/>
      <c r="K969" s="135"/>
    </row>
    <row r="970" spans="1:11" s="116" customFormat="1" ht="10.5">
      <c r="A970" s="149"/>
      <c r="B970" s="142"/>
      <c r="C970" s="133"/>
      <c r="D970" s="133"/>
      <c r="E970" s="133"/>
      <c r="F970" s="134"/>
      <c r="G970" s="134"/>
      <c r="H970" s="134"/>
      <c r="I970" s="135"/>
      <c r="J970" s="135"/>
      <c r="K970" s="135"/>
    </row>
    <row r="971" spans="1:11" s="144" customFormat="1" ht="10.5">
      <c r="A971" s="150"/>
      <c r="B971" s="132"/>
      <c r="C971" s="133"/>
      <c r="D971" s="133"/>
      <c r="E971" s="133"/>
      <c r="F971" s="134"/>
      <c r="G971" s="134"/>
      <c r="H971" s="134"/>
      <c r="I971" s="136"/>
      <c r="J971" s="136"/>
      <c r="K971" s="136"/>
    </row>
    <row r="972" spans="1:11" s="116" customFormat="1" ht="10.5">
      <c r="A972" s="150"/>
      <c r="B972" s="132"/>
      <c r="C972" s="133"/>
      <c r="D972" s="133"/>
      <c r="E972" s="133"/>
      <c r="F972" s="134"/>
      <c r="G972" s="134"/>
      <c r="H972" s="134"/>
      <c r="I972" s="135"/>
      <c r="J972" s="135"/>
      <c r="K972" s="135"/>
    </row>
    <row r="973" spans="1:11" s="116" customFormat="1" ht="10.5">
      <c r="A973" s="150"/>
      <c r="B973" s="132"/>
      <c r="C973" s="133"/>
      <c r="D973" s="133"/>
      <c r="E973" s="133"/>
      <c r="F973" s="134"/>
      <c r="G973" s="134"/>
      <c r="H973" s="134"/>
      <c r="I973" s="135"/>
      <c r="J973" s="135"/>
      <c r="K973" s="135"/>
    </row>
    <row r="974" spans="1:11" s="116" customFormat="1" ht="10.5">
      <c r="A974" s="150"/>
      <c r="B974" s="132"/>
      <c r="C974" s="133"/>
      <c r="D974" s="133"/>
      <c r="E974" s="133"/>
      <c r="F974" s="134"/>
      <c r="G974" s="134"/>
      <c r="H974" s="134"/>
      <c r="I974" s="135"/>
      <c r="J974" s="135"/>
      <c r="K974" s="135"/>
    </row>
    <row r="975" spans="1:11" s="116" customFormat="1" ht="22.5" customHeight="1">
      <c r="A975" s="150"/>
      <c r="B975" s="132"/>
      <c r="C975" s="145"/>
      <c r="D975" s="145"/>
      <c r="E975" s="145"/>
      <c r="F975" s="146"/>
      <c r="G975" s="146"/>
      <c r="H975" s="146"/>
      <c r="I975" s="147"/>
      <c r="J975" s="147"/>
      <c r="K975" s="147"/>
    </row>
    <row r="976" spans="1:11" s="116" customFormat="1" ht="10.5">
      <c r="A976" s="148"/>
      <c r="B976" s="132"/>
      <c r="C976" s="133"/>
      <c r="D976" s="133"/>
      <c r="E976" s="133"/>
      <c r="F976" s="134"/>
      <c r="G976" s="134"/>
      <c r="H976" s="134"/>
      <c r="I976" s="135"/>
      <c r="J976" s="135"/>
      <c r="K976" s="135"/>
    </row>
    <row r="977" spans="1:11" s="116" customFormat="1" ht="10.5">
      <c r="A977" s="149"/>
      <c r="B977" s="132"/>
      <c r="C977" s="133"/>
      <c r="D977" s="133"/>
      <c r="E977" s="133"/>
      <c r="F977" s="134"/>
      <c r="G977" s="134"/>
      <c r="H977" s="134"/>
      <c r="I977" s="135"/>
      <c r="J977" s="136"/>
      <c r="K977" s="136"/>
    </row>
    <row r="978" spans="1:11" s="116" customFormat="1" ht="10.5">
      <c r="A978" s="150"/>
      <c r="B978" s="132"/>
      <c r="C978" s="133"/>
      <c r="D978" s="133"/>
      <c r="E978" s="133"/>
      <c r="F978" s="134"/>
      <c r="G978" s="134"/>
      <c r="H978" s="134"/>
      <c r="I978" s="135"/>
      <c r="J978" s="135"/>
      <c r="K978" s="135"/>
    </row>
    <row r="979" spans="1:11" s="116" customFormat="1" ht="10.5">
      <c r="A979" s="150"/>
      <c r="B979" s="132"/>
      <c r="C979" s="133"/>
      <c r="D979" s="133"/>
      <c r="E979" s="133"/>
      <c r="F979" s="134"/>
      <c r="G979" s="134"/>
      <c r="H979" s="134"/>
      <c r="I979" s="135"/>
      <c r="J979" s="136"/>
      <c r="K979" s="136"/>
    </row>
    <row r="980" spans="1:11" s="116" customFormat="1" ht="10.5">
      <c r="A980" s="150"/>
      <c r="B980" s="132"/>
      <c r="C980" s="133"/>
      <c r="D980" s="133"/>
      <c r="E980" s="133"/>
      <c r="F980" s="134"/>
      <c r="G980" s="134"/>
      <c r="H980" s="134"/>
      <c r="I980" s="135"/>
      <c r="J980" s="135"/>
      <c r="K980" s="135"/>
    </row>
    <row r="981" spans="1:11" s="116" customFormat="1" ht="10.5">
      <c r="A981" s="150"/>
      <c r="B981" s="132"/>
      <c r="C981" s="133"/>
      <c r="D981" s="133"/>
      <c r="E981" s="133"/>
      <c r="F981" s="134"/>
      <c r="G981" s="134"/>
      <c r="H981" s="134"/>
      <c r="I981" s="135"/>
      <c r="J981" s="135"/>
      <c r="K981" s="135"/>
    </row>
    <row r="982" spans="1:11" s="116" customFormat="1" ht="10.5">
      <c r="A982" s="150"/>
      <c r="B982" s="132"/>
      <c r="C982" s="133"/>
      <c r="D982" s="133"/>
      <c r="E982" s="133"/>
      <c r="F982" s="134"/>
      <c r="G982" s="134"/>
      <c r="H982" s="134"/>
      <c r="I982" s="136"/>
      <c r="J982" s="136"/>
      <c r="K982" s="136"/>
    </row>
    <row r="983" spans="1:11" s="116" customFormat="1" ht="10.5">
      <c r="A983" s="149"/>
      <c r="B983" s="132"/>
      <c r="C983" s="133"/>
      <c r="D983" s="133"/>
      <c r="E983" s="133"/>
      <c r="F983" s="134"/>
      <c r="G983" s="134"/>
      <c r="H983" s="134"/>
      <c r="I983" s="136"/>
      <c r="J983" s="135"/>
      <c r="K983" s="136"/>
    </row>
    <row r="984" spans="1:11" s="116" customFormat="1" ht="11.25" customHeight="1">
      <c r="A984" s="150"/>
      <c r="B984" s="132"/>
      <c r="C984" s="133"/>
      <c r="D984" s="133"/>
      <c r="E984" s="133"/>
      <c r="F984" s="134"/>
      <c r="G984" s="134"/>
      <c r="H984" s="134"/>
      <c r="I984" s="135"/>
      <c r="J984" s="135"/>
      <c r="K984" s="135"/>
    </row>
    <row r="985" spans="1:11" s="116" customFormat="1" ht="10.5">
      <c r="A985" s="150"/>
      <c r="B985" s="132"/>
      <c r="C985" s="133"/>
      <c r="D985" s="133"/>
      <c r="E985" s="133"/>
      <c r="F985" s="134"/>
      <c r="G985" s="134"/>
      <c r="H985" s="134"/>
      <c r="I985" s="135"/>
      <c r="J985" s="135"/>
      <c r="K985" s="135"/>
    </row>
    <row r="986" spans="1:11" s="116" customFormat="1" ht="10.5">
      <c r="A986" s="150"/>
      <c r="B986" s="132"/>
      <c r="C986" s="133"/>
      <c r="D986" s="133"/>
      <c r="E986" s="133"/>
      <c r="F986" s="134"/>
      <c r="G986" s="134"/>
      <c r="H986" s="134"/>
      <c r="I986" s="135"/>
      <c r="J986" s="135"/>
      <c r="K986" s="135"/>
    </row>
    <row r="987" spans="1:11" s="116" customFormat="1" ht="10.5">
      <c r="A987" s="149"/>
      <c r="B987" s="132"/>
      <c r="C987" s="133"/>
      <c r="D987" s="133"/>
      <c r="E987" s="133"/>
      <c r="F987" s="134"/>
      <c r="G987" s="134"/>
      <c r="H987" s="134"/>
      <c r="I987" s="135"/>
      <c r="J987" s="135"/>
      <c r="K987" s="135"/>
    </row>
    <row r="988" spans="1:11" s="116" customFormat="1" ht="10.5">
      <c r="A988" s="150"/>
      <c r="B988" s="132"/>
      <c r="C988" s="133"/>
      <c r="D988" s="133"/>
      <c r="E988" s="133"/>
      <c r="F988" s="134"/>
      <c r="G988" s="134"/>
      <c r="H988" s="134"/>
      <c r="I988" s="136"/>
      <c r="J988" s="136"/>
      <c r="K988" s="136"/>
    </row>
    <row r="989" spans="1:11" s="116" customFormat="1" ht="10.5">
      <c r="A989" s="150"/>
      <c r="B989" s="132"/>
      <c r="C989" s="133"/>
      <c r="D989" s="133"/>
      <c r="E989" s="133"/>
      <c r="F989" s="134"/>
      <c r="G989" s="134"/>
      <c r="H989" s="134"/>
      <c r="I989" s="136"/>
      <c r="J989" s="135"/>
      <c r="K989" s="136"/>
    </row>
    <row r="990" spans="1:11" s="116" customFormat="1" ht="10.5">
      <c r="A990" s="150"/>
      <c r="B990" s="132"/>
      <c r="C990" s="133"/>
      <c r="D990" s="133"/>
      <c r="E990" s="133"/>
      <c r="F990" s="134"/>
      <c r="G990" s="134"/>
      <c r="H990" s="134"/>
      <c r="I990" s="135"/>
      <c r="J990" s="135"/>
      <c r="K990" s="135"/>
    </row>
    <row r="991" spans="1:11" s="116" customFormat="1" ht="10.5">
      <c r="A991" s="150"/>
      <c r="B991" s="132"/>
      <c r="C991" s="133"/>
      <c r="D991" s="133"/>
      <c r="E991" s="133"/>
      <c r="F991" s="134"/>
      <c r="G991" s="134"/>
      <c r="H991" s="134"/>
      <c r="I991" s="135"/>
      <c r="J991" s="135"/>
      <c r="K991" s="135"/>
    </row>
    <row r="992" spans="1:11" s="116" customFormat="1" ht="10.5">
      <c r="A992" s="150"/>
      <c r="B992" s="132"/>
      <c r="C992" s="133"/>
      <c r="D992" s="133"/>
      <c r="E992" s="133"/>
      <c r="F992" s="134"/>
      <c r="G992" s="134"/>
      <c r="H992" s="134"/>
      <c r="I992" s="136"/>
      <c r="J992" s="135"/>
      <c r="K992" s="136"/>
    </row>
    <row r="993" spans="1:11" s="116" customFormat="1" ht="10.5">
      <c r="A993" s="150"/>
      <c r="B993" s="139"/>
      <c r="C993" s="133"/>
      <c r="D993" s="133"/>
      <c r="E993" s="133"/>
      <c r="F993" s="134"/>
      <c r="G993" s="134"/>
      <c r="H993" s="134"/>
      <c r="I993" s="135"/>
      <c r="J993" s="136"/>
      <c r="K993" s="136"/>
    </row>
    <row r="994" spans="1:11" s="116" customFormat="1" ht="10.5">
      <c r="A994" s="149"/>
      <c r="B994" s="142"/>
      <c r="C994" s="133"/>
      <c r="D994" s="133"/>
      <c r="E994" s="133"/>
      <c r="F994" s="134"/>
      <c r="G994" s="134"/>
      <c r="H994" s="134"/>
      <c r="I994" s="136"/>
      <c r="J994" s="136"/>
      <c r="K994" s="135"/>
    </row>
    <row r="995" spans="1:11" s="116" customFormat="1" ht="10.5">
      <c r="A995" s="150"/>
      <c r="B995" s="142"/>
      <c r="C995" s="133"/>
      <c r="D995" s="133"/>
      <c r="E995" s="133"/>
      <c r="F995" s="134"/>
      <c r="G995" s="134"/>
      <c r="H995" s="134"/>
      <c r="I995" s="135"/>
      <c r="J995" s="136"/>
      <c r="K995" s="136"/>
    </row>
    <row r="996" spans="1:11" s="116" customFormat="1" ht="10.5">
      <c r="A996" s="150"/>
      <c r="B996" s="142"/>
      <c r="C996" s="133"/>
      <c r="D996" s="133"/>
      <c r="E996" s="133"/>
      <c r="F996" s="134"/>
      <c r="G996" s="134"/>
      <c r="H996" s="134"/>
      <c r="I996" s="136"/>
      <c r="J996" s="135"/>
      <c r="K996" s="136"/>
    </row>
    <row r="997" spans="1:11" s="116" customFormat="1" ht="10.5">
      <c r="A997" s="150"/>
      <c r="B997" s="142"/>
      <c r="C997" s="133"/>
      <c r="D997" s="133"/>
      <c r="E997" s="133"/>
      <c r="F997" s="134"/>
      <c r="G997" s="134"/>
      <c r="H997" s="134"/>
      <c r="I997" s="136"/>
      <c r="J997" s="136"/>
      <c r="K997" s="135"/>
    </row>
    <row r="998" spans="1:11" s="116" customFormat="1" ht="10.5">
      <c r="A998" s="150"/>
      <c r="B998" s="142"/>
      <c r="C998" s="133"/>
      <c r="D998" s="133"/>
      <c r="E998" s="133"/>
      <c r="F998" s="134"/>
      <c r="G998" s="134"/>
      <c r="H998" s="134"/>
      <c r="I998" s="136"/>
      <c r="J998" s="136"/>
      <c r="K998" s="136"/>
    </row>
    <row r="999" spans="1:11" s="116" customFormat="1" ht="10.5">
      <c r="A999" s="150"/>
      <c r="B999" s="142"/>
      <c r="C999" s="133"/>
      <c r="D999" s="133"/>
      <c r="E999" s="133"/>
      <c r="F999" s="134"/>
      <c r="G999" s="134"/>
      <c r="H999" s="134"/>
      <c r="I999" s="136"/>
      <c r="J999" s="136"/>
      <c r="K999" s="136"/>
    </row>
    <row r="1000" spans="1:11" s="116" customFormat="1" ht="10.5">
      <c r="A1000" s="150"/>
      <c r="B1000" s="142"/>
      <c r="C1000" s="133"/>
      <c r="D1000" s="133"/>
      <c r="E1000" s="133"/>
      <c r="F1000" s="134"/>
      <c r="G1000" s="134"/>
      <c r="H1000" s="134"/>
      <c r="I1000" s="136"/>
      <c r="J1000" s="136"/>
      <c r="K1000" s="136"/>
    </row>
    <row r="1001" spans="1:11" s="116" customFormat="1" ht="10.5">
      <c r="A1001" s="150"/>
      <c r="B1001" s="142"/>
      <c r="C1001" s="133"/>
      <c r="D1001" s="133"/>
      <c r="E1001" s="133"/>
      <c r="F1001" s="134"/>
      <c r="G1001" s="134"/>
      <c r="H1001" s="134"/>
      <c r="I1001" s="136"/>
      <c r="J1001" s="136"/>
      <c r="K1001" s="136"/>
    </row>
    <row r="1002" spans="1:11" s="116" customFormat="1" ht="10.5">
      <c r="A1002" s="150"/>
      <c r="B1002" s="142"/>
      <c r="C1002" s="133"/>
      <c r="D1002" s="133"/>
      <c r="E1002" s="133"/>
      <c r="F1002" s="134"/>
      <c r="G1002" s="134"/>
      <c r="H1002" s="134"/>
      <c r="I1002" s="136"/>
      <c r="J1002" s="135"/>
      <c r="K1002" s="135"/>
    </row>
    <row r="1003" spans="1:11" s="116" customFormat="1" ht="10.5">
      <c r="A1003" s="150"/>
      <c r="B1003" s="142"/>
      <c r="C1003" s="133"/>
      <c r="D1003" s="133"/>
      <c r="E1003" s="133"/>
      <c r="F1003" s="134"/>
      <c r="G1003" s="134"/>
      <c r="H1003" s="134"/>
      <c r="I1003" s="135"/>
      <c r="J1003" s="135"/>
      <c r="K1003" s="135"/>
    </row>
    <row r="1004" spans="1:11" s="116" customFormat="1" ht="10.5">
      <c r="A1004" s="150"/>
      <c r="B1004" s="142"/>
      <c r="C1004" s="133"/>
      <c r="D1004" s="133"/>
      <c r="E1004" s="133"/>
      <c r="F1004" s="134"/>
      <c r="G1004" s="134"/>
      <c r="H1004" s="134"/>
      <c r="I1004" s="135"/>
      <c r="J1004" s="135"/>
      <c r="K1004" s="135"/>
    </row>
    <row r="1005" spans="1:11" s="116" customFormat="1" ht="10.5">
      <c r="A1005" s="149"/>
      <c r="B1005" s="142"/>
      <c r="C1005" s="133"/>
      <c r="D1005" s="133"/>
      <c r="E1005" s="133"/>
      <c r="F1005" s="134"/>
      <c r="G1005" s="134"/>
      <c r="H1005" s="134"/>
      <c r="I1005" s="135"/>
      <c r="J1005" s="135"/>
      <c r="K1005" s="135"/>
    </row>
    <row r="1006" spans="1:11" s="116" customFormat="1" ht="10.5">
      <c r="A1006" s="150"/>
      <c r="B1006" s="142"/>
      <c r="C1006" s="133"/>
      <c r="D1006" s="133"/>
      <c r="E1006" s="133"/>
      <c r="F1006" s="134"/>
      <c r="G1006" s="134"/>
      <c r="H1006" s="134"/>
      <c r="I1006" s="135"/>
      <c r="J1006" s="135"/>
      <c r="K1006" s="135"/>
    </row>
    <row r="1007" spans="1:11" s="116" customFormat="1" ht="10.5">
      <c r="A1007" s="150"/>
      <c r="B1007" s="142"/>
      <c r="C1007" s="133"/>
      <c r="D1007" s="133"/>
      <c r="E1007" s="133"/>
      <c r="F1007" s="134"/>
      <c r="G1007" s="134"/>
      <c r="H1007" s="134"/>
      <c r="I1007" s="135"/>
      <c r="J1007" s="136"/>
      <c r="K1007" s="136"/>
    </row>
    <row r="1008" spans="1:11" s="116" customFormat="1" ht="10.5">
      <c r="A1008" s="150"/>
      <c r="B1008" s="142"/>
      <c r="C1008" s="133"/>
      <c r="D1008" s="133"/>
      <c r="E1008" s="133"/>
      <c r="F1008" s="134"/>
      <c r="G1008" s="134"/>
      <c r="H1008" s="134"/>
      <c r="I1008" s="135"/>
      <c r="J1008" s="135"/>
      <c r="K1008" s="135"/>
    </row>
    <row r="1009" spans="1:11" s="116" customFormat="1" ht="10.5">
      <c r="A1009" s="150"/>
      <c r="B1009" s="142"/>
      <c r="C1009" s="133"/>
      <c r="D1009" s="133"/>
      <c r="E1009" s="133"/>
      <c r="F1009" s="134"/>
      <c r="G1009" s="134"/>
      <c r="H1009" s="134"/>
      <c r="I1009" s="135"/>
      <c r="J1009" s="135"/>
      <c r="K1009" s="135"/>
    </row>
    <row r="1010" spans="1:11" s="116" customFormat="1" ht="10.5">
      <c r="A1010" s="150"/>
      <c r="B1010" s="142"/>
      <c r="C1010" s="133"/>
      <c r="D1010" s="133"/>
      <c r="E1010" s="133"/>
      <c r="F1010" s="134"/>
      <c r="G1010" s="134"/>
      <c r="H1010" s="134"/>
      <c r="I1010" s="135"/>
      <c r="J1010" s="135"/>
      <c r="K1010" s="135"/>
    </row>
    <row r="1011" spans="1:11" s="116" customFormat="1" ht="10.5">
      <c r="A1011" s="149"/>
      <c r="B1011" s="141"/>
      <c r="C1011" s="133"/>
      <c r="D1011" s="133"/>
      <c r="E1011" s="133"/>
      <c r="F1011" s="134"/>
      <c r="G1011" s="134"/>
      <c r="H1011" s="134"/>
      <c r="I1011" s="135"/>
      <c r="J1011" s="135"/>
      <c r="K1011" s="135"/>
    </row>
    <row r="1012" spans="1:11" s="116" customFormat="1" ht="10.5">
      <c r="A1012" s="150"/>
      <c r="B1012" s="141"/>
      <c r="C1012" s="133"/>
      <c r="D1012" s="133"/>
      <c r="E1012" s="133"/>
      <c r="F1012" s="134"/>
      <c r="G1012" s="134"/>
      <c r="H1012" s="134"/>
      <c r="I1012" s="135"/>
      <c r="J1012" s="135"/>
      <c r="K1012" s="135"/>
    </row>
    <row r="1013" spans="1:11" s="116" customFormat="1" ht="10.5">
      <c r="A1013" s="150"/>
      <c r="B1013" s="141"/>
      <c r="C1013" s="133"/>
      <c r="D1013" s="133"/>
      <c r="E1013" s="133"/>
      <c r="F1013" s="134"/>
      <c r="G1013" s="134"/>
      <c r="H1013" s="134"/>
      <c r="I1013" s="135"/>
      <c r="J1013" s="135"/>
      <c r="K1013" s="135"/>
    </row>
    <row r="1014" spans="1:11" s="116" customFormat="1" ht="10.5">
      <c r="A1014" s="150"/>
      <c r="B1014" s="141"/>
      <c r="C1014" s="133"/>
      <c r="D1014" s="133"/>
      <c r="E1014" s="133"/>
      <c r="F1014" s="134"/>
      <c r="G1014" s="134"/>
      <c r="H1014" s="134"/>
      <c r="I1014" s="135"/>
      <c r="J1014" s="135"/>
      <c r="K1014" s="135"/>
    </row>
    <row r="1015" spans="1:11" s="116" customFormat="1" ht="10.5">
      <c r="A1015" s="150"/>
      <c r="B1015" s="141"/>
      <c r="C1015" s="133"/>
      <c r="D1015" s="133"/>
      <c r="E1015" s="133"/>
      <c r="F1015" s="134"/>
      <c r="G1015" s="134"/>
      <c r="H1015" s="134"/>
      <c r="I1015" s="135"/>
      <c r="J1015" s="135"/>
      <c r="K1015" s="135"/>
    </row>
    <row r="1016" spans="1:11" s="116" customFormat="1" ht="10.5">
      <c r="A1016" s="150"/>
      <c r="B1016" s="141"/>
      <c r="C1016" s="133"/>
      <c r="D1016" s="133"/>
      <c r="E1016" s="133"/>
      <c r="F1016" s="134"/>
      <c r="G1016" s="134"/>
      <c r="H1016" s="134"/>
      <c r="I1016" s="135"/>
      <c r="J1016" s="135"/>
      <c r="K1016" s="135"/>
    </row>
    <row r="1017" spans="1:11" s="116" customFormat="1" ht="10.5">
      <c r="A1017" s="150"/>
      <c r="B1017" s="141"/>
      <c r="C1017" s="133"/>
      <c r="D1017" s="133"/>
      <c r="E1017" s="133"/>
      <c r="F1017" s="134"/>
      <c r="G1017" s="134"/>
      <c r="H1017" s="134"/>
      <c r="I1017" s="135"/>
      <c r="J1017" s="135"/>
      <c r="K1017" s="135"/>
    </row>
    <row r="1018" spans="1:11" s="116" customFormat="1" ht="10.5">
      <c r="A1018" s="150"/>
      <c r="B1018" s="141"/>
      <c r="C1018" s="133"/>
      <c r="D1018" s="133"/>
      <c r="E1018" s="133"/>
      <c r="F1018" s="134"/>
      <c r="G1018" s="134"/>
      <c r="H1018" s="134"/>
      <c r="I1018" s="136"/>
      <c r="J1018" s="135"/>
      <c r="K1018" s="136"/>
    </row>
    <row r="1019" spans="1:11" s="116" customFormat="1" ht="10.5">
      <c r="A1019" s="150"/>
      <c r="B1019" s="141"/>
      <c r="C1019" s="133"/>
      <c r="D1019" s="133"/>
      <c r="E1019" s="133"/>
      <c r="F1019" s="134"/>
      <c r="G1019" s="134"/>
      <c r="H1019" s="134"/>
      <c r="I1019" s="135"/>
      <c r="J1019" s="136"/>
      <c r="K1019" s="136"/>
    </row>
    <row r="1020" spans="1:11" s="116" customFormat="1" ht="10.5">
      <c r="A1020" s="150"/>
      <c r="B1020" s="141"/>
      <c r="C1020" s="133"/>
      <c r="D1020" s="133"/>
      <c r="E1020" s="133"/>
      <c r="F1020" s="134"/>
      <c r="G1020" s="134"/>
      <c r="H1020" s="134"/>
      <c r="I1020" s="135"/>
      <c r="J1020" s="135"/>
      <c r="K1020" s="135"/>
    </row>
    <row r="1021" spans="1:11" s="116" customFormat="1" ht="10.5">
      <c r="A1021" s="150"/>
      <c r="B1021" s="141"/>
      <c r="C1021" s="133"/>
      <c r="D1021" s="133"/>
      <c r="E1021" s="133"/>
      <c r="F1021" s="134"/>
      <c r="G1021" s="134"/>
      <c r="H1021" s="134"/>
      <c r="I1021" s="135"/>
      <c r="J1021" s="135"/>
      <c r="K1021" s="135"/>
    </row>
    <row r="1022" spans="1:11" s="116" customFormat="1" ht="10.5">
      <c r="A1022" s="150"/>
      <c r="B1022" s="141"/>
      <c r="C1022" s="133"/>
      <c r="D1022" s="133"/>
      <c r="E1022" s="133"/>
      <c r="F1022" s="134"/>
      <c r="G1022" s="134"/>
      <c r="H1022" s="134"/>
      <c r="I1022" s="135"/>
      <c r="J1022" s="135"/>
      <c r="K1022" s="135"/>
    </row>
    <row r="1023" spans="1:11" s="116" customFormat="1" ht="10.5">
      <c r="A1023" s="150"/>
      <c r="B1023" s="141"/>
      <c r="C1023" s="133"/>
      <c r="D1023" s="133"/>
      <c r="E1023" s="133"/>
      <c r="F1023" s="134"/>
      <c r="G1023" s="134"/>
      <c r="H1023" s="134"/>
      <c r="I1023" s="135"/>
      <c r="J1023" s="136"/>
      <c r="K1023" s="136"/>
    </row>
    <row r="1024" spans="1:11" s="116" customFormat="1" ht="10.5">
      <c r="A1024" s="149"/>
      <c r="B1024" s="141"/>
      <c r="C1024" s="133"/>
      <c r="D1024" s="133"/>
      <c r="E1024" s="133"/>
      <c r="F1024" s="134"/>
      <c r="G1024" s="134"/>
      <c r="H1024" s="134"/>
      <c r="I1024" s="135"/>
      <c r="J1024" s="136"/>
      <c r="K1024" s="135"/>
    </row>
    <row r="1025" spans="1:11" s="116" customFormat="1" ht="10.5">
      <c r="A1025" s="150"/>
      <c r="B1025" s="141"/>
      <c r="C1025" s="133"/>
      <c r="D1025" s="133"/>
      <c r="E1025" s="133"/>
      <c r="F1025" s="134"/>
      <c r="G1025" s="134"/>
      <c r="H1025" s="134"/>
      <c r="I1025" s="135"/>
      <c r="J1025" s="135"/>
      <c r="K1025" s="135"/>
    </row>
    <row r="1026" spans="1:11" s="116" customFormat="1" ht="10.5">
      <c r="A1026" s="150"/>
      <c r="B1026" s="141"/>
      <c r="C1026" s="133"/>
      <c r="D1026" s="133"/>
      <c r="E1026" s="133"/>
      <c r="F1026" s="134"/>
      <c r="G1026" s="134"/>
      <c r="H1026" s="134"/>
      <c r="I1026" s="135"/>
      <c r="J1026" s="136"/>
      <c r="K1026" s="135"/>
    </row>
    <row r="1027" spans="1:11" s="116" customFormat="1" ht="10.5">
      <c r="A1027" s="150"/>
      <c r="B1027" s="141"/>
      <c r="C1027" s="133"/>
      <c r="D1027" s="133"/>
      <c r="E1027" s="133"/>
      <c r="F1027" s="134"/>
      <c r="G1027" s="134"/>
      <c r="H1027" s="134"/>
      <c r="I1027" s="135"/>
      <c r="J1027" s="136"/>
      <c r="K1027" s="136"/>
    </row>
    <row r="1028" spans="1:11" s="116" customFormat="1" ht="10.5">
      <c r="A1028" s="150"/>
      <c r="B1028" s="141"/>
      <c r="C1028" s="133"/>
      <c r="D1028" s="133"/>
      <c r="E1028" s="133"/>
      <c r="F1028" s="134"/>
      <c r="G1028" s="134"/>
      <c r="H1028" s="134"/>
      <c r="I1028" s="135"/>
      <c r="J1028" s="136"/>
      <c r="K1028" s="136"/>
    </row>
    <row r="1029" spans="1:11" s="116" customFormat="1" ht="10.5">
      <c r="A1029" s="149"/>
      <c r="B1029" s="141"/>
      <c r="C1029" s="133"/>
      <c r="D1029" s="133"/>
      <c r="E1029" s="133"/>
      <c r="F1029" s="134"/>
      <c r="G1029" s="134"/>
      <c r="H1029" s="134"/>
      <c r="I1029" s="135"/>
      <c r="J1029" s="135"/>
      <c r="K1029" s="135"/>
    </row>
    <row r="1030" spans="1:11" s="116" customFormat="1" ht="10.5">
      <c r="A1030" s="150"/>
      <c r="B1030" s="141"/>
      <c r="C1030" s="133"/>
      <c r="D1030" s="133"/>
      <c r="E1030" s="133"/>
      <c r="F1030" s="134"/>
      <c r="G1030" s="134"/>
      <c r="H1030" s="134"/>
      <c r="I1030" s="135"/>
      <c r="J1030" s="135"/>
      <c r="K1030" s="135"/>
    </row>
    <row r="1031" spans="1:11" s="116" customFormat="1" ht="10.5">
      <c r="A1031" s="150"/>
      <c r="B1031" s="141"/>
      <c r="C1031" s="133"/>
      <c r="D1031" s="133"/>
      <c r="E1031" s="133"/>
      <c r="F1031" s="134"/>
      <c r="G1031" s="134"/>
      <c r="H1031" s="134"/>
      <c r="I1031" s="135"/>
      <c r="J1031" s="136"/>
      <c r="K1031" s="136"/>
    </row>
    <row r="1032" spans="1:11" s="116" customFormat="1" ht="10.5">
      <c r="A1032" s="150"/>
      <c r="B1032" s="141"/>
      <c r="C1032" s="133"/>
      <c r="D1032" s="133"/>
      <c r="E1032" s="133"/>
      <c r="F1032" s="134"/>
      <c r="G1032" s="134"/>
      <c r="H1032" s="134"/>
      <c r="I1032" s="135"/>
      <c r="J1032" s="135"/>
      <c r="K1032" s="135"/>
    </row>
    <row r="1033" spans="1:11" s="116" customFormat="1" ht="10.5">
      <c r="A1033" s="149"/>
      <c r="B1033" s="141"/>
      <c r="C1033" s="133"/>
      <c r="D1033" s="133"/>
      <c r="E1033" s="133"/>
      <c r="F1033" s="134"/>
      <c r="G1033" s="134"/>
      <c r="H1033" s="134"/>
      <c r="I1033" s="136"/>
      <c r="J1033" s="135"/>
      <c r="K1033" s="136"/>
    </row>
    <row r="1034" spans="1:11" s="116" customFormat="1" ht="10.5">
      <c r="A1034" s="150"/>
      <c r="B1034" s="141"/>
      <c r="C1034" s="133"/>
      <c r="D1034" s="133"/>
      <c r="E1034" s="133"/>
      <c r="F1034" s="134"/>
      <c r="G1034" s="134"/>
      <c r="H1034" s="134"/>
      <c r="I1034" s="135"/>
      <c r="J1034" s="135"/>
      <c r="K1034" s="135"/>
    </row>
    <row r="1035" spans="1:11" s="116" customFormat="1" ht="10.5">
      <c r="A1035" s="150"/>
      <c r="B1035" s="141"/>
      <c r="C1035" s="133"/>
      <c r="D1035" s="133"/>
      <c r="E1035" s="133"/>
      <c r="F1035" s="134"/>
      <c r="G1035" s="134"/>
      <c r="H1035" s="134"/>
      <c r="I1035" s="135"/>
      <c r="J1035" s="135"/>
      <c r="K1035" s="135"/>
    </row>
    <row r="1036" spans="1:11" s="116" customFormat="1" ht="10.5">
      <c r="A1036" s="150"/>
      <c r="B1036" s="141"/>
      <c r="C1036" s="133"/>
      <c r="D1036" s="133"/>
      <c r="E1036" s="133"/>
      <c r="F1036" s="134"/>
      <c r="G1036" s="134"/>
      <c r="H1036" s="134"/>
      <c r="I1036" s="135"/>
      <c r="J1036" s="135"/>
      <c r="K1036" s="135"/>
    </row>
    <row r="1037" spans="1:11" s="116" customFormat="1" ht="10.5">
      <c r="A1037" s="149"/>
      <c r="B1037" s="141"/>
      <c r="C1037" s="133"/>
      <c r="D1037" s="133"/>
      <c r="E1037" s="133"/>
      <c r="F1037" s="134"/>
      <c r="G1037" s="134"/>
      <c r="H1037" s="134"/>
      <c r="I1037" s="135"/>
      <c r="J1037" s="135"/>
      <c r="K1037" s="135"/>
    </row>
    <row r="1038" spans="1:11" s="116" customFormat="1" ht="10.5">
      <c r="A1038" s="150"/>
      <c r="B1038" s="141"/>
      <c r="C1038" s="133"/>
      <c r="D1038" s="133"/>
      <c r="E1038" s="133"/>
      <c r="F1038" s="134"/>
      <c r="G1038" s="134"/>
      <c r="H1038" s="134"/>
      <c r="I1038" s="135"/>
      <c r="J1038" s="135"/>
      <c r="K1038" s="135"/>
    </row>
    <row r="1039" spans="1:11" s="116" customFormat="1" ht="10.5">
      <c r="A1039" s="150"/>
      <c r="B1039" s="141"/>
      <c r="C1039" s="133"/>
      <c r="D1039" s="133"/>
      <c r="E1039" s="133"/>
      <c r="F1039" s="134"/>
      <c r="G1039" s="134"/>
      <c r="H1039" s="134"/>
      <c r="I1039" s="135"/>
      <c r="J1039" s="136"/>
      <c r="K1039" s="135"/>
    </row>
    <row r="1040" spans="1:11" s="144" customFormat="1" ht="10.5">
      <c r="A1040" s="150"/>
      <c r="B1040" s="141"/>
      <c r="C1040" s="133"/>
      <c r="D1040" s="133"/>
      <c r="E1040" s="133"/>
      <c r="F1040" s="134"/>
      <c r="G1040" s="134"/>
      <c r="H1040" s="134"/>
      <c r="I1040" s="136"/>
      <c r="J1040" s="136"/>
      <c r="K1040" s="136"/>
    </row>
    <row r="1041" spans="1:11" s="116" customFormat="1" ht="10.5">
      <c r="A1041" s="150"/>
      <c r="B1041" s="141"/>
      <c r="C1041" s="133"/>
      <c r="D1041" s="133"/>
      <c r="E1041" s="133"/>
      <c r="F1041" s="134"/>
      <c r="G1041" s="134"/>
      <c r="H1041" s="134"/>
      <c r="I1041" s="136"/>
      <c r="J1041" s="136"/>
      <c r="K1041" s="136"/>
    </row>
    <row r="1042" spans="1:11" s="116" customFormat="1" ht="10.5">
      <c r="A1042" s="150"/>
      <c r="B1042" s="141"/>
      <c r="C1042" s="133"/>
      <c r="D1042" s="133"/>
      <c r="E1042" s="133"/>
      <c r="F1042" s="134"/>
      <c r="G1042" s="134"/>
      <c r="H1042" s="134"/>
      <c r="I1042" s="136"/>
      <c r="J1042" s="136"/>
      <c r="K1042" s="136"/>
    </row>
    <row r="1043" spans="1:11" s="116" customFormat="1" ht="10.5">
      <c r="A1043" s="150"/>
      <c r="B1043" s="141"/>
      <c r="C1043" s="133"/>
      <c r="D1043" s="133"/>
      <c r="E1043" s="133"/>
      <c r="F1043" s="134"/>
      <c r="G1043" s="134"/>
      <c r="H1043" s="134"/>
      <c r="I1043" s="136"/>
      <c r="J1043" s="135"/>
      <c r="K1043" s="136"/>
    </row>
    <row r="1044" spans="1:11" s="116" customFormat="1" ht="33.75" customHeight="1">
      <c r="A1044" s="141"/>
      <c r="B1044" s="140"/>
      <c r="C1044" s="145"/>
      <c r="D1044" s="145"/>
      <c r="E1044" s="145"/>
      <c r="F1044" s="146"/>
      <c r="G1044" s="146"/>
      <c r="H1044" s="146"/>
      <c r="I1044" s="154"/>
      <c r="J1044" s="147"/>
      <c r="K1044" s="154"/>
    </row>
    <row r="1045" spans="1:11" s="116" customFormat="1" ht="10.5">
      <c r="A1045" s="148"/>
      <c r="B1045" s="141"/>
      <c r="C1045" s="133"/>
      <c r="D1045" s="133"/>
      <c r="E1045" s="133"/>
      <c r="F1045" s="134"/>
      <c r="G1045" s="134"/>
      <c r="H1045" s="134"/>
      <c r="I1045" s="136"/>
      <c r="J1045" s="136"/>
      <c r="K1045" s="136"/>
    </row>
    <row r="1046" spans="1:11" s="116" customFormat="1" ht="10.5">
      <c r="A1046" s="149"/>
      <c r="B1046" s="141"/>
      <c r="C1046" s="133"/>
      <c r="D1046" s="133"/>
      <c r="E1046" s="133"/>
      <c r="F1046" s="134"/>
      <c r="G1046" s="134"/>
      <c r="H1046" s="134"/>
      <c r="I1046" s="136"/>
      <c r="J1046" s="136"/>
      <c r="K1046" s="136"/>
    </row>
    <row r="1047" spans="1:11" s="116" customFormat="1" ht="10.5">
      <c r="A1047" s="150"/>
      <c r="B1047" s="141"/>
      <c r="C1047" s="133"/>
      <c r="D1047" s="133"/>
      <c r="E1047" s="133"/>
      <c r="F1047" s="134"/>
      <c r="G1047" s="134"/>
      <c r="H1047" s="134"/>
      <c r="I1047" s="136"/>
      <c r="J1047" s="136"/>
      <c r="K1047" s="136"/>
    </row>
    <row r="1048" spans="1:11" s="116" customFormat="1" ht="10.5">
      <c r="A1048" s="150"/>
      <c r="B1048" s="141"/>
      <c r="C1048" s="133"/>
      <c r="D1048" s="133"/>
      <c r="E1048" s="133"/>
      <c r="F1048" s="134"/>
      <c r="G1048" s="134"/>
      <c r="H1048" s="134"/>
      <c r="I1048" s="136"/>
      <c r="J1048" s="135"/>
      <c r="K1048" s="136"/>
    </row>
    <row r="1049" spans="1:11" s="116" customFormat="1" ht="10.5">
      <c r="A1049" s="150"/>
      <c r="B1049" s="141"/>
      <c r="C1049" s="133"/>
      <c r="D1049" s="133"/>
      <c r="E1049" s="133"/>
      <c r="F1049" s="134"/>
      <c r="G1049" s="134"/>
      <c r="H1049" s="134"/>
      <c r="I1049" s="136"/>
      <c r="J1049" s="136"/>
      <c r="K1049" s="136"/>
    </row>
    <row r="1050" spans="1:11" s="116" customFormat="1" ht="10.5">
      <c r="A1050" s="150"/>
      <c r="B1050" s="141"/>
      <c r="C1050" s="133"/>
      <c r="D1050" s="133"/>
      <c r="E1050" s="133"/>
      <c r="F1050" s="134"/>
      <c r="G1050" s="134"/>
      <c r="H1050" s="134"/>
      <c r="I1050" s="135"/>
      <c r="J1050" s="136"/>
      <c r="K1050" s="136"/>
    </row>
    <row r="1051" spans="1:11" s="116" customFormat="1" ht="10.5">
      <c r="A1051" s="150"/>
      <c r="B1051" s="141"/>
      <c r="C1051" s="133"/>
      <c r="D1051" s="133"/>
      <c r="E1051" s="133"/>
      <c r="F1051" s="134"/>
      <c r="G1051" s="134"/>
      <c r="H1051" s="134"/>
      <c r="I1051" s="135"/>
      <c r="J1051" s="135"/>
      <c r="K1051" s="135"/>
    </row>
    <row r="1052" spans="1:11" s="116" customFormat="1" ht="10.5">
      <c r="A1052" s="150"/>
      <c r="B1052" s="141"/>
      <c r="C1052" s="133"/>
      <c r="D1052" s="133"/>
      <c r="E1052" s="133"/>
      <c r="F1052" s="134"/>
      <c r="G1052" s="134"/>
      <c r="H1052" s="134"/>
      <c r="I1052" s="135"/>
      <c r="J1052" s="135"/>
      <c r="K1052" s="135"/>
    </row>
    <row r="1053" spans="1:11" s="116" customFormat="1" ht="10.5">
      <c r="A1053" s="150"/>
      <c r="B1053" s="141"/>
      <c r="C1053" s="133"/>
      <c r="D1053" s="133"/>
      <c r="E1053" s="133"/>
      <c r="F1053" s="134"/>
      <c r="G1053" s="134"/>
      <c r="H1053" s="134"/>
      <c r="I1053" s="135"/>
      <c r="J1053" s="135"/>
      <c r="K1053" s="135"/>
    </row>
    <row r="1054" spans="1:11" s="116" customFormat="1" ht="10.5">
      <c r="A1054" s="150"/>
      <c r="B1054" s="141"/>
      <c r="C1054" s="133"/>
      <c r="D1054" s="133"/>
      <c r="E1054" s="133"/>
      <c r="F1054" s="134"/>
      <c r="G1054" s="134"/>
      <c r="H1054" s="134"/>
      <c r="I1054" s="135"/>
      <c r="J1054" s="135"/>
      <c r="K1054" s="135"/>
    </row>
    <row r="1055" spans="1:11" s="116" customFormat="1" ht="10.5">
      <c r="A1055" s="149"/>
      <c r="B1055" s="141"/>
      <c r="C1055" s="133"/>
      <c r="D1055" s="133"/>
      <c r="E1055" s="133"/>
      <c r="F1055" s="134"/>
      <c r="G1055" s="134"/>
      <c r="H1055" s="134"/>
      <c r="I1055" s="135"/>
      <c r="J1055" s="135"/>
      <c r="K1055" s="135"/>
    </row>
    <row r="1056" spans="1:11" s="116" customFormat="1" ht="10.5">
      <c r="A1056" s="150"/>
      <c r="B1056" s="141"/>
      <c r="C1056" s="133"/>
      <c r="D1056" s="133"/>
      <c r="E1056" s="133"/>
      <c r="F1056" s="134"/>
      <c r="G1056" s="134"/>
      <c r="H1056" s="134"/>
      <c r="I1056" s="135"/>
      <c r="J1056" s="135"/>
      <c r="K1056" s="135"/>
    </row>
    <row r="1057" spans="1:11" s="116" customFormat="1" ht="10.5">
      <c r="A1057" s="150"/>
      <c r="B1057" s="141"/>
      <c r="C1057" s="133"/>
      <c r="D1057" s="133"/>
      <c r="E1057" s="133"/>
      <c r="F1057" s="134"/>
      <c r="G1057" s="134"/>
      <c r="H1057" s="134"/>
      <c r="I1057" s="135"/>
      <c r="J1057" s="135"/>
      <c r="K1057" s="135"/>
    </row>
    <row r="1058" spans="1:11" s="116" customFormat="1" ht="10.5">
      <c r="A1058" s="150"/>
      <c r="B1058" s="141"/>
      <c r="C1058" s="133"/>
      <c r="D1058" s="133"/>
      <c r="E1058" s="133"/>
      <c r="F1058" s="134"/>
      <c r="G1058" s="134"/>
      <c r="H1058" s="134"/>
      <c r="I1058" s="135"/>
      <c r="J1058" s="135"/>
      <c r="K1058" s="135"/>
    </row>
    <row r="1059" spans="1:11" s="116" customFormat="1" ht="10.5">
      <c r="A1059" s="150"/>
      <c r="B1059" s="141"/>
      <c r="C1059" s="133"/>
      <c r="D1059" s="133"/>
      <c r="E1059" s="133"/>
      <c r="F1059" s="134"/>
      <c r="G1059" s="134"/>
      <c r="H1059" s="134"/>
      <c r="I1059" s="135"/>
      <c r="J1059" s="136"/>
      <c r="K1059" s="136"/>
    </row>
    <row r="1060" spans="1:11" s="116" customFormat="1" ht="10.5">
      <c r="A1060" s="150"/>
      <c r="B1060" s="141"/>
      <c r="C1060" s="133"/>
      <c r="D1060" s="133"/>
      <c r="E1060" s="133"/>
      <c r="F1060" s="134"/>
      <c r="G1060" s="134"/>
      <c r="H1060" s="134"/>
      <c r="I1060" s="136"/>
      <c r="J1060" s="136"/>
      <c r="K1060" s="136"/>
    </row>
    <row r="1061" spans="1:11" s="116" customFormat="1" ht="10.5">
      <c r="A1061" s="150"/>
      <c r="B1061" s="141"/>
      <c r="C1061" s="133"/>
      <c r="D1061" s="133"/>
      <c r="E1061" s="133"/>
      <c r="F1061" s="134"/>
      <c r="G1061" s="134"/>
      <c r="H1061" s="134"/>
      <c r="I1061" s="136"/>
      <c r="J1061" s="136"/>
      <c r="K1061" s="136"/>
    </row>
    <row r="1062" spans="1:11" s="116" customFormat="1" ht="10.5">
      <c r="A1062" s="150"/>
      <c r="B1062" s="141"/>
      <c r="C1062" s="133"/>
      <c r="D1062" s="133"/>
      <c r="E1062" s="133"/>
      <c r="F1062" s="134"/>
      <c r="G1062" s="134"/>
      <c r="H1062" s="134"/>
      <c r="I1062" s="136"/>
      <c r="J1062" s="136"/>
      <c r="K1062" s="136"/>
    </row>
    <row r="1063" spans="1:11" s="116" customFormat="1" ht="10.5">
      <c r="A1063" s="150"/>
      <c r="B1063" s="141"/>
      <c r="C1063" s="133"/>
      <c r="D1063" s="133"/>
      <c r="E1063" s="133"/>
      <c r="F1063" s="134"/>
      <c r="G1063" s="134"/>
      <c r="H1063" s="134"/>
      <c r="I1063" s="136"/>
      <c r="J1063" s="136"/>
      <c r="K1063" s="136"/>
    </row>
    <row r="1064" spans="1:11" s="116" customFormat="1" ht="10.5">
      <c r="A1064" s="150"/>
      <c r="B1064" s="141"/>
      <c r="C1064" s="133"/>
      <c r="D1064" s="133"/>
      <c r="E1064" s="133"/>
      <c r="F1064" s="134"/>
      <c r="G1064" s="134"/>
      <c r="H1064" s="134"/>
      <c r="I1064" s="136"/>
      <c r="J1064" s="136"/>
      <c r="K1064" s="136"/>
    </row>
    <row r="1065" spans="1:11" s="116" customFormat="1" ht="10.5">
      <c r="A1065" s="149"/>
      <c r="B1065" s="141"/>
      <c r="C1065" s="133"/>
      <c r="D1065" s="133"/>
      <c r="E1065" s="133"/>
      <c r="F1065" s="134"/>
      <c r="G1065" s="134"/>
      <c r="H1065" s="134"/>
      <c r="I1065" s="136"/>
      <c r="J1065" s="136"/>
      <c r="K1065" s="136"/>
    </row>
    <row r="1066" spans="1:11" s="116" customFormat="1" ht="10.5">
      <c r="A1066" s="150"/>
      <c r="B1066" s="141"/>
      <c r="C1066" s="133"/>
      <c r="D1066" s="133"/>
      <c r="E1066" s="133"/>
      <c r="F1066" s="134"/>
      <c r="G1066" s="134"/>
      <c r="H1066" s="134"/>
      <c r="I1066" s="136"/>
      <c r="J1066" s="136"/>
      <c r="K1066" s="136"/>
    </row>
    <row r="1067" spans="1:11" s="116" customFormat="1" ht="10.5">
      <c r="A1067" s="150"/>
      <c r="B1067" s="141"/>
      <c r="C1067" s="133"/>
      <c r="D1067" s="133"/>
      <c r="E1067" s="133"/>
      <c r="F1067" s="134"/>
      <c r="G1067" s="134"/>
      <c r="H1067" s="134"/>
      <c r="I1067" s="136"/>
      <c r="J1067" s="136"/>
      <c r="K1067" s="136"/>
    </row>
    <row r="1068" spans="1:11" s="116" customFormat="1" ht="10.5">
      <c r="A1068" s="150"/>
      <c r="B1068" s="141"/>
      <c r="C1068" s="133"/>
      <c r="D1068" s="133"/>
      <c r="E1068" s="133"/>
      <c r="F1068" s="134"/>
      <c r="G1068" s="134"/>
      <c r="H1068" s="134"/>
      <c r="I1068" s="136"/>
      <c r="J1068" s="136"/>
      <c r="K1068" s="136"/>
    </row>
    <row r="1069" spans="1:11" s="116" customFormat="1" ht="10.5">
      <c r="A1069" s="150"/>
      <c r="B1069" s="141"/>
      <c r="C1069" s="133"/>
      <c r="D1069" s="133"/>
      <c r="E1069" s="133"/>
      <c r="F1069" s="134"/>
      <c r="G1069" s="134"/>
      <c r="H1069" s="134"/>
      <c r="I1069" s="136"/>
      <c r="J1069" s="136"/>
      <c r="K1069" s="136"/>
    </row>
    <row r="1070" spans="1:11" s="116" customFormat="1" ht="10.5">
      <c r="A1070" s="150"/>
      <c r="B1070" s="141"/>
      <c r="C1070" s="133"/>
      <c r="D1070" s="133"/>
      <c r="E1070" s="133"/>
      <c r="F1070" s="134"/>
      <c r="G1070" s="134"/>
      <c r="H1070" s="134"/>
      <c r="I1070" s="136"/>
      <c r="J1070" s="136"/>
      <c r="K1070" s="136"/>
    </row>
    <row r="1071" spans="1:11" s="116" customFormat="1" ht="10.5">
      <c r="A1071" s="150"/>
      <c r="B1071" s="141"/>
      <c r="C1071" s="133"/>
      <c r="D1071" s="133"/>
      <c r="E1071" s="133"/>
      <c r="F1071" s="134"/>
      <c r="G1071" s="134"/>
      <c r="H1071" s="134"/>
      <c r="I1071" s="135"/>
      <c r="J1071" s="135"/>
      <c r="K1071" s="135"/>
    </row>
    <row r="1072" spans="1:11" s="116" customFormat="1" ht="10.5">
      <c r="A1072" s="150"/>
      <c r="B1072" s="141"/>
      <c r="C1072" s="133"/>
      <c r="D1072" s="133"/>
      <c r="E1072" s="133"/>
      <c r="F1072" s="134"/>
      <c r="G1072" s="134"/>
      <c r="H1072" s="134"/>
      <c r="I1072" s="135"/>
      <c r="J1072" s="135"/>
      <c r="K1072" s="135"/>
    </row>
    <row r="1073" spans="1:11" s="116" customFormat="1" ht="10.5">
      <c r="A1073" s="150"/>
      <c r="B1073" s="141"/>
      <c r="C1073" s="133"/>
      <c r="D1073" s="133"/>
      <c r="E1073" s="133"/>
      <c r="F1073" s="134"/>
      <c r="G1073" s="134"/>
      <c r="H1073" s="134"/>
      <c r="I1073" s="136"/>
      <c r="J1073" s="136"/>
      <c r="K1073" s="136"/>
    </row>
    <row r="1074" spans="1:11" s="116" customFormat="1" ht="10.5">
      <c r="A1074" s="150"/>
      <c r="B1074" s="141"/>
      <c r="C1074" s="133"/>
      <c r="D1074" s="133"/>
      <c r="E1074" s="133"/>
      <c r="F1074" s="134"/>
      <c r="G1074" s="134"/>
      <c r="H1074" s="134"/>
      <c r="I1074" s="135"/>
      <c r="J1074" s="136"/>
      <c r="K1074" s="136"/>
    </row>
    <row r="1075" spans="1:11" s="116" customFormat="1" ht="10.5">
      <c r="A1075" s="149"/>
      <c r="B1075" s="141"/>
      <c r="C1075" s="133"/>
      <c r="D1075" s="133"/>
      <c r="E1075" s="133"/>
      <c r="F1075" s="134"/>
      <c r="G1075" s="134"/>
      <c r="H1075" s="134"/>
      <c r="I1075" s="136"/>
      <c r="J1075" s="135"/>
      <c r="K1075" s="136"/>
    </row>
    <row r="1076" spans="1:11" s="116" customFormat="1" ht="10.5">
      <c r="A1076" s="150"/>
      <c r="B1076" s="141"/>
      <c r="C1076" s="133"/>
      <c r="D1076" s="133"/>
      <c r="E1076" s="133"/>
      <c r="F1076" s="134"/>
      <c r="G1076" s="134"/>
      <c r="H1076" s="134"/>
      <c r="I1076" s="135"/>
      <c r="J1076" s="135"/>
      <c r="K1076" s="135"/>
    </row>
    <row r="1077" spans="1:11" s="116" customFormat="1" ht="10.5">
      <c r="A1077" s="150"/>
      <c r="B1077" s="141"/>
      <c r="C1077" s="133"/>
      <c r="D1077" s="133"/>
      <c r="E1077" s="133"/>
      <c r="F1077" s="134"/>
      <c r="G1077" s="134"/>
      <c r="H1077" s="134"/>
      <c r="I1077" s="135"/>
      <c r="J1077" s="135"/>
      <c r="K1077" s="135"/>
    </row>
    <row r="1078" spans="1:11" s="116" customFormat="1" ht="10.5">
      <c r="A1078" s="150"/>
      <c r="B1078" s="141"/>
      <c r="C1078" s="133"/>
      <c r="D1078" s="133"/>
      <c r="E1078" s="133"/>
      <c r="F1078" s="134"/>
      <c r="G1078" s="134"/>
      <c r="H1078" s="134"/>
      <c r="I1078" s="135"/>
      <c r="J1078" s="135"/>
      <c r="K1078" s="135"/>
    </row>
    <row r="1079" spans="1:11" s="116" customFormat="1" ht="10.5">
      <c r="A1079" s="150"/>
      <c r="B1079" s="141"/>
      <c r="C1079" s="133"/>
      <c r="D1079" s="133"/>
      <c r="E1079" s="133"/>
      <c r="F1079" s="134"/>
      <c r="G1079" s="134"/>
      <c r="H1079" s="134"/>
      <c r="I1079" s="135"/>
      <c r="J1079" s="135"/>
      <c r="K1079" s="135"/>
    </row>
    <row r="1080" spans="1:11" s="116" customFormat="1" ht="10.5">
      <c r="A1080" s="150"/>
      <c r="B1080" s="141"/>
      <c r="C1080" s="133"/>
      <c r="D1080" s="133"/>
      <c r="E1080" s="133"/>
      <c r="F1080" s="134"/>
      <c r="G1080" s="134"/>
      <c r="H1080" s="134"/>
      <c r="I1080" s="136"/>
      <c r="J1080" s="136"/>
      <c r="K1080" s="136"/>
    </row>
    <row r="1081" spans="1:11" s="116" customFormat="1" ht="10.5">
      <c r="A1081" s="149"/>
      <c r="B1081" s="141"/>
      <c r="C1081" s="133"/>
      <c r="D1081" s="133"/>
      <c r="E1081" s="133"/>
      <c r="F1081" s="134"/>
      <c r="G1081" s="134"/>
      <c r="H1081" s="134"/>
      <c r="I1081" s="136"/>
      <c r="J1081" s="136"/>
      <c r="K1081" s="136"/>
    </row>
    <row r="1082" spans="1:11" s="116" customFormat="1" ht="10.5">
      <c r="A1082" s="150"/>
      <c r="B1082" s="141"/>
      <c r="C1082" s="133"/>
      <c r="D1082" s="133"/>
      <c r="E1082" s="133"/>
      <c r="F1082" s="134"/>
      <c r="G1082" s="134"/>
      <c r="H1082" s="134"/>
      <c r="I1082" s="135"/>
      <c r="J1082" s="136"/>
      <c r="K1082" s="136"/>
    </row>
    <row r="1083" spans="1:11" s="116" customFormat="1" ht="10.5">
      <c r="A1083" s="150"/>
      <c r="B1083" s="140"/>
      <c r="C1083" s="133"/>
      <c r="D1083" s="133"/>
      <c r="E1083" s="133"/>
      <c r="F1083" s="134"/>
      <c r="G1083" s="134"/>
      <c r="H1083" s="134"/>
      <c r="I1083" s="135"/>
      <c r="J1083" s="135"/>
      <c r="K1083" s="135"/>
    </row>
    <row r="1084" spans="1:11" s="116" customFormat="1" ht="10.5">
      <c r="A1084" s="150"/>
      <c r="B1084" s="141"/>
      <c r="C1084" s="133"/>
      <c r="D1084" s="133"/>
      <c r="E1084" s="133"/>
      <c r="F1084" s="134"/>
      <c r="G1084" s="134"/>
      <c r="H1084" s="134"/>
      <c r="I1084" s="135"/>
      <c r="J1084" s="135"/>
      <c r="K1084" s="135"/>
    </row>
    <row r="1085" spans="1:11" s="116" customFormat="1" ht="10.5">
      <c r="A1085" s="149"/>
      <c r="B1085" s="141"/>
      <c r="C1085" s="133"/>
      <c r="D1085" s="133"/>
      <c r="E1085" s="133"/>
      <c r="F1085" s="134"/>
      <c r="G1085" s="134"/>
      <c r="H1085" s="134"/>
      <c r="I1085" s="135"/>
      <c r="J1085" s="135"/>
      <c r="K1085" s="135"/>
    </row>
    <row r="1086" spans="1:11" s="116" customFormat="1" ht="10.5">
      <c r="A1086" s="150"/>
      <c r="B1086" s="140"/>
      <c r="C1086" s="133"/>
      <c r="D1086" s="133"/>
      <c r="E1086" s="133"/>
      <c r="F1086" s="134"/>
      <c r="G1086" s="134"/>
      <c r="H1086" s="134"/>
      <c r="I1086" s="136"/>
      <c r="J1086" s="136"/>
      <c r="K1086" s="136"/>
    </row>
    <row r="1087" spans="1:11" s="116" customFormat="1" ht="10.5">
      <c r="A1087" s="150"/>
      <c r="B1087" s="141"/>
      <c r="C1087" s="133"/>
      <c r="D1087" s="133"/>
      <c r="E1087" s="133"/>
      <c r="F1087" s="134"/>
      <c r="G1087" s="134"/>
      <c r="H1087" s="134"/>
      <c r="I1087" s="136"/>
      <c r="J1087" s="136"/>
      <c r="K1087" s="136"/>
    </row>
    <row r="1088" spans="1:11" s="116" customFormat="1" ht="10.5">
      <c r="A1088" s="150"/>
      <c r="B1088" s="141"/>
      <c r="C1088" s="133"/>
      <c r="D1088" s="133"/>
      <c r="E1088" s="133"/>
      <c r="F1088" s="134"/>
      <c r="G1088" s="134"/>
      <c r="H1088" s="134"/>
      <c r="I1088" s="135"/>
      <c r="J1088" s="135"/>
      <c r="K1088" s="135"/>
    </row>
    <row r="1089" spans="1:11" s="116" customFormat="1" ht="10.5">
      <c r="A1089" s="150"/>
      <c r="B1089" s="141"/>
      <c r="C1089" s="133"/>
      <c r="D1089" s="133"/>
      <c r="E1089" s="133"/>
      <c r="F1089" s="134"/>
      <c r="G1089" s="134"/>
      <c r="H1089" s="134"/>
      <c r="I1089" s="135"/>
      <c r="J1089" s="135"/>
      <c r="K1089" s="135"/>
    </row>
    <row r="1090" spans="1:11" s="116" customFormat="1" ht="10.5">
      <c r="A1090" s="150"/>
      <c r="B1090" s="141"/>
      <c r="C1090" s="133"/>
      <c r="D1090" s="133"/>
      <c r="E1090" s="133"/>
      <c r="F1090" s="134"/>
      <c r="G1090" s="134"/>
      <c r="H1090" s="134"/>
      <c r="I1090" s="135"/>
      <c r="J1090" s="135"/>
      <c r="K1090" s="135"/>
    </row>
    <row r="1091" spans="1:11" s="116" customFormat="1" ht="10.5">
      <c r="A1091" s="150"/>
      <c r="B1091" s="141"/>
      <c r="C1091" s="133"/>
      <c r="D1091" s="133"/>
      <c r="E1091" s="133"/>
      <c r="F1091" s="134"/>
      <c r="G1091" s="134"/>
      <c r="H1091" s="134"/>
      <c r="I1091" s="135"/>
      <c r="J1091" s="135"/>
      <c r="K1091" s="135"/>
    </row>
    <row r="1092" spans="1:11" s="116" customFormat="1" ht="10.5">
      <c r="A1092" s="150"/>
      <c r="B1092" s="141"/>
      <c r="C1092" s="133"/>
      <c r="D1092" s="133"/>
      <c r="E1092" s="133"/>
      <c r="F1092" s="134"/>
      <c r="G1092" s="134"/>
      <c r="H1092" s="134"/>
      <c r="I1092" s="135"/>
      <c r="J1092" s="135"/>
      <c r="K1092" s="135"/>
    </row>
    <row r="1093" spans="1:11" s="116" customFormat="1" ht="10.5">
      <c r="A1093" s="150"/>
      <c r="B1093" s="140"/>
      <c r="C1093" s="133"/>
      <c r="D1093" s="133"/>
      <c r="E1093" s="133"/>
      <c r="F1093" s="134"/>
      <c r="G1093" s="134"/>
      <c r="H1093" s="134"/>
      <c r="I1093" s="135"/>
      <c r="J1093" s="135"/>
      <c r="K1093" s="135"/>
    </row>
    <row r="1094" spans="1:11" s="116" customFormat="1" ht="10.5">
      <c r="A1094" s="149"/>
      <c r="B1094" s="141"/>
      <c r="C1094" s="133"/>
      <c r="D1094" s="133"/>
      <c r="E1094" s="133"/>
      <c r="F1094" s="134"/>
      <c r="G1094" s="134"/>
      <c r="H1094" s="134"/>
      <c r="I1094" s="135"/>
      <c r="J1094" s="135"/>
      <c r="K1094" s="135"/>
    </row>
    <row r="1095" spans="1:11" s="116" customFormat="1" ht="10.5">
      <c r="A1095" s="150"/>
      <c r="B1095" s="141"/>
      <c r="C1095" s="133"/>
      <c r="D1095" s="133"/>
      <c r="E1095" s="133"/>
      <c r="F1095" s="134"/>
      <c r="G1095" s="134"/>
      <c r="H1095" s="134"/>
      <c r="I1095" s="135"/>
      <c r="J1095" s="135"/>
      <c r="K1095" s="135"/>
    </row>
    <row r="1096" spans="1:11" s="116" customFormat="1" ht="10.5">
      <c r="A1096" s="150"/>
      <c r="B1096" s="141"/>
      <c r="C1096" s="133"/>
      <c r="D1096" s="133"/>
      <c r="E1096" s="133"/>
      <c r="F1096" s="134"/>
      <c r="G1096" s="134"/>
      <c r="H1096" s="134"/>
      <c r="I1096" s="135"/>
      <c r="J1096" s="135"/>
      <c r="K1096" s="135"/>
    </row>
    <row r="1097" spans="1:11" s="116" customFormat="1" ht="10.5">
      <c r="A1097" s="150"/>
      <c r="B1097" s="140"/>
      <c r="C1097" s="133"/>
      <c r="D1097" s="133"/>
      <c r="E1097" s="133"/>
      <c r="F1097" s="134"/>
      <c r="G1097" s="134"/>
      <c r="H1097" s="134"/>
      <c r="I1097" s="136"/>
      <c r="J1097" s="136"/>
      <c r="K1097" s="136"/>
    </row>
    <row r="1098" spans="1:11" s="116" customFormat="1" ht="10.5">
      <c r="A1098" s="150"/>
      <c r="B1098" s="141"/>
      <c r="C1098" s="133"/>
      <c r="D1098" s="133"/>
      <c r="E1098" s="133"/>
      <c r="F1098" s="134"/>
      <c r="G1098" s="134"/>
      <c r="H1098" s="134"/>
      <c r="I1098" s="136"/>
      <c r="J1098" s="136"/>
      <c r="K1098" s="136"/>
    </row>
    <row r="1099" spans="1:11" s="116" customFormat="1" ht="10.5">
      <c r="A1099" s="150"/>
      <c r="B1099" s="141"/>
      <c r="C1099" s="133"/>
      <c r="D1099" s="133"/>
      <c r="E1099" s="133"/>
      <c r="F1099" s="134"/>
      <c r="G1099" s="134"/>
      <c r="H1099" s="134"/>
      <c r="I1099" s="136"/>
      <c r="J1099" s="136"/>
      <c r="K1099" s="136"/>
    </row>
    <row r="1100" spans="1:11" s="116" customFormat="1" ht="10.5">
      <c r="A1100" s="150"/>
      <c r="B1100" s="141"/>
      <c r="C1100" s="133"/>
      <c r="D1100" s="133"/>
      <c r="E1100" s="133"/>
      <c r="F1100" s="134"/>
      <c r="G1100" s="134"/>
      <c r="H1100" s="134"/>
      <c r="I1100" s="135"/>
      <c r="J1100" s="135"/>
      <c r="K1100" s="135"/>
    </row>
    <row r="1101" spans="1:11" s="116" customFormat="1" ht="10.5">
      <c r="A1101" s="150"/>
      <c r="B1101" s="141"/>
      <c r="C1101" s="133"/>
      <c r="D1101" s="133"/>
      <c r="E1101" s="133"/>
      <c r="F1101" s="134"/>
      <c r="G1101" s="134"/>
      <c r="H1101" s="134"/>
      <c r="I1101" s="136"/>
      <c r="J1101" s="135"/>
      <c r="K1101" s="136"/>
    </row>
    <row r="1102" spans="1:11" s="116" customFormat="1" ht="10.5">
      <c r="A1102" s="149"/>
      <c r="B1102" s="141"/>
      <c r="C1102" s="133"/>
      <c r="D1102" s="133"/>
      <c r="E1102" s="133"/>
      <c r="F1102" s="134"/>
      <c r="G1102" s="134"/>
      <c r="H1102" s="134"/>
      <c r="I1102" s="136"/>
      <c r="J1102" s="135"/>
      <c r="K1102" s="136"/>
    </row>
    <row r="1103" spans="1:11" s="116" customFormat="1" ht="10.5">
      <c r="A1103" s="150"/>
      <c r="B1103" s="140"/>
      <c r="C1103" s="133"/>
      <c r="D1103" s="133"/>
      <c r="E1103" s="133"/>
      <c r="F1103" s="134"/>
      <c r="G1103" s="134"/>
      <c r="H1103" s="134"/>
      <c r="I1103" s="136"/>
      <c r="J1103" s="136"/>
      <c r="K1103" s="136"/>
    </row>
    <row r="1104" spans="1:11" s="116" customFormat="1" ht="11.25" customHeight="1">
      <c r="A1104" s="150"/>
      <c r="B1104" s="141"/>
      <c r="C1104" s="133"/>
      <c r="D1104" s="133"/>
      <c r="E1104" s="133"/>
      <c r="F1104" s="134"/>
      <c r="G1104" s="134"/>
      <c r="H1104" s="134"/>
      <c r="I1104" s="135"/>
      <c r="J1104" s="135"/>
      <c r="K1104" s="135"/>
    </row>
    <row r="1105" spans="1:11" s="116" customFormat="1" ht="10.5">
      <c r="A1105" s="150"/>
      <c r="B1105" s="141"/>
      <c r="C1105" s="133"/>
      <c r="D1105" s="133"/>
      <c r="E1105" s="133"/>
      <c r="F1105" s="134"/>
      <c r="G1105" s="134"/>
      <c r="H1105" s="134"/>
      <c r="I1105" s="135"/>
      <c r="J1105" s="135"/>
      <c r="K1105" s="135"/>
    </row>
    <row r="1106" spans="1:11" s="116" customFormat="1" ht="10.5">
      <c r="A1106" s="150"/>
      <c r="B1106" s="140"/>
      <c r="C1106" s="133"/>
      <c r="D1106" s="133"/>
      <c r="E1106" s="133"/>
      <c r="F1106" s="134"/>
      <c r="G1106" s="134"/>
      <c r="H1106" s="134"/>
      <c r="I1106" s="136"/>
      <c r="J1106" s="135"/>
      <c r="K1106" s="136"/>
    </row>
    <row r="1107" spans="1:11" s="116" customFormat="1" ht="10.5">
      <c r="A1107" s="150"/>
      <c r="B1107" s="141"/>
      <c r="C1107" s="133"/>
      <c r="D1107" s="133"/>
      <c r="E1107" s="133"/>
      <c r="F1107" s="134"/>
      <c r="G1107" s="134"/>
      <c r="H1107" s="134"/>
      <c r="I1107" s="135"/>
      <c r="J1107" s="135"/>
      <c r="K1107" s="135"/>
    </row>
    <row r="1108" spans="1:11" s="116" customFormat="1" ht="10.5">
      <c r="A1108" s="149"/>
      <c r="B1108" s="141"/>
      <c r="C1108" s="133"/>
      <c r="D1108" s="133"/>
      <c r="E1108" s="133"/>
      <c r="F1108" s="134"/>
      <c r="G1108" s="134"/>
      <c r="H1108" s="134"/>
      <c r="I1108" s="135"/>
      <c r="J1108" s="135"/>
      <c r="K1108" s="135"/>
    </row>
    <row r="1109" spans="1:11" s="116" customFormat="1" ht="10.5">
      <c r="A1109" s="150"/>
      <c r="B1109" s="140"/>
      <c r="C1109" s="133"/>
      <c r="D1109" s="133"/>
      <c r="E1109" s="133"/>
      <c r="F1109" s="134"/>
      <c r="G1109" s="134"/>
      <c r="H1109" s="134"/>
      <c r="I1109" s="135"/>
      <c r="J1109" s="135"/>
      <c r="K1109" s="135"/>
    </row>
    <row r="1110" spans="1:11" s="116" customFormat="1" ht="10.5">
      <c r="A1110" s="150"/>
      <c r="B1110" s="141"/>
      <c r="C1110" s="133"/>
      <c r="D1110" s="133"/>
      <c r="E1110" s="133"/>
      <c r="F1110" s="134"/>
      <c r="G1110" s="134"/>
      <c r="H1110" s="134"/>
      <c r="I1110" s="135"/>
      <c r="J1110" s="135"/>
      <c r="K1110" s="135"/>
    </row>
    <row r="1111" spans="1:11" s="116" customFormat="1" ht="10.5">
      <c r="A1111" s="150"/>
      <c r="B1111" s="141"/>
      <c r="C1111" s="133"/>
      <c r="D1111" s="133"/>
      <c r="E1111" s="133"/>
      <c r="F1111" s="134"/>
      <c r="G1111" s="134"/>
      <c r="H1111" s="134"/>
      <c r="I1111" s="135"/>
      <c r="J1111" s="135"/>
      <c r="K1111" s="135"/>
    </row>
    <row r="1112" spans="1:11" s="116" customFormat="1" ht="10.5">
      <c r="A1112" s="150"/>
      <c r="B1112" s="141"/>
      <c r="C1112" s="133"/>
      <c r="D1112" s="133"/>
      <c r="E1112" s="133"/>
      <c r="F1112" s="134"/>
      <c r="G1112" s="134"/>
      <c r="H1112" s="134"/>
      <c r="I1112" s="135"/>
      <c r="J1112" s="135"/>
      <c r="K1112" s="135"/>
    </row>
    <row r="1113" spans="1:11" s="116" customFormat="1" ht="10.5">
      <c r="A1113" s="150"/>
      <c r="B1113" s="141"/>
      <c r="C1113" s="133"/>
      <c r="D1113" s="133"/>
      <c r="E1113" s="133"/>
      <c r="F1113" s="134"/>
      <c r="G1113" s="134"/>
      <c r="H1113" s="134"/>
      <c r="I1113" s="136"/>
      <c r="J1113" s="136"/>
      <c r="K1113" s="136"/>
    </row>
    <row r="1114" spans="1:11" s="116" customFormat="1" ht="10.5">
      <c r="A1114" s="150"/>
      <c r="B1114" s="140"/>
      <c r="C1114" s="133"/>
      <c r="D1114" s="133"/>
      <c r="E1114" s="133"/>
      <c r="F1114" s="134"/>
      <c r="G1114" s="134"/>
      <c r="H1114" s="134"/>
      <c r="I1114" s="136"/>
      <c r="J1114" s="135"/>
      <c r="K1114" s="136"/>
    </row>
    <row r="1115" spans="1:11" s="116" customFormat="1" ht="10.5">
      <c r="A1115" s="150"/>
      <c r="B1115" s="141"/>
      <c r="C1115" s="133"/>
      <c r="D1115" s="133"/>
      <c r="E1115" s="133"/>
      <c r="F1115" s="134"/>
      <c r="G1115" s="134"/>
      <c r="H1115" s="134"/>
      <c r="I1115" s="135"/>
      <c r="J1115" s="135"/>
      <c r="K1115" s="135"/>
    </row>
    <row r="1116" spans="1:11" s="116" customFormat="1" ht="10.5">
      <c r="A1116" s="150"/>
      <c r="B1116" s="141"/>
      <c r="C1116" s="133"/>
      <c r="D1116" s="133"/>
      <c r="E1116" s="133"/>
      <c r="F1116" s="134"/>
      <c r="G1116" s="134"/>
      <c r="H1116" s="134"/>
      <c r="I1116" s="136"/>
      <c r="J1116" s="136"/>
      <c r="K1116" s="136"/>
    </row>
    <row r="1117" spans="1:11" s="116" customFormat="1" ht="10.5">
      <c r="A1117" s="150"/>
      <c r="B1117" s="141"/>
      <c r="C1117" s="133"/>
      <c r="D1117" s="133"/>
      <c r="E1117" s="133"/>
      <c r="F1117" s="134"/>
      <c r="G1117" s="134"/>
      <c r="H1117" s="134"/>
      <c r="I1117" s="136"/>
      <c r="J1117" s="136"/>
      <c r="K1117" s="136"/>
    </row>
    <row r="1118" spans="1:11" s="116" customFormat="1" ht="10.5">
      <c r="A1118" s="150"/>
      <c r="B1118" s="141"/>
      <c r="C1118" s="133"/>
      <c r="D1118" s="133"/>
      <c r="E1118" s="133"/>
      <c r="F1118" s="134"/>
      <c r="G1118" s="134"/>
      <c r="H1118" s="134"/>
      <c r="I1118" s="136"/>
      <c r="J1118" s="136"/>
      <c r="K1118" s="136"/>
    </row>
    <row r="1119" spans="1:11" s="116" customFormat="1" ht="10.5">
      <c r="A1119" s="150"/>
      <c r="B1119" s="141"/>
      <c r="C1119" s="133"/>
      <c r="D1119" s="133"/>
      <c r="E1119" s="133"/>
      <c r="F1119" s="134"/>
      <c r="G1119" s="134"/>
      <c r="H1119" s="134"/>
      <c r="I1119" s="136"/>
      <c r="J1119" s="136"/>
      <c r="K1119" s="136"/>
    </row>
    <row r="1120" spans="1:11" s="116" customFormat="1" ht="10.5">
      <c r="A1120" s="150"/>
      <c r="B1120" s="141"/>
      <c r="C1120" s="133"/>
      <c r="D1120" s="133"/>
      <c r="E1120" s="133"/>
      <c r="F1120" s="134"/>
      <c r="G1120" s="134"/>
      <c r="H1120" s="134"/>
      <c r="I1120" s="135"/>
      <c r="J1120" s="135"/>
      <c r="K1120" s="135"/>
    </row>
    <row r="1121" spans="1:11" s="116" customFormat="1" ht="10.5">
      <c r="A1121" s="150"/>
      <c r="B1121" s="141"/>
      <c r="C1121" s="133"/>
      <c r="D1121" s="133"/>
      <c r="E1121" s="133"/>
      <c r="F1121" s="134"/>
      <c r="G1121" s="134"/>
      <c r="H1121" s="134"/>
      <c r="I1121" s="135"/>
      <c r="J1121" s="136"/>
      <c r="K1121" s="136"/>
    </row>
    <row r="1122" spans="1:11" s="116" customFormat="1" ht="10.5">
      <c r="A1122" s="150"/>
      <c r="B1122" s="141"/>
      <c r="C1122" s="133"/>
      <c r="D1122" s="133"/>
      <c r="E1122" s="133"/>
      <c r="F1122" s="134"/>
      <c r="G1122" s="134"/>
      <c r="H1122" s="134"/>
      <c r="I1122" s="136"/>
      <c r="J1122" s="135"/>
      <c r="K1122" s="136"/>
    </row>
    <row r="1123" spans="1:11" s="116" customFormat="1" ht="10.5">
      <c r="A1123" s="150"/>
      <c r="B1123" s="141"/>
      <c r="C1123" s="133"/>
      <c r="D1123" s="133"/>
      <c r="E1123" s="133"/>
      <c r="F1123" s="134"/>
      <c r="G1123" s="134"/>
      <c r="H1123" s="134"/>
      <c r="I1123" s="135"/>
      <c r="J1123" s="135"/>
      <c r="K1123" s="135"/>
    </row>
    <row r="1124" spans="1:11" s="116" customFormat="1" ht="10.5">
      <c r="A1124" s="149"/>
      <c r="B1124" s="141"/>
      <c r="C1124" s="133"/>
      <c r="D1124" s="133"/>
      <c r="E1124" s="133"/>
      <c r="F1124" s="134"/>
      <c r="G1124" s="134"/>
      <c r="H1124" s="134"/>
      <c r="I1124" s="135"/>
      <c r="J1124" s="135"/>
      <c r="K1124" s="135"/>
    </row>
    <row r="1125" spans="1:11" s="116" customFormat="1" ht="10.5">
      <c r="A1125" s="150"/>
      <c r="B1125" s="140"/>
      <c r="C1125" s="133"/>
      <c r="D1125" s="133"/>
      <c r="E1125" s="133"/>
      <c r="F1125" s="134"/>
      <c r="G1125" s="134"/>
      <c r="H1125" s="134"/>
      <c r="I1125" s="136"/>
      <c r="J1125" s="136"/>
      <c r="K1125" s="136"/>
    </row>
    <row r="1126" spans="1:11" s="116" customFormat="1" ht="10.5">
      <c r="A1126" s="150"/>
      <c r="B1126" s="141"/>
      <c r="C1126" s="133"/>
      <c r="D1126" s="133"/>
      <c r="E1126" s="133"/>
      <c r="F1126" s="134"/>
      <c r="G1126" s="134"/>
      <c r="H1126" s="134"/>
      <c r="I1126" s="135"/>
      <c r="J1126" s="136"/>
      <c r="K1126" s="136"/>
    </row>
    <row r="1127" spans="1:11" s="116" customFormat="1" ht="10.5">
      <c r="A1127" s="150"/>
      <c r="B1127" s="141"/>
      <c r="C1127" s="133"/>
      <c r="D1127" s="133"/>
      <c r="E1127" s="133"/>
      <c r="F1127" s="134"/>
      <c r="G1127" s="134"/>
      <c r="H1127" s="134"/>
      <c r="I1127" s="136"/>
      <c r="J1127" s="136"/>
      <c r="K1127" s="136"/>
    </row>
    <row r="1128" spans="1:11" s="116" customFormat="1" ht="10.5">
      <c r="A1128" s="150"/>
      <c r="B1128" s="141"/>
      <c r="C1128" s="133"/>
      <c r="D1128" s="133"/>
      <c r="E1128" s="133"/>
      <c r="F1128" s="134"/>
      <c r="G1128" s="134"/>
      <c r="H1128" s="134"/>
      <c r="I1128" s="136"/>
      <c r="J1128" s="136"/>
      <c r="K1128" s="136"/>
    </row>
    <row r="1129" spans="1:11" s="116" customFormat="1" ht="10.5">
      <c r="A1129" s="150"/>
      <c r="B1129" s="141"/>
      <c r="C1129" s="133"/>
      <c r="D1129" s="133"/>
      <c r="E1129" s="133"/>
      <c r="F1129" s="134"/>
      <c r="G1129" s="134"/>
      <c r="H1129" s="134"/>
      <c r="I1129" s="136"/>
      <c r="J1129" s="136"/>
      <c r="K1129" s="136"/>
    </row>
    <row r="1130" spans="1:11" s="116" customFormat="1" ht="10.5">
      <c r="A1130" s="150"/>
      <c r="B1130" s="141"/>
      <c r="C1130" s="133"/>
      <c r="D1130" s="133"/>
      <c r="E1130" s="133"/>
      <c r="F1130" s="134"/>
      <c r="G1130" s="134"/>
      <c r="H1130" s="134"/>
      <c r="I1130" s="136"/>
      <c r="J1130" s="136"/>
      <c r="K1130" s="136"/>
    </row>
    <row r="1131" spans="1:11" s="116" customFormat="1" ht="10.5">
      <c r="A1131" s="150"/>
      <c r="B1131" s="141"/>
      <c r="C1131" s="133"/>
      <c r="D1131" s="133"/>
      <c r="E1131" s="133"/>
      <c r="F1131" s="134"/>
      <c r="G1131" s="134"/>
      <c r="H1131" s="134"/>
      <c r="I1131" s="136"/>
      <c r="J1131" s="135"/>
      <c r="K1131" s="136"/>
    </row>
    <row r="1132" spans="1:11" s="116" customFormat="1" ht="10.5">
      <c r="A1132" s="150"/>
      <c r="B1132" s="141"/>
      <c r="C1132" s="133"/>
      <c r="D1132" s="133"/>
      <c r="E1132" s="133"/>
      <c r="F1132" s="134"/>
      <c r="G1132" s="134"/>
      <c r="H1132" s="134"/>
      <c r="I1132" s="136"/>
      <c r="J1132" s="136"/>
      <c r="K1132" s="136"/>
    </row>
    <row r="1133" spans="1:11" s="116" customFormat="1" ht="10.5">
      <c r="A1133" s="150"/>
      <c r="B1133" s="141"/>
      <c r="C1133" s="133"/>
      <c r="D1133" s="133"/>
      <c r="E1133" s="133"/>
      <c r="F1133" s="134"/>
      <c r="G1133" s="134"/>
      <c r="H1133" s="134"/>
      <c r="I1133" s="135"/>
      <c r="J1133" s="136"/>
      <c r="K1133" s="136"/>
    </row>
    <row r="1134" spans="1:11" s="116" customFormat="1" ht="10.5">
      <c r="A1134" s="149"/>
      <c r="B1134" s="141"/>
      <c r="C1134" s="133"/>
      <c r="D1134" s="133"/>
      <c r="E1134" s="133"/>
      <c r="F1134" s="134"/>
      <c r="G1134" s="134"/>
      <c r="H1134" s="134"/>
      <c r="I1134" s="135"/>
      <c r="J1134" s="135"/>
      <c r="K1134" s="135"/>
    </row>
    <row r="1135" spans="1:11" s="116" customFormat="1" ht="10.5">
      <c r="A1135" s="150"/>
      <c r="B1135" s="141"/>
      <c r="C1135" s="133"/>
      <c r="D1135" s="133"/>
      <c r="E1135" s="133"/>
      <c r="F1135" s="134"/>
      <c r="G1135" s="134"/>
      <c r="H1135" s="134"/>
      <c r="I1135" s="135"/>
      <c r="J1135" s="136"/>
      <c r="K1135" s="136"/>
    </row>
    <row r="1136" spans="1:11" s="116" customFormat="1" ht="10.5">
      <c r="A1136" s="150"/>
      <c r="B1136" s="141"/>
      <c r="C1136" s="133"/>
      <c r="D1136" s="133"/>
      <c r="E1136" s="133"/>
      <c r="F1136" s="134"/>
      <c r="G1136" s="134"/>
      <c r="H1136" s="134"/>
      <c r="I1136" s="135"/>
      <c r="J1136" s="135"/>
      <c r="K1136" s="135"/>
    </row>
    <row r="1137" spans="1:11" s="116" customFormat="1" ht="10.5">
      <c r="A1137" s="150"/>
      <c r="B1137" s="141"/>
      <c r="C1137" s="133"/>
      <c r="D1137" s="133"/>
      <c r="E1137" s="133"/>
      <c r="F1137" s="134"/>
      <c r="G1137" s="134"/>
      <c r="H1137" s="134"/>
      <c r="I1137" s="135"/>
      <c r="J1137" s="135"/>
      <c r="K1137" s="135"/>
    </row>
    <row r="1138" spans="1:11" s="116" customFormat="1" ht="10.5">
      <c r="A1138" s="150"/>
      <c r="B1138" s="141"/>
      <c r="C1138" s="133"/>
      <c r="D1138" s="133"/>
      <c r="E1138" s="133"/>
      <c r="F1138" s="134"/>
      <c r="G1138" s="134"/>
      <c r="H1138" s="134"/>
      <c r="I1138" s="136"/>
      <c r="J1138" s="136"/>
      <c r="K1138" s="136"/>
    </row>
    <row r="1139" spans="1:11" s="144" customFormat="1" ht="10.5">
      <c r="A1139" s="150"/>
      <c r="B1139" s="141"/>
      <c r="C1139" s="133"/>
      <c r="D1139" s="133"/>
      <c r="E1139" s="133"/>
      <c r="F1139" s="134"/>
      <c r="G1139" s="134"/>
      <c r="H1139" s="134"/>
      <c r="I1139" s="136"/>
      <c r="J1139" s="136"/>
      <c r="K1139" s="136"/>
    </row>
    <row r="1140" spans="1:11" s="116" customFormat="1" ht="11.25" customHeight="1">
      <c r="A1140" s="150"/>
      <c r="B1140" s="141"/>
      <c r="C1140" s="133"/>
      <c r="D1140" s="133"/>
      <c r="E1140" s="133"/>
      <c r="F1140" s="134"/>
      <c r="G1140" s="134"/>
      <c r="H1140" s="134"/>
      <c r="I1140" s="136"/>
      <c r="J1140" s="136"/>
      <c r="K1140" s="136"/>
    </row>
    <row r="1141" spans="1:11" s="116" customFormat="1" ht="10.5">
      <c r="A1141" s="150"/>
      <c r="B1141" s="141"/>
      <c r="C1141" s="133"/>
      <c r="D1141" s="133"/>
      <c r="E1141" s="133"/>
      <c r="F1141" s="134"/>
      <c r="G1141" s="134"/>
      <c r="H1141" s="134"/>
      <c r="I1141" s="136"/>
      <c r="J1141" s="135"/>
      <c r="K1141" s="136"/>
    </row>
    <row r="1142" spans="1:11" s="116" customFormat="1" ht="10.5">
      <c r="A1142" s="150"/>
      <c r="B1142" s="141"/>
      <c r="C1142" s="133"/>
      <c r="D1142" s="133"/>
      <c r="E1142" s="133"/>
      <c r="F1142" s="134"/>
      <c r="G1142" s="134"/>
      <c r="H1142" s="134"/>
      <c r="I1142" s="135"/>
      <c r="J1142" s="135"/>
      <c r="K1142" s="135"/>
    </row>
    <row r="1143" spans="1:11" s="116" customFormat="1" ht="33.75" customHeight="1">
      <c r="A1143" s="150"/>
      <c r="B1143" s="141"/>
      <c r="C1143" s="145"/>
      <c r="D1143" s="145"/>
      <c r="E1143" s="145"/>
      <c r="F1143" s="146"/>
      <c r="G1143" s="146"/>
      <c r="H1143" s="146"/>
      <c r="I1143" s="154"/>
      <c r="J1143" s="154"/>
      <c r="K1143" s="154"/>
    </row>
    <row r="1144" spans="1:11" s="116" customFormat="1" ht="10.5">
      <c r="A1144" s="148"/>
      <c r="B1144" s="141"/>
      <c r="C1144" s="133"/>
      <c r="D1144" s="133"/>
      <c r="E1144" s="133"/>
      <c r="F1144" s="134"/>
      <c r="G1144" s="134"/>
      <c r="H1144" s="134"/>
      <c r="I1144" s="135"/>
      <c r="J1144" s="135"/>
      <c r="K1144" s="135"/>
    </row>
    <row r="1145" spans="1:11" s="116" customFormat="1" ht="10.5">
      <c r="A1145" s="149"/>
      <c r="B1145" s="141"/>
      <c r="C1145" s="133"/>
      <c r="D1145" s="133"/>
      <c r="E1145" s="133"/>
      <c r="F1145" s="134"/>
      <c r="G1145" s="134"/>
      <c r="H1145" s="134"/>
      <c r="I1145" s="136"/>
      <c r="J1145" s="136"/>
      <c r="K1145" s="136"/>
    </row>
    <row r="1146" spans="1:11" s="116" customFormat="1" ht="10.5">
      <c r="A1146" s="150"/>
      <c r="B1146" s="141"/>
      <c r="C1146" s="133"/>
      <c r="D1146" s="133"/>
      <c r="E1146" s="133"/>
      <c r="F1146" s="134"/>
      <c r="G1146" s="134"/>
      <c r="H1146" s="134"/>
      <c r="I1146" s="135"/>
      <c r="J1146" s="135"/>
      <c r="K1146" s="135"/>
    </row>
    <row r="1147" spans="1:11" s="116" customFormat="1" ht="10.5">
      <c r="A1147" s="150"/>
      <c r="B1147" s="141"/>
      <c r="C1147" s="133"/>
      <c r="D1147" s="133"/>
      <c r="E1147" s="133"/>
      <c r="F1147" s="134"/>
      <c r="G1147" s="134"/>
      <c r="H1147" s="134"/>
      <c r="I1147" s="135"/>
      <c r="J1147" s="136"/>
      <c r="K1147" s="136"/>
    </row>
    <row r="1148" spans="1:11" s="116" customFormat="1" ht="10.5">
      <c r="A1148" s="150"/>
      <c r="B1148" s="141"/>
      <c r="C1148" s="133"/>
      <c r="D1148" s="133"/>
      <c r="E1148" s="133"/>
      <c r="F1148" s="134"/>
      <c r="G1148" s="134"/>
      <c r="H1148" s="134"/>
      <c r="I1148" s="136"/>
      <c r="J1148" s="135"/>
      <c r="K1148" s="136"/>
    </row>
    <row r="1149" spans="1:11" s="116" customFormat="1" ht="10.5">
      <c r="A1149" s="150"/>
      <c r="B1149" s="141"/>
      <c r="C1149" s="133"/>
      <c r="D1149" s="133"/>
      <c r="E1149" s="133"/>
      <c r="F1149" s="134"/>
      <c r="G1149" s="134"/>
      <c r="H1149" s="134"/>
      <c r="I1149" s="136"/>
      <c r="J1149" s="136"/>
      <c r="K1149" s="136"/>
    </row>
    <row r="1150" spans="1:11" s="116" customFormat="1" ht="10.5">
      <c r="A1150" s="150"/>
      <c r="B1150" s="141"/>
      <c r="C1150" s="133"/>
      <c r="D1150" s="133"/>
      <c r="E1150" s="133"/>
      <c r="F1150" s="134"/>
      <c r="G1150" s="134"/>
      <c r="H1150" s="134"/>
      <c r="I1150" s="136"/>
      <c r="J1150" s="135"/>
      <c r="K1150" s="136"/>
    </row>
    <row r="1151" spans="1:11" s="116" customFormat="1" ht="10.5">
      <c r="A1151" s="150"/>
      <c r="B1151" s="141"/>
      <c r="C1151" s="133"/>
      <c r="D1151" s="133"/>
      <c r="E1151" s="133"/>
      <c r="F1151" s="134"/>
      <c r="G1151" s="134"/>
      <c r="H1151" s="134"/>
      <c r="I1151" s="136"/>
      <c r="J1151" s="136"/>
      <c r="K1151" s="136"/>
    </row>
    <row r="1152" spans="1:11" s="116" customFormat="1" ht="10.5">
      <c r="A1152" s="150"/>
      <c r="B1152" s="141"/>
      <c r="C1152" s="133"/>
      <c r="D1152" s="133"/>
      <c r="E1152" s="133"/>
      <c r="F1152" s="134"/>
      <c r="G1152" s="134"/>
      <c r="H1152" s="134"/>
      <c r="I1152" s="135"/>
      <c r="J1152" s="135"/>
      <c r="K1152" s="135"/>
    </row>
    <row r="1153" spans="1:11" s="116" customFormat="1" ht="10.5">
      <c r="A1153" s="150"/>
      <c r="B1153" s="141"/>
      <c r="C1153" s="133"/>
      <c r="D1153" s="133"/>
      <c r="E1153" s="133"/>
      <c r="F1153" s="134"/>
      <c r="G1153" s="134"/>
      <c r="H1153" s="134"/>
      <c r="I1153" s="135"/>
      <c r="J1153" s="135"/>
      <c r="K1153" s="135"/>
    </row>
    <row r="1154" spans="1:11" s="116" customFormat="1" ht="10.5">
      <c r="A1154" s="150"/>
      <c r="B1154" s="141"/>
      <c r="C1154" s="133"/>
      <c r="D1154" s="133"/>
      <c r="E1154" s="133"/>
      <c r="F1154" s="134"/>
      <c r="G1154" s="134"/>
      <c r="H1154" s="134"/>
      <c r="I1154" s="135"/>
      <c r="J1154" s="136"/>
      <c r="K1154" s="136"/>
    </row>
    <row r="1155" spans="1:11" s="116" customFormat="1" ht="10.5">
      <c r="A1155" s="149"/>
      <c r="B1155" s="141"/>
      <c r="C1155" s="133"/>
      <c r="D1155" s="133"/>
      <c r="E1155" s="133"/>
      <c r="F1155" s="134"/>
      <c r="G1155" s="134"/>
      <c r="H1155" s="134"/>
      <c r="I1155" s="135"/>
      <c r="J1155" s="135"/>
      <c r="K1155" s="135"/>
    </row>
    <row r="1156" spans="1:11" s="116" customFormat="1" ht="10.5">
      <c r="A1156" s="150"/>
      <c r="B1156" s="141"/>
      <c r="C1156" s="133"/>
      <c r="D1156" s="133"/>
      <c r="E1156" s="133"/>
      <c r="F1156" s="134"/>
      <c r="G1156" s="134"/>
      <c r="H1156" s="134"/>
      <c r="I1156" s="135"/>
      <c r="J1156" s="135"/>
      <c r="K1156" s="135"/>
    </row>
    <row r="1157" spans="1:11" s="116" customFormat="1" ht="10.5">
      <c r="A1157" s="150"/>
      <c r="B1157" s="141"/>
      <c r="C1157" s="133"/>
      <c r="D1157" s="133"/>
      <c r="E1157" s="133"/>
      <c r="F1157" s="134"/>
      <c r="G1157" s="134"/>
      <c r="H1157" s="134"/>
      <c r="I1157" s="135"/>
      <c r="J1157" s="135"/>
      <c r="K1157" s="135"/>
    </row>
    <row r="1158" spans="1:11" s="116" customFormat="1" ht="10.5">
      <c r="A1158" s="150"/>
      <c r="B1158" s="141"/>
      <c r="C1158" s="133"/>
      <c r="D1158" s="133"/>
      <c r="E1158" s="133"/>
      <c r="F1158" s="134"/>
      <c r="G1158" s="134"/>
      <c r="H1158" s="134"/>
      <c r="I1158" s="135"/>
      <c r="J1158" s="135"/>
      <c r="K1158" s="135"/>
    </row>
    <row r="1159" spans="1:11" s="116" customFormat="1" ht="10.5">
      <c r="A1159" s="150"/>
      <c r="B1159" s="141"/>
      <c r="C1159" s="133"/>
      <c r="D1159" s="133"/>
      <c r="E1159" s="133"/>
      <c r="F1159" s="134"/>
      <c r="G1159" s="134"/>
      <c r="H1159" s="134"/>
      <c r="I1159" s="135"/>
      <c r="J1159" s="136"/>
      <c r="K1159" s="136"/>
    </row>
    <row r="1160" spans="1:11" s="116" customFormat="1" ht="10.5">
      <c r="A1160" s="150"/>
      <c r="B1160" s="141"/>
      <c r="C1160" s="133"/>
      <c r="D1160" s="133"/>
      <c r="E1160" s="133"/>
      <c r="F1160" s="134"/>
      <c r="G1160" s="134"/>
      <c r="H1160" s="134"/>
      <c r="I1160" s="136"/>
      <c r="J1160" s="135"/>
      <c r="K1160" s="135"/>
    </row>
    <row r="1161" spans="1:11" s="116" customFormat="1" ht="10.5">
      <c r="A1161" s="150"/>
      <c r="B1161" s="141"/>
      <c r="C1161" s="133"/>
      <c r="D1161" s="133"/>
      <c r="E1161" s="133"/>
      <c r="F1161" s="134"/>
      <c r="G1161" s="134"/>
      <c r="H1161" s="134"/>
      <c r="I1161" s="135"/>
      <c r="J1161" s="135"/>
      <c r="K1161" s="135"/>
    </row>
    <row r="1162" spans="1:11" s="116" customFormat="1" ht="10.5">
      <c r="A1162" s="150"/>
      <c r="B1162" s="141"/>
      <c r="C1162" s="133"/>
      <c r="D1162" s="133"/>
      <c r="E1162" s="133"/>
      <c r="F1162" s="134"/>
      <c r="G1162" s="134"/>
      <c r="H1162" s="134"/>
      <c r="I1162" s="135"/>
      <c r="J1162" s="135"/>
      <c r="K1162" s="135"/>
    </row>
    <row r="1163" spans="1:11" s="116" customFormat="1" ht="10.5">
      <c r="A1163" s="150"/>
      <c r="B1163" s="141"/>
      <c r="C1163" s="133"/>
      <c r="D1163" s="133"/>
      <c r="E1163" s="133"/>
      <c r="F1163" s="134"/>
      <c r="G1163" s="134"/>
      <c r="H1163" s="134"/>
      <c r="I1163" s="135"/>
      <c r="J1163" s="135"/>
      <c r="K1163" s="135"/>
    </row>
    <row r="1164" spans="1:11" s="116" customFormat="1" ht="10.5">
      <c r="A1164" s="150"/>
      <c r="B1164" s="141"/>
      <c r="C1164" s="133"/>
      <c r="D1164" s="133"/>
      <c r="E1164" s="133"/>
      <c r="F1164" s="134"/>
      <c r="G1164" s="134"/>
      <c r="H1164" s="134"/>
      <c r="I1164" s="135"/>
      <c r="J1164" s="135"/>
      <c r="K1164" s="135"/>
    </row>
    <row r="1165" spans="1:11" s="116" customFormat="1" ht="10.5">
      <c r="A1165" s="150"/>
      <c r="B1165" s="141"/>
      <c r="C1165" s="133"/>
      <c r="D1165" s="133"/>
      <c r="E1165" s="133"/>
      <c r="F1165" s="134"/>
      <c r="G1165" s="134"/>
      <c r="H1165" s="134"/>
      <c r="I1165" s="135"/>
      <c r="J1165" s="135"/>
      <c r="K1165" s="135"/>
    </row>
    <row r="1166" spans="1:11" s="116" customFormat="1" ht="10.5">
      <c r="A1166" s="149"/>
      <c r="B1166" s="141"/>
      <c r="C1166" s="133"/>
      <c r="D1166" s="133"/>
      <c r="E1166" s="133"/>
      <c r="F1166" s="134"/>
      <c r="G1166" s="134"/>
      <c r="H1166" s="134"/>
      <c r="I1166" s="135"/>
      <c r="J1166" s="136"/>
      <c r="K1166" s="136"/>
    </row>
    <row r="1167" spans="1:11" s="116" customFormat="1" ht="10.5">
      <c r="A1167" s="150"/>
      <c r="B1167" s="141"/>
      <c r="C1167" s="133"/>
      <c r="D1167" s="133"/>
      <c r="E1167" s="133"/>
      <c r="F1167" s="134"/>
      <c r="G1167" s="134"/>
      <c r="H1167" s="134"/>
      <c r="I1167" s="135"/>
      <c r="J1167" s="135"/>
      <c r="K1167" s="135"/>
    </row>
    <row r="1168" spans="1:11" s="116" customFormat="1" ht="10.5">
      <c r="A1168" s="150"/>
      <c r="B1168" s="141"/>
      <c r="C1168" s="133"/>
      <c r="D1168" s="133"/>
      <c r="E1168" s="133"/>
      <c r="F1168" s="134"/>
      <c r="G1168" s="134"/>
      <c r="H1168" s="134"/>
      <c r="I1168" s="135"/>
      <c r="J1168" s="135"/>
      <c r="K1168" s="135"/>
    </row>
    <row r="1169" spans="1:11" s="116" customFormat="1" ht="10.5">
      <c r="A1169" s="150"/>
      <c r="B1169" s="141"/>
      <c r="C1169" s="133"/>
      <c r="D1169" s="133"/>
      <c r="E1169" s="133"/>
      <c r="F1169" s="134"/>
      <c r="G1169" s="134"/>
      <c r="H1169" s="134"/>
      <c r="I1169" s="135"/>
      <c r="J1169" s="135"/>
      <c r="K1169" s="135"/>
    </row>
    <row r="1170" spans="1:11" s="116" customFormat="1" ht="10.5">
      <c r="A1170" s="150"/>
      <c r="B1170" s="141"/>
      <c r="C1170" s="133"/>
      <c r="D1170" s="133"/>
      <c r="E1170" s="133"/>
      <c r="F1170" s="134"/>
      <c r="G1170" s="134"/>
      <c r="H1170" s="134"/>
      <c r="I1170" s="135"/>
      <c r="J1170" s="136"/>
      <c r="K1170" s="136"/>
    </row>
    <row r="1171" spans="1:11" s="116" customFormat="1" ht="10.5">
      <c r="A1171" s="149"/>
      <c r="B1171" s="141"/>
      <c r="C1171" s="133"/>
      <c r="D1171" s="133"/>
      <c r="E1171" s="133"/>
      <c r="F1171" s="134"/>
      <c r="G1171" s="134"/>
      <c r="H1171" s="134"/>
      <c r="I1171" s="135"/>
      <c r="J1171" s="135"/>
      <c r="K1171" s="135"/>
    </row>
    <row r="1172" spans="1:11" s="116" customFormat="1" ht="10.5">
      <c r="A1172" s="150"/>
      <c r="B1172" s="141"/>
      <c r="C1172" s="133"/>
      <c r="D1172" s="133"/>
      <c r="E1172" s="133"/>
      <c r="F1172" s="134"/>
      <c r="G1172" s="134"/>
      <c r="H1172" s="134"/>
      <c r="I1172" s="135"/>
      <c r="J1172" s="135"/>
      <c r="K1172" s="135"/>
    </row>
    <row r="1173" spans="1:11" s="116" customFormat="1" ht="10.5">
      <c r="A1173" s="150"/>
      <c r="B1173" s="141"/>
      <c r="C1173" s="133"/>
      <c r="D1173" s="133"/>
      <c r="E1173" s="133"/>
      <c r="F1173" s="134"/>
      <c r="G1173" s="134"/>
      <c r="H1173" s="134"/>
      <c r="I1173" s="135"/>
      <c r="J1173" s="135"/>
      <c r="K1173" s="135"/>
    </row>
    <row r="1174" spans="1:11" s="116" customFormat="1" ht="10.5">
      <c r="A1174" s="150"/>
      <c r="B1174" s="141"/>
      <c r="C1174" s="133"/>
      <c r="D1174" s="133"/>
      <c r="E1174" s="133"/>
      <c r="F1174" s="134"/>
      <c r="G1174" s="134"/>
      <c r="H1174" s="134"/>
      <c r="I1174" s="135"/>
      <c r="J1174" s="135"/>
      <c r="K1174" s="135"/>
    </row>
    <row r="1175" spans="1:11" s="116" customFormat="1" ht="10.5">
      <c r="A1175" s="150"/>
      <c r="B1175" s="141"/>
      <c r="C1175" s="133"/>
      <c r="D1175" s="133"/>
      <c r="E1175" s="133"/>
      <c r="F1175" s="134"/>
      <c r="G1175" s="134"/>
      <c r="H1175" s="134"/>
      <c r="I1175" s="135"/>
      <c r="J1175" s="135"/>
      <c r="K1175" s="135"/>
    </row>
    <row r="1176" spans="1:11" s="116" customFormat="1" ht="10.5">
      <c r="A1176" s="149"/>
      <c r="B1176" s="141"/>
      <c r="C1176" s="133"/>
      <c r="D1176" s="133"/>
      <c r="E1176" s="133"/>
      <c r="F1176" s="134"/>
      <c r="G1176" s="134"/>
      <c r="H1176" s="134"/>
      <c r="I1176" s="135"/>
      <c r="J1176" s="135"/>
      <c r="K1176" s="135"/>
    </row>
    <row r="1177" spans="1:11" s="116" customFormat="1" ht="10.5">
      <c r="A1177" s="150"/>
      <c r="B1177" s="141"/>
      <c r="C1177" s="133"/>
      <c r="D1177" s="133"/>
      <c r="E1177" s="133"/>
      <c r="F1177" s="134"/>
      <c r="G1177" s="134"/>
      <c r="H1177" s="134"/>
      <c r="I1177" s="135"/>
      <c r="J1177" s="135"/>
      <c r="K1177" s="135"/>
    </row>
    <row r="1178" spans="1:11" s="116" customFormat="1" ht="10.5">
      <c r="A1178" s="150"/>
      <c r="B1178" s="141"/>
      <c r="C1178" s="133"/>
      <c r="D1178" s="133"/>
      <c r="E1178" s="133"/>
      <c r="F1178" s="134"/>
      <c r="G1178" s="134"/>
      <c r="H1178" s="134"/>
      <c r="I1178" s="135"/>
      <c r="J1178" s="135"/>
      <c r="K1178" s="135"/>
    </row>
    <row r="1179" spans="1:11" s="116" customFormat="1" ht="10.5">
      <c r="A1179" s="150"/>
      <c r="B1179" s="141"/>
      <c r="C1179" s="133"/>
      <c r="D1179" s="133"/>
      <c r="E1179" s="133"/>
      <c r="F1179" s="134"/>
      <c r="G1179" s="134"/>
      <c r="H1179" s="134"/>
      <c r="I1179" s="135"/>
      <c r="J1179" s="135"/>
      <c r="K1179" s="135"/>
    </row>
    <row r="1180" spans="1:11" s="116" customFormat="1" ht="10.5">
      <c r="A1180" s="150"/>
      <c r="B1180" s="141"/>
      <c r="C1180" s="133"/>
      <c r="D1180" s="133"/>
      <c r="E1180" s="133"/>
      <c r="F1180" s="134"/>
      <c r="G1180" s="134"/>
      <c r="H1180" s="134"/>
      <c r="I1180" s="135"/>
      <c r="J1180" s="136"/>
      <c r="K1180" s="136"/>
    </row>
    <row r="1181" spans="1:11" s="116" customFormat="1" ht="10.5">
      <c r="A1181" s="150"/>
      <c r="B1181" s="141"/>
      <c r="C1181" s="133"/>
      <c r="D1181" s="133"/>
      <c r="E1181" s="133"/>
      <c r="F1181" s="134"/>
      <c r="G1181" s="134"/>
      <c r="H1181" s="134"/>
      <c r="I1181" s="135"/>
      <c r="J1181" s="136"/>
      <c r="K1181" s="136"/>
    </row>
    <row r="1182" spans="1:11" s="116" customFormat="1" ht="10.5">
      <c r="A1182" s="150"/>
      <c r="B1182" s="140"/>
      <c r="C1182" s="133"/>
      <c r="D1182" s="133"/>
      <c r="E1182" s="133"/>
      <c r="F1182" s="134"/>
      <c r="G1182" s="134"/>
      <c r="H1182" s="134"/>
      <c r="I1182" s="135"/>
      <c r="J1182" s="136"/>
      <c r="K1182" s="136"/>
    </row>
    <row r="1183" spans="1:11" s="116" customFormat="1" ht="10.5">
      <c r="A1183" s="150"/>
      <c r="B1183" s="141"/>
      <c r="C1183" s="133"/>
      <c r="D1183" s="133"/>
      <c r="E1183" s="133"/>
      <c r="F1183" s="134"/>
      <c r="G1183" s="134"/>
      <c r="H1183" s="134"/>
      <c r="I1183" s="135"/>
      <c r="J1183" s="135"/>
      <c r="K1183" s="135"/>
    </row>
    <row r="1184" spans="1:11" s="116" customFormat="1" ht="10.5">
      <c r="A1184" s="150"/>
      <c r="B1184" s="141"/>
      <c r="C1184" s="133"/>
      <c r="D1184" s="133"/>
      <c r="E1184" s="133"/>
      <c r="F1184" s="134"/>
      <c r="G1184" s="134"/>
      <c r="H1184" s="134"/>
      <c r="I1184" s="135"/>
      <c r="J1184" s="135"/>
      <c r="K1184" s="135"/>
    </row>
    <row r="1185" spans="1:11" s="116" customFormat="1" ht="10.5">
      <c r="A1185" s="149"/>
      <c r="B1185" s="141"/>
      <c r="C1185" s="133"/>
      <c r="D1185" s="133"/>
      <c r="E1185" s="133"/>
      <c r="F1185" s="134"/>
      <c r="G1185" s="134"/>
      <c r="H1185" s="134"/>
      <c r="I1185" s="135"/>
      <c r="J1185" s="135"/>
      <c r="K1185" s="135"/>
    </row>
    <row r="1186" spans="1:11" s="116" customFormat="1" ht="10.5">
      <c r="A1186" s="150"/>
      <c r="B1186" s="141"/>
      <c r="C1186" s="133"/>
      <c r="D1186" s="133"/>
      <c r="E1186" s="133"/>
      <c r="F1186" s="134"/>
      <c r="G1186" s="134"/>
      <c r="H1186" s="134"/>
      <c r="I1186" s="135"/>
      <c r="J1186" s="135"/>
      <c r="K1186" s="135"/>
    </row>
    <row r="1187" spans="1:11" s="116" customFormat="1" ht="10.5">
      <c r="A1187" s="150"/>
      <c r="B1187" s="141"/>
      <c r="C1187" s="133"/>
      <c r="D1187" s="133"/>
      <c r="E1187" s="133"/>
      <c r="F1187" s="134"/>
      <c r="G1187" s="134"/>
      <c r="H1187" s="134"/>
      <c r="I1187" s="135"/>
      <c r="J1187" s="135"/>
      <c r="K1187" s="135"/>
    </row>
    <row r="1188" spans="1:11" s="116" customFormat="1" ht="10.5">
      <c r="A1188" s="150"/>
      <c r="B1188" s="141"/>
      <c r="C1188" s="133"/>
      <c r="D1188" s="133"/>
      <c r="E1188" s="133"/>
      <c r="F1188" s="134"/>
      <c r="G1188" s="134"/>
      <c r="H1188" s="134"/>
      <c r="I1188" s="135"/>
      <c r="J1188" s="136"/>
      <c r="K1188" s="136"/>
    </row>
    <row r="1189" spans="1:11" s="116" customFormat="1" ht="10.5">
      <c r="A1189" s="150"/>
      <c r="B1189" s="141"/>
      <c r="C1189" s="133"/>
      <c r="D1189" s="133"/>
      <c r="E1189" s="133"/>
      <c r="F1189" s="134"/>
      <c r="G1189" s="134"/>
      <c r="H1189" s="134"/>
      <c r="I1189" s="135"/>
      <c r="J1189" s="136"/>
      <c r="K1189" s="136"/>
    </row>
    <row r="1190" spans="1:11" s="116" customFormat="1" ht="10.5">
      <c r="A1190" s="150"/>
      <c r="B1190" s="141"/>
      <c r="C1190" s="133"/>
      <c r="D1190" s="133"/>
      <c r="E1190" s="133"/>
      <c r="F1190" s="134"/>
      <c r="G1190" s="134"/>
      <c r="H1190" s="134"/>
      <c r="I1190" s="135"/>
      <c r="J1190" s="135"/>
      <c r="K1190" s="135"/>
    </row>
    <row r="1191" spans="1:11" s="116" customFormat="1" ht="10.5">
      <c r="A1191" s="150"/>
      <c r="B1191" s="141"/>
      <c r="C1191" s="133"/>
      <c r="D1191" s="133"/>
      <c r="E1191" s="133"/>
      <c r="F1191" s="134"/>
      <c r="G1191" s="134"/>
      <c r="H1191" s="134"/>
      <c r="I1191" s="135"/>
      <c r="J1191" s="135"/>
      <c r="K1191" s="135"/>
    </row>
    <row r="1192" spans="1:11" s="116" customFormat="1" ht="10.5">
      <c r="A1192" s="150"/>
      <c r="B1192" s="141"/>
      <c r="C1192" s="133"/>
      <c r="D1192" s="133"/>
      <c r="E1192" s="133"/>
      <c r="F1192" s="134"/>
      <c r="G1192" s="134"/>
      <c r="H1192" s="134"/>
      <c r="I1192" s="136"/>
      <c r="J1192" s="136"/>
      <c r="K1192" s="136"/>
    </row>
    <row r="1193" spans="1:11" s="116" customFormat="1" ht="10.5">
      <c r="A1193" s="149"/>
      <c r="B1193" s="141"/>
      <c r="C1193" s="133"/>
      <c r="D1193" s="133"/>
      <c r="E1193" s="133"/>
      <c r="F1193" s="134"/>
      <c r="G1193" s="134"/>
      <c r="H1193" s="134"/>
      <c r="I1193" s="136"/>
      <c r="J1193" s="135"/>
      <c r="K1193" s="136"/>
    </row>
    <row r="1194" spans="1:11" s="116" customFormat="1" ht="10.5">
      <c r="A1194" s="150"/>
      <c r="B1194" s="141"/>
      <c r="C1194" s="133"/>
      <c r="D1194" s="133"/>
      <c r="E1194" s="133"/>
      <c r="F1194" s="134"/>
      <c r="G1194" s="134"/>
      <c r="H1194" s="134"/>
      <c r="I1194" s="135"/>
      <c r="J1194" s="135"/>
      <c r="K1194" s="135"/>
    </row>
    <row r="1195" spans="1:11" s="116" customFormat="1" ht="10.5">
      <c r="A1195" s="150"/>
      <c r="B1195" s="141"/>
      <c r="C1195" s="133"/>
      <c r="D1195" s="133"/>
      <c r="E1195" s="133"/>
      <c r="F1195" s="134"/>
      <c r="G1195" s="134"/>
      <c r="H1195" s="134"/>
      <c r="I1195" s="135"/>
      <c r="J1195" s="135"/>
      <c r="K1195" s="135"/>
    </row>
    <row r="1196" spans="1:11" s="116" customFormat="1" ht="10.5">
      <c r="A1196" s="150"/>
      <c r="B1196" s="141"/>
      <c r="C1196" s="133"/>
      <c r="D1196" s="133"/>
      <c r="E1196" s="133"/>
      <c r="F1196" s="134"/>
      <c r="G1196" s="134"/>
      <c r="H1196" s="134"/>
      <c r="I1196" s="136"/>
      <c r="J1196" s="135"/>
      <c r="K1196" s="136"/>
    </row>
    <row r="1197" spans="1:11" s="116" customFormat="1" ht="10.5">
      <c r="A1197" s="149"/>
      <c r="B1197" s="141"/>
      <c r="C1197" s="133"/>
      <c r="D1197" s="133"/>
      <c r="E1197" s="133"/>
      <c r="F1197" s="134"/>
      <c r="G1197" s="134"/>
      <c r="H1197" s="134"/>
      <c r="I1197" s="136"/>
      <c r="J1197" s="135"/>
      <c r="K1197" s="136"/>
    </row>
    <row r="1198" spans="1:11" s="116" customFormat="1" ht="10.5">
      <c r="A1198" s="150"/>
      <c r="B1198" s="141"/>
      <c r="C1198" s="133"/>
      <c r="D1198" s="133"/>
      <c r="E1198" s="133"/>
      <c r="F1198" s="134"/>
      <c r="G1198" s="134"/>
      <c r="H1198" s="134"/>
      <c r="I1198" s="136"/>
      <c r="J1198" s="135"/>
      <c r="K1198" s="136"/>
    </row>
    <row r="1199" spans="1:11" s="116" customFormat="1" ht="10.5">
      <c r="A1199" s="150"/>
      <c r="B1199" s="141"/>
      <c r="C1199" s="133"/>
      <c r="D1199" s="133"/>
      <c r="E1199" s="133"/>
      <c r="F1199" s="134"/>
      <c r="G1199" s="134"/>
      <c r="H1199" s="134"/>
      <c r="I1199" s="136"/>
      <c r="J1199" s="136"/>
      <c r="K1199" s="136"/>
    </row>
    <row r="1200" spans="1:11" s="116" customFormat="1" ht="10.5">
      <c r="A1200" s="150"/>
      <c r="B1200" s="141"/>
      <c r="C1200" s="133"/>
      <c r="D1200" s="133"/>
      <c r="E1200" s="133"/>
      <c r="F1200" s="134"/>
      <c r="G1200" s="134"/>
      <c r="H1200" s="134"/>
      <c r="I1200" s="135"/>
      <c r="J1200" s="135"/>
      <c r="K1200" s="135"/>
    </row>
    <row r="1201" spans="1:11" s="116" customFormat="1" ht="10.5">
      <c r="A1201" s="150"/>
      <c r="B1201" s="141"/>
      <c r="C1201" s="133"/>
      <c r="D1201" s="133"/>
      <c r="E1201" s="133"/>
      <c r="F1201" s="134"/>
      <c r="G1201" s="134"/>
      <c r="H1201" s="134"/>
      <c r="I1201" s="136"/>
      <c r="J1201" s="136"/>
      <c r="K1201" s="136"/>
    </row>
    <row r="1202" spans="1:11" s="116" customFormat="1" ht="10.5">
      <c r="A1202" s="150"/>
      <c r="B1202" s="141"/>
      <c r="C1202" s="133"/>
      <c r="D1202" s="133"/>
      <c r="E1202" s="133"/>
      <c r="F1202" s="134"/>
      <c r="G1202" s="134"/>
      <c r="H1202" s="134"/>
      <c r="I1202" s="135"/>
      <c r="J1202" s="135"/>
      <c r="K1202" s="135"/>
    </row>
    <row r="1203" spans="1:11" s="116" customFormat="1" ht="10.5">
      <c r="A1203" s="150"/>
      <c r="B1203" s="141"/>
      <c r="C1203" s="133"/>
      <c r="D1203" s="133"/>
      <c r="E1203" s="133"/>
      <c r="F1203" s="134"/>
      <c r="G1203" s="134"/>
      <c r="H1203" s="134"/>
      <c r="I1203" s="135"/>
      <c r="J1203" s="136"/>
      <c r="K1203" s="136"/>
    </row>
    <row r="1204" spans="1:11" s="116" customFormat="1" ht="10.5">
      <c r="A1204" s="150"/>
      <c r="B1204" s="141"/>
      <c r="C1204" s="133"/>
      <c r="D1204" s="133"/>
      <c r="E1204" s="133"/>
      <c r="F1204" s="134"/>
      <c r="G1204" s="134"/>
      <c r="H1204" s="134"/>
      <c r="I1204" s="135"/>
      <c r="J1204" s="135"/>
      <c r="K1204" s="135"/>
    </row>
    <row r="1205" spans="1:11" s="116" customFormat="1" ht="10.5">
      <c r="A1205" s="150"/>
      <c r="B1205" s="141"/>
      <c r="C1205" s="133"/>
      <c r="D1205" s="133"/>
      <c r="E1205" s="133"/>
      <c r="F1205" s="134"/>
      <c r="G1205" s="134"/>
      <c r="H1205" s="134"/>
      <c r="I1205" s="135"/>
      <c r="J1205" s="135"/>
      <c r="K1205" s="135"/>
    </row>
    <row r="1206" spans="1:11" s="116" customFormat="1" ht="10.5">
      <c r="A1206" s="150"/>
      <c r="B1206" s="141"/>
      <c r="C1206" s="133"/>
      <c r="D1206" s="133"/>
      <c r="E1206" s="133"/>
      <c r="F1206" s="134"/>
      <c r="G1206" s="134"/>
      <c r="H1206" s="134"/>
      <c r="I1206" s="136"/>
      <c r="J1206" s="136"/>
      <c r="K1206" s="135"/>
    </row>
    <row r="1207" spans="1:11" s="116" customFormat="1" ht="10.5">
      <c r="A1207" s="150"/>
      <c r="B1207" s="141"/>
      <c r="C1207" s="133"/>
      <c r="D1207" s="133"/>
      <c r="E1207" s="133"/>
      <c r="F1207" s="134"/>
      <c r="G1207" s="134"/>
      <c r="H1207" s="134"/>
      <c r="I1207" s="136"/>
      <c r="J1207" s="135"/>
      <c r="K1207" s="135"/>
    </row>
    <row r="1208" spans="1:11" s="116" customFormat="1" ht="10.5">
      <c r="A1208" s="150"/>
      <c r="B1208" s="141"/>
      <c r="C1208" s="133"/>
      <c r="D1208" s="133"/>
      <c r="E1208" s="133"/>
      <c r="F1208" s="134"/>
      <c r="G1208" s="134"/>
      <c r="H1208" s="134"/>
      <c r="I1208" s="136"/>
      <c r="J1208" s="136"/>
      <c r="K1208" s="136"/>
    </row>
    <row r="1209" spans="1:11" s="116" customFormat="1" ht="10.5">
      <c r="A1209" s="150"/>
      <c r="B1209" s="141"/>
      <c r="C1209" s="133"/>
      <c r="D1209" s="133"/>
      <c r="E1209" s="133"/>
      <c r="F1209" s="134"/>
      <c r="G1209" s="134"/>
      <c r="H1209" s="134"/>
      <c r="I1209" s="135"/>
      <c r="J1209" s="135"/>
      <c r="K1209" s="135"/>
    </row>
    <row r="1210" spans="1:11" s="116" customFormat="1" ht="10.5">
      <c r="A1210" s="150"/>
      <c r="B1210" s="141"/>
      <c r="C1210" s="133"/>
      <c r="D1210" s="133"/>
      <c r="E1210" s="133"/>
      <c r="F1210" s="134"/>
      <c r="G1210" s="134"/>
      <c r="H1210" s="134"/>
      <c r="I1210" s="135"/>
      <c r="J1210" s="135"/>
      <c r="K1210" s="135"/>
    </row>
    <row r="1211" spans="1:11" s="116" customFormat="1" ht="10.5">
      <c r="A1211" s="150"/>
      <c r="B1211" s="139"/>
      <c r="C1211" s="133"/>
      <c r="D1211" s="133"/>
      <c r="E1211" s="133"/>
      <c r="F1211" s="134"/>
      <c r="G1211" s="134"/>
      <c r="H1211" s="134"/>
      <c r="I1211" s="135"/>
      <c r="J1211" s="135"/>
      <c r="K1211" s="135"/>
    </row>
    <row r="1212" spans="1:11" s="116" customFormat="1" ht="10.5">
      <c r="A1212" s="150"/>
      <c r="B1212" s="139"/>
      <c r="C1212" s="133"/>
      <c r="D1212" s="133"/>
      <c r="E1212" s="133"/>
      <c r="F1212" s="134"/>
      <c r="G1212" s="134"/>
      <c r="H1212" s="134"/>
      <c r="I1212" s="135"/>
      <c r="J1212" s="135"/>
      <c r="K1212" s="135"/>
    </row>
    <row r="1213" spans="1:11" s="116" customFormat="1" ht="10.5">
      <c r="A1213" s="150"/>
      <c r="B1213" s="139"/>
      <c r="C1213" s="133"/>
      <c r="D1213" s="133"/>
      <c r="E1213" s="133"/>
      <c r="F1213" s="134"/>
      <c r="G1213" s="134"/>
      <c r="H1213" s="134"/>
      <c r="I1213" s="135"/>
      <c r="J1213" s="135"/>
      <c r="K1213" s="135"/>
    </row>
    <row r="1214" spans="1:11" s="116" customFormat="1" ht="10.5">
      <c r="A1214" s="150"/>
      <c r="B1214" s="139"/>
      <c r="C1214" s="133"/>
      <c r="D1214" s="133"/>
      <c r="E1214" s="133"/>
      <c r="F1214" s="134"/>
      <c r="G1214" s="134"/>
      <c r="H1214" s="134"/>
      <c r="I1214" s="135"/>
      <c r="J1214" s="135"/>
      <c r="K1214" s="135"/>
    </row>
    <row r="1215" spans="1:11" s="116" customFormat="1" ht="10.5">
      <c r="A1215" s="150"/>
      <c r="B1215" s="139"/>
      <c r="C1215" s="133"/>
      <c r="D1215" s="133"/>
      <c r="E1215" s="133"/>
      <c r="F1215" s="134"/>
      <c r="G1215" s="134"/>
      <c r="H1215" s="134"/>
      <c r="I1215" s="135"/>
      <c r="J1215" s="135"/>
      <c r="K1215" s="135"/>
    </row>
    <row r="1216" spans="1:11" s="116" customFormat="1" ht="10.5">
      <c r="A1216" s="149"/>
      <c r="B1216" s="139"/>
      <c r="C1216" s="133"/>
      <c r="D1216" s="133"/>
      <c r="E1216" s="133"/>
      <c r="F1216" s="134"/>
      <c r="G1216" s="134"/>
      <c r="H1216" s="134"/>
      <c r="I1216" s="135"/>
      <c r="J1216" s="135"/>
      <c r="K1216" s="135"/>
    </row>
    <row r="1217" spans="1:11" s="116" customFormat="1" ht="10.5">
      <c r="A1217" s="150"/>
      <c r="B1217" s="139"/>
      <c r="C1217" s="133"/>
      <c r="D1217" s="133"/>
      <c r="E1217" s="133"/>
      <c r="F1217" s="134"/>
      <c r="G1217" s="134"/>
      <c r="H1217" s="134"/>
      <c r="I1217" s="135"/>
      <c r="J1217" s="135"/>
      <c r="K1217" s="135"/>
    </row>
    <row r="1218" spans="1:11" s="116" customFormat="1" ht="10.5">
      <c r="A1218" s="150"/>
      <c r="B1218" s="139"/>
      <c r="C1218" s="133"/>
      <c r="D1218" s="133"/>
      <c r="E1218" s="133"/>
      <c r="F1218" s="134"/>
      <c r="G1218" s="134"/>
      <c r="H1218" s="134"/>
      <c r="I1218" s="135"/>
      <c r="J1218" s="135"/>
      <c r="K1218" s="135"/>
    </row>
    <row r="1219" spans="1:11" s="116" customFormat="1" ht="10.5">
      <c r="A1219" s="150"/>
      <c r="B1219" s="141"/>
      <c r="C1219" s="133"/>
      <c r="D1219" s="133"/>
      <c r="E1219" s="133"/>
      <c r="F1219" s="134"/>
      <c r="G1219" s="134"/>
      <c r="H1219" s="134"/>
      <c r="I1219" s="135"/>
      <c r="J1219" s="135"/>
      <c r="K1219" s="135"/>
    </row>
    <row r="1220" spans="1:11" s="116" customFormat="1" ht="10.5">
      <c r="A1220" s="150"/>
      <c r="B1220" s="139"/>
      <c r="C1220" s="133"/>
      <c r="D1220" s="133"/>
      <c r="E1220" s="133"/>
      <c r="F1220" s="134"/>
      <c r="G1220" s="134"/>
      <c r="H1220" s="134"/>
      <c r="I1220" s="135"/>
      <c r="J1220" s="135"/>
      <c r="K1220" s="135"/>
    </row>
    <row r="1221" spans="1:11" s="116" customFormat="1" ht="10.5">
      <c r="A1221" s="150"/>
      <c r="B1221" s="139"/>
      <c r="C1221" s="133"/>
      <c r="D1221" s="133"/>
      <c r="E1221" s="133"/>
      <c r="F1221" s="134"/>
      <c r="G1221" s="134"/>
      <c r="H1221" s="134"/>
      <c r="I1221" s="135"/>
      <c r="J1221" s="135"/>
      <c r="K1221" s="135"/>
    </row>
    <row r="1222" spans="1:11" s="116" customFormat="1" ht="10.5">
      <c r="A1222" s="150"/>
      <c r="B1222" s="139"/>
      <c r="C1222" s="133"/>
      <c r="D1222" s="133"/>
      <c r="E1222" s="133"/>
      <c r="F1222" s="134"/>
      <c r="G1222" s="134"/>
      <c r="H1222" s="134"/>
      <c r="I1222" s="135"/>
      <c r="J1222" s="135"/>
      <c r="K1222" s="135"/>
    </row>
    <row r="1223" spans="1:11" s="116" customFormat="1" ht="10.5">
      <c r="A1223" s="150"/>
      <c r="B1223" s="139"/>
      <c r="C1223" s="133"/>
      <c r="D1223" s="133"/>
      <c r="E1223" s="133"/>
      <c r="F1223" s="134"/>
      <c r="G1223" s="134"/>
      <c r="H1223" s="134"/>
      <c r="I1223" s="135"/>
      <c r="J1223" s="135"/>
      <c r="K1223" s="135"/>
    </row>
    <row r="1224" spans="1:11" s="116" customFormat="1" ht="10.5">
      <c r="A1224" s="150"/>
      <c r="B1224" s="139"/>
      <c r="C1224" s="133"/>
      <c r="D1224" s="133"/>
      <c r="E1224" s="133"/>
      <c r="F1224" s="134"/>
      <c r="G1224" s="134"/>
      <c r="H1224" s="134"/>
      <c r="I1224" s="135"/>
      <c r="J1224" s="135"/>
      <c r="K1224" s="135"/>
    </row>
    <row r="1225" spans="1:11" s="116" customFormat="1" ht="10.5">
      <c r="A1225" s="150"/>
      <c r="B1225" s="139"/>
      <c r="C1225" s="133"/>
      <c r="D1225" s="133"/>
      <c r="E1225" s="133"/>
      <c r="F1225" s="134"/>
      <c r="G1225" s="134"/>
      <c r="H1225" s="134"/>
      <c r="I1225" s="135"/>
      <c r="J1225" s="135"/>
      <c r="K1225" s="135"/>
    </row>
    <row r="1226" spans="1:11" s="116" customFormat="1" ht="10.5">
      <c r="A1226" s="150"/>
      <c r="B1226" s="139"/>
      <c r="C1226" s="133"/>
      <c r="D1226" s="133"/>
      <c r="E1226" s="133"/>
      <c r="F1226" s="134"/>
      <c r="G1226" s="134"/>
      <c r="H1226" s="134"/>
      <c r="I1226" s="135"/>
      <c r="J1226" s="135"/>
      <c r="K1226" s="135"/>
    </row>
    <row r="1227" spans="1:11" s="116" customFormat="1" ht="10.5">
      <c r="A1227" s="149"/>
      <c r="B1227" s="139"/>
      <c r="C1227" s="133"/>
      <c r="D1227" s="133"/>
      <c r="E1227" s="133"/>
      <c r="F1227" s="134"/>
      <c r="G1227" s="134"/>
      <c r="H1227" s="134"/>
      <c r="I1227" s="135"/>
      <c r="J1227" s="135"/>
      <c r="K1227" s="135"/>
    </row>
    <row r="1228" spans="1:11" s="116" customFormat="1" ht="10.5">
      <c r="A1228" s="150"/>
      <c r="B1228" s="139"/>
      <c r="C1228" s="133"/>
      <c r="D1228" s="133"/>
      <c r="E1228" s="133"/>
      <c r="F1228" s="134"/>
      <c r="G1228" s="134"/>
      <c r="H1228" s="134"/>
      <c r="I1228" s="135"/>
      <c r="J1228" s="135"/>
      <c r="K1228" s="135"/>
    </row>
    <row r="1229" spans="1:11" s="116" customFormat="1" ht="10.5">
      <c r="A1229" s="150"/>
      <c r="B1229" s="139"/>
      <c r="C1229" s="133"/>
      <c r="D1229" s="133"/>
      <c r="E1229" s="133"/>
      <c r="F1229" s="134"/>
      <c r="G1229" s="134"/>
      <c r="H1229" s="134"/>
      <c r="I1229" s="135"/>
      <c r="J1229" s="135"/>
      <c r="K1229" s="135"/>
    </row>
    <row r="1230" spans="1:11" s="116" customFormat="1" ht="10.5">
      <c r="A1230" s="150"/>
      <c r="B1230" s="139"/>
      <c r="C1230" s="133"/>
      <c r="D1230" s="133"/>
      <c r="E1230" s="133"/>
      <c r="F1230" s="134"/>
      <c r="G1230" s="134"/>
      <c r="H1230" s="134"/>
      <c r="I1230" s="135"/>
      <c r="J1230" s="135"/>
      <c r="K1230" s="135"/>
    </row>
    <row r="1231" spans="1:11" s="116" customFormat="1" ht="10.5">
      <c r="A1231" s="149"/>
      <c r="B1231" s="139"/>
      <c r="C1231" s="133"/>
      <c r="D1231" s="133"/>
      <c r="E1231" s="133"/>
      <c r="F1231" s="134"/>
      <c r="G1231" s="134"/>
      <c r="H1231" s="134"/>
      <c r="I1231" s="135"/>
      <c r="J1231" s="135"/>
      <c r="K1231" s="135"/>
    </row>
    <row r="1232" spans="1:11" s="116" customFormat="1" ht="10.5">
      <c r="A1232" s="150"/>
      <c r="B1232" s="139"/>
      <c r="C1232" s="133"/>
      <c r="D1232" s="133"/>
      <c r="E1232" s="133"/>
      <c r="F1232" s="134"/>
      <c r="G1232" s="134"/>
      <c r="H1232" s="134"/>
      <c r="I1232" s="135"/>
      <c r="J1232" s="136"/>
      <c r="K1232" s="136"/>
    </row>
    <row r="1233" spans="1:11" s="116" customFormat="1" ht="10.5">
      <c r="A1233" s="150"/>
      <c r="B1233" s="139"/>
      <c r="C1233" s="133"/>
      <c r="D1233" s="133"/>
      <c r="E1233" s="133"/>
      <c r="F1233" s="134"/>
      <c r="G1233" s="134"/>
      <c r="H1233" s="134"/>
      <c r="I1233" s="135"/>
      <c r="J1233" s="135"/>
      <c r="K1233" s="135"/>
    </row>
    <row r="1234" spans="1:11" s="116" customFormat="1" ht="10.5">
      <c r="A1234" s="150"/>
      <c r="B1234" s="139"/>
      <c r="C1234" s="133"/>
      <c r="D1234" s="133"/>
      <c r="E1234" s="133"/>
      <c r="F1234" s="134"/>
      <c r="G1234" s="134"/>
      <c r="H1234" s="134"/>
      <c r="I1234" s="135"/>
      <c r="J1234" s="136"/>
      <c r="K1234" s="136"/>
    </row>
    <row r="1235" spans="1:11" s="116" customFormat="1" ht="10.5">
      <c r="A1235" s="150"/>
      <c r="B1235" s="141"/>
      <c r="C1235" s="133"/>
      <c r="D1235" s="133"/>
      <c r="E1235" s="133"/>
      <c r="F1235" s="134"/>
      <c r="G1235" s="134"/>
      <c r="H1235" s="134"/>
      <c r="I1235" s="135"/>
      <c r="J1235" s="135"/>
      <c r="K1235" s="135"/>
    </row>
    <row r="1236" spans="1:11" s="116" customFormat="1" ht="10.5">
      <c r="A1236" s="150"/>
      <c r="B1236" s="141"/>
      <c r="C1236" s="133"/>
      <c r="D1236" s="133"/>
      <c r="E1236" s="133"/>
      <c r="F1236" s="134"/>
      <c r="G1236" s="134"/>
      <c r="H1236" s="134"/>
      <c r="I1236" s="135"/>
      <c r="J1236" s="135"/>
      <c r="K1236" s="135"/>
    </row>
    <row r="1237" spans="1:11" s="116" customFormat="1" ht="11.25" customHeight="1">
      <c r="A1237" s="150"/>
      <c r="B1237" s="141"/>
      <c r="C1237" s="133"/>
      <c r="D1237" s="133"/>
      <c r="E1237" s="133"/>
      <c r="F1237" s="134"/>
      <c r="G1237" s="134"/>
      <c r="H1237" s="134"/>
      <c r="I1237" s="135"/>
      <c r="J1237" s="135"/>
      <c r="K1237" s="135"/>
    </row>
    <row r="1238" spans="1:11" s="116" customFormat="1" ht="10.5">
      <c r="A1238" s="149"/>
      <c r="B1238" s="141"/>
      <c r="C1238" s="133"/>
      <c r="D1238" s="133"/>
      <c r="E1238" s="133"/>
      <c r="F1238" s="134"/>
      <c r="G1238" s="134"/>
      <c r="H1238" s="134"/>
      <c r="I1238" s="136"/>
      <c r="J1238" s="136"/>
      <c r="K1238" s="136"/>
    </row>
    <row r="1239" spans="1:11" s="116" customFormat="1" ht="10.5">
      <c r="A1239" s="150"/>
      <c r="B1239" s="141"/>
      <c r="C1239" s="133"/>
      <c r="D1239" s="133"/>
      <c r="E1239" s="133"/>
      <c r="F1239" s="134"/>
      <c r="G1239" s="134"/>
      <c r="H1239" s="134"/>
      <c r="I1239" s="135"/>
      <c r="J1239" s="135"/>
      <c r="K1239" s="135"/>
    </row>
    <row r="1240" spans="1:11" s="116" customFormat="1" ht="10.5">
      <c r="A1240" s="150"/>
      <c r="B1240" s="141"/>
      <c r="C1240" s="133"/>
      <c r="D1240" s="133"/>
      <c r="E1240" s="133"/>
      <c r="F1240" s="134"/>
      <c r="G1240" s="134"/>
      <c r="H1240" s="134"/>
      <c r="I1240" s="135"/>
      <c r="J1240" s="135"/>
      <c r="K1240" s="135"/>
    </row>
    <row r="1241" spans="1:11" s="116" customFormat="1" ht="10.5">
      <c r="A1241" s="150"/>
      <c r="B1241" s="141"/>
      <c r="C1241" s="133"/>
      <c r="D1241" s="133"/>
      <c r="E1241" s="133"/>
      <c r="F1241" s="134"/>
      <c r="G1241" s="134"/>
      <c r="H1241" s="134"/>
      <c r="I1241" s="135"/>
      <c r="J1241" s="135"/>
      <c r="K1241" s="135"/>
    </row>
    <row r="1242" spans="1:11" s="116" customFormat="1" ht="10.5">
      <c r="A1242" s="150"/>
      <c r="B1242" s="141"/>
      <c r="C1242" s="133"/>
      <c r="D1242" s="133"/>
      <c r="E1242" s="133"/>
      <c r="F1242" s="134"/>
      <c r="G1242" s="134"/>
      <c r="H1242" s="134"/>
      <c r="I1242" s="136"/>
      <c r="J1242" s="136"/>
      <c r="K1242" s="136"/>
    </row>
    <row r="1243" spans="1:11" s="144" customFormat="1" ht="10.5">
      <c r="A1243" s="150"/>
      <c r="B1243" s="141"/>
      <c r="C1243" s="133"/>
      <c r="D1243" s="133"/>
      <c r="E1243" s="133"/>
      <c r="F1243" s="134"/>
      <c r="G1243" s="134"/>
      <c r="H1243" s="134"/>
      <c r="I1243" s="136"/>
      <c r="J1243" s="136"/>
      <c r="K1243" s="136"/>
    </row>
    <row r="1244" spans="1:11" s="116" customFormat="1" ht="10.5">
      <c r="A1244" s="149"/>
      <c r="B1244" s="141"/>
      <c r="C1244" s="133"/>
      <c r="D1244" s="133"/>
      <c r="E1244" s="133"/>
      <c r="F1244" s="134"/>
      <c r="G1244" s="134"/>
      <c r="H1244" s="134"/>
      <c r="I1244" s="136"/>
      <c r="J1244" s="136"/>
      <c r="K1244" s="136"/>
    </row>
    <row r="1245" spans="1:11" s="116" customFormat="1" ht="10.5">
      <c r="A1245" s="150"/>
      <c r="B1245" s="141"/>
      <c r="C1245" s="133"/>
      <c r="D1245" s="133"/>
      <c r="E1245" s="133"/>
      <c r="F1245" s="134"/>
      <c r="G1245" s="134"/>
      <c r="H1245" s="134"/>
      <c r="I1245" s="136"/>
      <c r="J1245" s="136"/>
      <c r="K1245" s="136"/>
    </row>
    <row r="1246" spans="1:11" s="116" customFormat="1" ht="10.5">
      <c r="A1246" s="150"/>
      <c r="B1246" s="141"/>
      <c r="C1246" s="133"/>
      <c r="D1246" s="133"/>
      <c r="E1246" s="133"/>
      <c r="F1246" s="134"/>
      <c r="G1246" s="134"/>
      <c r="H1246" s="134"/>
      <c r="I1246" s="135"/>
      <c r="J1246" s="135"/>
      <c r="K1246" s="135"/>
    </row>
    <row r="1247" spans="1:11" s="116" customFormat="1" ht="10.5">
      <c r="A1247" s="150"/>
      <c r="B1247" s="141"/>
      <c r="C1247" s="133"/>
      <c r="D1247" s="133"/>
      <c r="E1247" s="133"/>
      <c r="F1247" s="134"/>
      <c r="G1247" s="134"/>
      <c r="H1247" s="134"/>
      <c r="I1247" s="136"/>
      <c r="J1247" s="136"/>
      <c r="K1247" s="136"/>
    </row>
    <row r="1248" spans="1:11" s="116" customFormat="1" ht="22.5" customHeight="1">
      <c r="A1248" s="150"/>
      <c r="B1248" s="141"/>
      <c r="C1248" s="145"/>
      <c r="D1248" s="145"/>
      <c r="E1248" s="145"/>
      <c r="F1248" s="146"/>
      <c r="G1248" s="146"/>
      <c r="H1248" s="146"/>
      <c r="I1248" s="154"/>
      <c r="J1248" s="154"/>
      <c r="K1248" s="154"/>
    </row>
    <row r="1249" spans="1:11" s="116" customFormat="1" ht="10.5">
      <c r="A1249" s="148"/>
      <c r="B1249" s="141"/>
      <c r="C1249" s="133"/>
      <c r="D1249" s="133"/>
      <c r="E1249" s="133"/>
      <c r="F1249" s="134"/>
      <c r="G1249" s="134"/>
      <c r="H1249" s="134"/>
      <c r="I1249" s="136"/>
      <c r="J1249" s="136"/>
      <c r="K1249" s="136"/>
    </row>
    <row r="1250" spans="1:11" s="116" customFormat="1" ht="10.5">
      <c r="A1250" s="149"/>
      <c r="B1250" s="141"/>
      <c r="C1250" s="133"/>
      <c r="D1250" s="133"/>
      <c r="E1250" s="133"/>
      <c r="F1250" s="134"/>
      <c r="G1250" s="134"/>
      <c r="H1250" s="134"/>
      <c r="I1250" s="136"/>
      <c r="J1250" s="136"/>
      <c r="K1250" s="136"/>
    </row>
    <row r="1251" spans="1:11" s="116" customFormat="1" ht="10.5">
      <c r="A1251" s="150"/>
      <c r="B1251" s="141"/>
      <c r="C1251" s="133"/>
      <c r="D1251" s="133"/>
      <c r="E1251" s="133"/>
      <c r="F1251" s="134"/>
      <c r="G1251" s="134"/>
      <c r="H1251" s="134"/>
      <c r="I1251" s="135"/>
      <c r="J1251" s="135"/>
      <c r="K1251" s="135"/>
    </row>
    <row r="1252" spans="1:11" s="116" customFormat="1" ht="10.5">
      <c r="A1252" s="143"/>
      <c r="B1252" s="141"/>
      <c r="C1252" s="133"/>
      <c r="D1252" s="133"/>
      <c r="E1252" s="133"/>
      <c r="F1252" s="134"/>
      <c r="G1252" s="134"/>
      <c r="H1252" s="134"/>
      <c r="I1252" s="136"/>
      <c r="J1252" s="136"/>
      <c r="K1252" s="136"/>
    </row>
    <row r="1253" spans="1:11" s="116" customFormat="1" ht="10.5">
      <c r="A1253" s="143"/>
      <c r="B1253" s="141"/>
      <c r="C1253" s="133"/>
      <c r="D1253" s="133"/>
      <c r="E1253" s="133"/>
      <c r="F1253" s="134"/>
      <c r="G1253" s="134"/>
      <c r="H1253" s="134"/>
      <c r="I1253" s="136"/>
      <c r="J1253" s="136"/>
      <c r="K1253" s="136"/>
    </row>
    <row r="1254" spans="1:11" s="116" customFormat="1" ht="10.5">
      <c r="A1254" s="143"/>
      <c r="B1254" s="141"/>
      <c r="C1254" s="133"/>
      <c r="D1254" s="133"/>
      <c r="E1254" s="133"/>
      <c r="F1254" s="134"/>
      <c r="G1254" s="134"/>
      <c r="H1254" s="134"/>
      <c r="I1254" s="135"/>
      <c r="J1254" s="135"/>
      <c r="K1254" s="135"/>
    </row>
    <row r="1255" spans="1:11" s="116" customFormat="1" ht="10.5">
      <c r="A1255" s="143"/>
      <c r="B1255" s="141"/>
      <c r="C1255" s="133"/>
      <c r="D1255" s="133"/>
      <c r="E1255" s="133"/>
      <c r="F1255" s="134"/>
      <c r="G1255" s="134"/>
      <c r="H1255" s="134"/>
      <c r="I1255" s="136"/>
      <c r="J1255" s="135"/>
      <c r="K1255" s="136"/>
    </row>
    <row r="1256" spans="1:11" s="116" customFormat="1" ht="10.5">
      <c r="A1256" s="143"/>
      <c r="B1256" s="141"/>
      <c r="C1256" s="133"/>
      <c r="D1256" s="133"/>
      <c r="E1256" s="133"/>
      <c r="F1256" s="134"/>
      <c r="G1256" s="134"/>
      <c r="H1256" s="134"/>
      <c r="I1256" s="135"/>
      <c r="J1256" s="135"/>
      <c r="K1256" s="135"/>
    </row>
    <row r="1257" spans="1:11" s="116" customFormat="1" ht="10.5">
      <c r="A1257" s="143"/>
      <c r="B1257" s="141"/>
      <c r="C1257" s="133"/>
      <c r="D1257" s="133"/>
      <c r="E1257" s="133"/>
      <c r="F1257" s="134"/>
      <c r="G1257" s="134"/>
      <c r="H1257" s="134"/>
      <c r="I1257" s="136"/>
      <c r="J1257" s="136"/>
      <c r="K1257" s="136"/>
    </row>
    <row r="1258" spans="1:11" s="116" customFormat="1" ht="10.5">
      <c r="A1258" s="143"/>
      <c r="B1258" s="141"/>
      <c r="C1258" s="133"/>
      <c r="D1258" s="133"/>
      <c r="E1258" s="133"/>
      <c r="F1258" s="134"/>
      <c r="G1258" s="134"/>
      <c r="H1258" s="134"/>
      <c r="I1258" s="136"/>
      <c r="J1258" s="136"/>
      <c r="K1258" s="136"/>
    </row>
    <row r="1259" spans="1:11" s="116" customFormat="1" ht="10.5">
      <c r="A1259" s="150"/>
      <c r="B1259" s="141"/>
      <c r="C1259" s="133"/>
      <c r="D1259" s="133"/>
      <c r="E1259" s="133"/>
      <c r="F1259" s="134"/>
      <c r="G1259" s="134"/>
      <c r="H1259" s="134"/>
      <c r="I1259" s="135"/>
      <c r="J1259" s="135"/>
      <c r="K1259" s="135"/>
    </row>
    <row r="1260" spans="1:11" s="116" customFormat="1" ht="10.5">
      <c r="A1260" s="143"/>
      <c r="B1260" s="141"/>
      <c r="C1260" s="133"/>
      <c r="D1260" s="133"/>
      <c r="E1260" s="133"/>
      <c r="F1260" s="134"/>
      <c r="G1260" s="134"/>
      <c r="H1260" s="134"/>
      <c r="I1260" s="135"/>
      <c r="J1260" s="135"/>
      <c r="K1260" s="135"/>
    </row>
    <row r="1261" spans="1:11" s="116" customFormat="1" ht="10.5">
      <c r="A1261" s="143"/>
      <c r="B1261" s="141"/>
      <c r="C1261" s="133"/>
      <c r="D1261" s="133"/>
      <c r="E1261" s="133"/>
      <c r="F1261" s="134"/>
      <c r="G1261" s="134"/>
      <c r="H1261" s="134"/>
      <c r="I1261" s="136"/>
      <c r="J1261" s="135"/>
      <c r="K1261" s="136"/>
    </row>
    <row r="1262" spans="1:11" s="116" customFormat="1" ht="10.5">
      <c r="A1262" s="143"/>
      <c r="B1262" s="141"/>
      <c r="C1262" s="133"/>
      <c r="D1262" s="133"/>
      <c r="E1262" s="133"/>
      <c r="F1262" s="134"/>
      <c r="G1262" s="134"/>
      <c r="H1262" s="134"/>
      <c r="I1262" s="136"/>
      <c r="J1262" s="135"/>
      <c r="K1262" s="136"/>
    </row>
    <row r="1263" spans="1:11" s="116" customFormat="1" ht="10.5">
      <c r="A1263" s="143"/>
      <c r="B1263" s="141"/>
      <c r="C1263" s="133"/>
      <c r="D1263" s="133"/>
      <c r="E1263" s="133"/>
      <c r="F1263" s="134"/>
      <c r="G1263" s="134"/>
      <c r="H1263" s="134"/>
      <c r="I1263" s="136"/>
      <c r="J1263" s="135"/>
      <c r="K1263" s="136"/>
    </row>
    <row r="1264" spans="1:11" s="116" customFormat="1" ht="10.5">
      <c r="A1264" s="143"/>
      <c r="B1264" s="141"/>
      <c r="C1264" s="133"/>
      <c r="D1264" s="133"/>
      <c r="E1264" s="133"/>
      <c r="F1264" s="134"/>
      <c r="G1264" s="134"/>
      <c r="H1264" s="134"/>
      <c r="I1264" s="136"/>
      <c r="J1264" s="136"/>
      <c r="K1264" s="136"/>
    </row>
    <row r="1265" spans="1:11" s="116" customFormat="1" ht="10.5">
      <c r="A1265" s="143"/>
      <c r="B1265" s="141"/>
      <c r="C1265" s="133"/>
      <c r="D1265" s="133"/>
      <c r="E1265" s="133"/>
      <c r="F1265" s="134"/>
      <c r="G1265" s="134"/>
      <c r="H1265" s="134"/>
      <c r="I1265" s="135"/>
      <c r="J1265" s="135"/>
      <c r="K1265" s="135"/>
    </row>
    <row r="1266" spans="1:11" s="116" customFormat="1" ht="10.5">
      <c r="A1266" s="143"/>
      <c r="B1266" s="141"/>
      <c r="C1266" s="133"/>
      <c r="D1266" s="133"/>
      <c r="E1266" s="133"/>
      <c r="F1266" s="134"/>
      <c r="G1266" s="134"/>
      <c r="H1266" s="134"/>
      <c r="I1266" s="135"/>
      <c r="J1266" s="135"/>
      <c r="K1266" s="135"/>
    </row>
    <row r="1267" spans="1:11" s="116" customFormat="1" ht="10.5">
      <c r="A1267" s="143"/>
      <c r="B1267" s="141"/>
      <c r="C1267" s="133"/>
      <c r="D1267" s="133"/>
      <c r="E1267" s="133"/>
      <c r="F1267" s="134"/>
      <c r="G1267" s="134"/>
      <c r="H1267" s="134"/>
      <c r="I1267" s="136"/>
      <c r="J1267" s="136"/>
      <c r="K1267" s="136"/>
    </row>
    <row r="1268" spans="1:11" s="116" customFormat="1" ht="10.5">
      <c r="A1268" s="143"/>
      <c r="B1268" s="140"/>
      <c r="C1268" s="133"/>
      <c r="D1268" s="133"/>
      <c r="E1268" s="133"/>
      <c r="F1268" s="134"/>
      <c r="G1268" s="134"/>
      <c r="H1268" s="134"/>
      <c r="I1268" s="136"/>
      <c r="J1268" s="136"/>
      <c r="K1268" s="136"/>
    </row>
    <row r="1269" spans="1:11" s="116" customFormat="1" ht="10.5">
      <c r="A1269" s="143"/>
      <c r="B1269" s="141"/>
      <c r="C1269" s="133"/>
      <c r="D1269" s="133"/>
      <c r="E1269" s="133"/>
      <c r="F1269" s="134"/>
      <c r="G1269" s="134"/>
      <c r="H1269" s="134"/>
      <c r="I1269" s="136"/>
      <c r="J1269" s="136"/>
      <c r="K1269" s="136"/>
    </row>
    <row r="1270" spans="1:11" s="116" customFormat="1" ht="10.5">
      <c r="A1270" s="150"/>
      <c r="B1270" s="140"/>
      <c r="C1270" s="133"/>
      <c r="D1270" s="133"/>
      <c r="E1270" s="133"/>
      <c r="F1270" s="134"/>
      <c r="G1270" s="134"/>
      <c r="H1270" s="134"/>
      <c r="I1270" s="135"/>
      <c r="J1270" s="135"/>
      <c r="K1270" s="135"/>
    </row>
    <row r="1271" spans="1:11" s="116" customFormat="1" ht="10.5">
      <c r="A1271" s="143"/>
      <c r="B1271" s="141"/>
      <c r="C1271" s="133"/>
      <c r="D1271" s="133"/>
      <c r="E1271" s="133"/>
      <c r="F1271" s="134"/>
      <c r="G1271" s="134"/>
      <c r="H1271" s="134"/>
      <c r="I1271" s="135"/>
      <c r="J1271" s="135"/>
      <c r="K1271" s="135"/>
    </row>
    <row r="1272" spans="1:11" s="116" customFormat="1" ht="10.5">
      <c r="A1272" s="143"/>
      <c r="B1272" s="141"/>
      <c r="C1272" s="133"/>
      <c r="D1272" s="133"/>
      <c r="E1272" s="133"/>
      <c r="F1272" s="134"/>
      <c r="G1272" s="134"/>
      <c r="H1272" s="134"/>
      <c r="I1272" s="136"/>
      <c r="J1272" s="136"/>
      <c r="K1272" s="136"/>
    </row>
    <row r="1273" spans="1:11" s="116" customFormat="1" ht="10.5">
      <c r="A1273" s="143"/>
      <c r="B1273" s="141"/>
      <c r="C1273" s="133"/>
      <c r="D1273" s="133"/>
      <c r="E1273" s="133"/>
      <c r="F1273" s="134"/>
      <c r="G1273" s="134"/>
      <c r="H1273" s="134"/>
      <c r="I1273" s="136"/>
      <c r="J1273" s="136"/>
      <c r="K1273" s="136"/>
    </row>
    <row r="1274" spans="1:11" s="116" customFormat="1" ht="10.5">
      <c r="A1274" s="143"/>
      <c r="B1274" s="141"/>
      <c r="C1274" s="133"/>
      <c r="D1274" s="133"/>
      <c r="E1274" s="133"/>
      <c r="F1274" s="134"/>
      <c r="G1274" s="134"/>
      <c r="H1274" s="134"/>
      <c r="I1274" s="136"/>
      <c r="J1274" s="136"/>
      <c r="K1274" s="136"/>
    </row>
    <row r="1275" spans="1:11" s="116" customFormat="1" ht="10.5">
      <c r="A1275" s="143"/>
      <c r="B1275" s="141"/>
      <c r="C1275" s="133"/>
      <c r="D1275" s="133"/>
      <c r="E1275" s="133"/>
      <c r="F1275" s="134"/>
      <c r="G1275" s="134"/>
      <c r="H1275" s="134"/>
      <c r="I1275" s="136"/>
      <c r="J1275" s="135"/>
      <c r="K1275" s="136"/>
    </row>
    <row r="1276" spans="1:11" s="116" customFormat="1" ht="10.5">
      <c r="A1276" s="143"/>
      <c r="B1276" s="141"/>
      <c r="C1276" s="133"/>
      <c r="D1276" s="133"/>
      <c r="E1276" s="133"/>
      <c r="F1276" s="134"/>
      <c r="G1276" s="134"/>
      <c r="H1276" s="134"/>
      <c r="I1276" s="135"/>
      <c r="J1276" s="135"/>
      <c r="K1276" s="135"/>
    </row>
    <row r="1277" spans="1:11" s="116" customFormat="1" ht="10.5">
      <c r="A1277" s="143"/>
      <c r="B1277" s="141"/>
      <c r="C1277" s="133"/>
      <c r="D1277" s="133"/>
      <c r="E1277" s="133"/>
      <c r="F1277" s="134"/>
      <c r="G1277" s="134"/>
      <c r="H1277" s="134"/>
      <c r="I1277" s="135"/>
      <c r="J1277" s="135"/>
      <c r="K1277" s="135"/>
    </row>
    <row r="1278" spans="1:11" s="116" customFormat="1" ht="10.5">
      <c r="A1278" s="143"/>
      <c r="B1278" s="141"/>
      <c r="C1278" s="133"/>
      <c r="D1278" s="133"/>
      <c r="E1278" s="133"/>
      <c r="F1278" s="134"/>
      <c r="G1278" s="134"/>
      <c r="H1278" s="134"/>
      <c r="I1278" s="135"/>
      <c r="J1278" s="135"/>
      <c r="K1278" s="135"/>
    </row>
    <row r="1279" spans="1:11" s="116" customFormat="1" ht="10.5">
      <c r="A1279" s="143"/>
      <c r="B1279" s="141"/>
      <c r="C1279" s="133"/>
      <c r="D1279" s="133"/>
      <c r="E1279" s="133"/>
      <c r="F1279" s="134"/>
      <c r="G1279" s="134"/>
      <c r="H1279" s="134"/>
      <c r="I1279" s="135"/>
      <c r="J1279" s="135"/>
      <c r="K1279" s="135"/>
    </row>
    <row r="1280" spans="1:11" s="116" customFormat="1" ht="10.5">
      <c r="A1280" s="143"/>
      <c r="B1280" s="140"/>
      <c r="C1280" s="133"/>
      <c r="D1280" s="133"/>
      <c r="E1280" s="133"/>
      <c r="F1280" s="134"/>
      <c r="G1280" s="134"/>
      <c r="H1280" s="134"/>
      <c r="I1280" s="135"/>
      <c r="J1280" s="135"/>
      <c r="K1280" s="135"/>
    </row>
    <row r="1281" spans="1:11" s="116" customFormat="1" ht="10.5">
      <c r="A1281" s="150"/>
      <c r="B1281" s="141"/>
      <c r="C1281" s="133"/>
      <c r="D1281" s="133"/>
      <c r="E1281" s="133"/>
      <c r="F1281" s="134"/>
      <c r="G1281" s="134"/>
      <c r="H1281" s="134"/>
      <c r="I1281" s="135"/>
      <c r="J1281" s="135"/>
      <c r="K1281" s="135"/>
    </row>
    <row r="1282" spans="1:11" s="116" customFormat="1" ht="10.5">
      <c r="A1282" s="143"/>
      <c r="B1282" s="141"/>
      <c r="C1282" s="133"/>
      <c r="D1282" s="133"/>
      <c r="E1282" s="133"/>
      <c r="F1282" s="134"/>
      <c r="G1282" s="134"/>
      <c r="H1282" s="134"/>
      <c r="I1282" s="135"/>
      <c r="J1282" s="135"/>
      <c r="K1282" s="135"/>
    </row>
    <row r="1283" spans="1:11" s="116" customFormat="1" ht="10.5">
      <c r="A1283" s="143"/>
      <c r="B1283" s="141"/>
      <c r="C1283" s="133"/>
      <c r="D1283" s="133"/>
      <c r="E1283" s="133"/>
      <c r="F1283" s="134"/>
      <c r="G1283" s="134"/>
      <c r="H1283" s="134"/>
      <c r="I1283" s="135"/>
      <c r="J1283" s="135"/>
      <c r="K1283" s="135"/>
    </row>
    <row r="1284" spans="1:11" s="116" customFormat="1" ht="10.5">
      <c r="A1284" s="143"/>
      <c r="B1284" s="141"/>
      <c r="C1284" s="133"/>
      <c r="D1284" s="133"/>
      <c r="E1284" s="133"/>
      <c r="F1284" s="134"/>
      <c r="G1284" s="134"/>
      <c r="H1284" s="134"/>
      <c r="I1284" s="136"/>
      <c r="J1284" s="135"/>
      <c r="K1284" s="136"/>
    </row>
    <row r="1285" spans="1:11" s="116" customFormat="1" ht="10.5">
      <c r="A1285" s="143"/>
      <c r="B1285" s="141"/>
      <c r="C1285" s="133"/>
      <c r="D1285" s="133"/>
      <c r="E1285" s="133"/>
      <c r="F1285" s="134"/>
      <c r="G1285" s="134"/>
      <c r="H1285" s="134"/>
      <c r="I1285" s="135"/>
      <c r="J1285" s="135"/>
      <c r="K1285" s="135"/>
    </row>
    <row r="1286" spans="1:11" s="116" customFormat="1" ht="10.5">
      <c r="A1286" s="143"/>
      <c r="B1286" s="141"/>
      <c r="C1286" s="133"/>
      <c r="D1286" s="133"/>
      <c r="E1286" s="133"/>
      <c r="F1286" s="134"/>
      <c r="G1286" s="134"/>
      <c r="H1286" s="134"/>
      <c r="I1286" s="136"/>
      <c r="J1286" s="136"/>
      <c r="K1286" s="136"/>
    </row>
    <row r="1287" spans="1:11" s="116" customFormat="1" ht="10.5">
      <c r="A1287" s="143"/>
      <c r="B1287" s="141"/>
      <c r="C1287" s="133"/>
      <c r="D1287" s="133"/>
      <c r="E1287" s="133"/>
      <c r="F1287" s="134"/>
      <c r="G1287" s="134"/>
      <c r="H1287" s="134"/>
      <c r="I1287" s="136"/>
      <c r="J1287" s="135"/>
      <c r="K1287" s="136"/>
    </row>
    <row r="1288" spans="1:11" s="116" customFormat="1" ht="10.5">
      <c r="A1288" s="143"/>
      <c r="B1288" s="140"/>
      <c r="C1288" s="133"/>
      <c r="D1288" s="133"/>
      <c r="E1288" s="133"/>
      <c r="F1288" s="134"/>
      <c r="G1288" s="134"/>
      <c r="H1288" s="134"/>
      <c r="I1288" s="136"/>
      <c r="J1288" s="135"/>
      <c r="K1288" s="136"/>
    </row>
    <row r="1289" spans="1:11" s="116" customFormat="1" ht="11.25" customHeight="1">
      <c r="A1289" s="143"/>
      <c r="B1289" s="141"/>
      <c r="C1289" s="133"/>
      <c r="D1289" s="133"/>
      <c r="E1289" s="133"/>
      <c r="F1289" s="134"/>
      <c r="G1289" s="134"/>
      <c r="H1289" s="134"/>
      <c r="I1289" s="135"/>
      <c r="J1289" s="135"/>
      <c r="K1289" s="135"/>
    </row>
    <row r="1290" spans="1:11" s="116" customFormat="1" ht="10.5">
      <c r="A1290" s="143"/>
      <c r="B1290" s="141"/>
      <c r="C1290" s="133"/>
      <c r="D1290" s="133"/>
      <c r="E1290" s="133"/>
      <c r="F1290" s="134"/>
      <c r="G1290" s="134"/>
      <c r="H1290" s="134"/>
      <c r="I1290" s="136"/>
      <c r="J1290" s="136"/>
      <c r="K1290" s="136"/>
    </row>
    <row r="1291" spans="1:11" s="116" customFormat="1" ht="10.5">
      <c r="A1291" s="143"/>
      <c r="B1291" s="141"/>
      <c r="C1291" s="133"/>
      <c r="D1291" s="133"/>
      <c r="E1291" s="133"/>
      <c r="F1291" s="134"/>
      <c r="G1291" s="134"/>
      <c r="H1291" s="134"/>
      <c r="I1291" s="136"/>
      <c r="J1291" s="136"/>
      <c r="K1291" s="136"/>
    </row>
    <row r="1292" spans="1:11" s="116" customFormat="1" ht="10.5">
      <c r="A1292" s="150"/>
      <c r="B1292" s="141"/>
      <c r="C1292" s="133"/>
      <c r="D1292" s="133"/>
      <c r="E1292" s="133"/>
      <c r="F1292" s="134"/>
      <c r="G1292" s="134"/>
      <c r="H1292" s="134"/>
      <c r="I1292" s="136"/>
      <c r="J1292" s="136"/>
      <c r="K1292" s="136"/>
    </row>
    <row r="1293" spans="1:11" s="116" customFormat="1" ht="10.5">
      <c r="A1293" s="143"/>
      <c r="B1293" s="141"/>
      <c r="C1293" s="133"/>
      <c r="D1293" s="133"/>
      <c r="E1293" s="133"/>
      <c r="F1293" s="134"/>
      <c r="G1293" s="134"/>
      <c r="H1293" s="134"/>
      <c r="I1293" s="135"/>
      <c r="J1293" s="135"/>
      <c r="K1293" s="135"/>
    </row>
    <row r="1294" spans="1:11" s="116" customFormat="1" ht="10.5">
      <c r="A1294" s="143"/>
      <c r="B1294" s="141"/>
      <c r="C1294" s="133"/>
      <c r="D1294" s="133"/>
      <c r="E1294" s="133"/>
      <c r="F1294" s="134"/>
      <c r="G1294" s="134"/>
      <c r="H1294" s="134"/>
      <c r="I1294" s="136"/>
      <c r="J1294" s="136"/>
      <c r="K1294" s="136"/>
    </row>
    <row r="1295" spans="1:11" s="116" customFormat="1" ht="10.5">
      <c r="A1295" s="143"/>
      <c r="B1295" s="141"/>
      <c r="C1295" s="133"/>
      <c r="D1295" s="133"/>
      <c r="E1295" s="133"/>
      <c r="F1295" s="134"/>
      <c r="G1295" s="134"/>
      <c r="H1295" s="134"/>
      <c r="I1295" s="136"/>
      <c r="J1295" s="136"/>
      <c r="K1295" s="136"/>
    </row>
    <row r="1296" spans="1:11" s="116" customFormat="1" ht="10.5">
      <c r="A1296" s="143"/>
      <c r="B1296" s="141"/>
      <c r="C1296" s="133"/>
      <c r="D1296" s="133"/>
      <c r="E1296" s="133"/>
      <c r="F1296" s="134"/>
      <c r="G1296" s="134"/>
      <c r="H1296" s="134"/>
      <c r="I1296" s="136"/>
      <c r="J1296" s="136"/>
      <c r="K1296" s="136"/>
    </row>
    <row r="1297" spans="1:11" s="116" customFormat="1" ht="10.5">
      <c r="A1297" s="143"/>
      <c r="B1297" s="141"/>
      <c r="C1297" s="133"/>
      <c r="D1297" s="133"/>
      <c r="E1297" s="133"/>
      <c r="F1297" s="134"/>
      <c r="G1297" s="134"/>
      <c r="H1297" s="134"/>
      <c r="I1297" s="136"/>
      <c r="J1297" s="136"/>
      <c r="K1297" s="136"/>
    </row>
    <row r="1298" spans="1:11" s="116" customFormat="1" ht="10.5">
      <c r="A1298" s="143"/>
      <c r="B1298" s="140"/>
      <c r="C1298" s="133"/>
      <c r="D1298" s="133"/>
      <c r="E1298" s="133"/>
      <c r="F1298" s="134"/>
      <c r="G1298" s="134"/>
      <c r="H1298" s="134"/>
      <c r="I1298" s="135"/>
      <c r="J1298" s="135"/>
      <c r="K1298" s="135"/>
    </row>
    <row r="1299" spans="1:11" s="116" customFormat="1" ht="10.5">
      <c r="A1299" s="143"/>
      <c r="B1299" s="141"/>
      <c r="C1299" s="133"/>
      <c r="D1299" s="133"/>
      <c r="E1299" s="133"/>
      <c r="F1299" s="134"/>
      <c r="G1299" s="134"/>
      <c r="H1299" s="134"/>
      <c r="I1299" s="135"/>
      <c r="J1299" s="135"/>
      <c r="K1299" s="135"/>
    </row>
    <row r="1300" spans="1:11" s="116" customFormat="1" ht="10.5">
      <c r="A1300" s="143"/>
      <c r="B1300" s="141"/>
      <c r="C1300" s="133"/>
      <c r="D1300" s="133"/>
      <c r="E1300" s="133"/>
      <c r="F1300" s="134"/>
      <c r="G1300" s="134"/>
      <c r="H1300" s="134"/>
      <c r="I1300" s="135"/>
      <c r="J1300" s="135"/>
      <c r="K1300" s="135"/>
    </row>
    <row r="1301" spans="1:11" s="116" customFormat="1" ht="10.5">
      <c r="A1301" s="143"/>
      <c r="B1301" s="141"/>
      <c r="C1301" s="133"/>
      <c r="D1301" s="133"/>
      <c r="E1301" s="133"/>
      <c r="F1301" s="134"/>
      <c r="G1301" s="134"/>
      <c r="H1301" s="134"/>
      <c r="I1301" s="135"/>
      <c r="J1301" s="135"/>
      <c r="K1301" s="135"/>
    </row>
    <row r="1302" spans="1:11" s="116" customFormat="1" ht="10.5">
      <c r="A1302" s="143"/>
      <c r="B1302" s="141"/>
      <c r="C1302" s="133"/>
      <c r="D1302" s="133"/>
      <c r="E1302" s="133"/>
      <c r="F1302" s="134"/>
      <c r="G1302" s="134"/>
      <c r="H1302" s="134"/>
      <c r="I1302" s="135"/>
      <c r="J1302" s="135"/>
      <c r="K1302" s="135"/>
    </row>
    <row r="1303" spans="1:11" s="116" customFormat="1" ht="10.5">
      <c r="A1303" s="150"/>
      <c r="B1303" s="141"/>
      <c r="C1303" s="133"/>
      <c r="D1303" s="133"/>
      <c r="E1303" s="133"/>
      <c r="F1303" s="134"/>
      <c r="G1303" s="134"/>
      <c r="H1303" s="134"/>
      <c r="I1303" s="135"/>
      <c r="J1303" s="135"/>
      <c r="K1303" s="135"/>
    </row>
    <row r="1304" spans="1:11" s="116" customFormat="1" ht="10.5">
      <c r="A1304" s="143"/>
      <c r="B1304" s="141"/>
      <c r="C1304" s="133"/>
      <c r="D1304" s="133"/>
      <c r="E1304" s="133"/>
      <c r="F1304" s="134"/>
      <c r="G1304" s="134"/>
      <c r="H1304" s="134"/>
      <c r="I1304" s="135"/>
      <c r="J1304" s="135"/>
      <c r="K1304" s="135"/>
    </row>
    <row r="1305" spans="1:11" s="116" customFormat="1" ht="10.5">
      <c r="A1305" s="143"/>
      <c r="B1305" s="141"/>
      <c r="C1305" s="133"/>
      <c r="D1305" s="133"/>
      <c r="E1305" s="133"/>
      <c r="F1305" s="134"/>
      <c r="G1305" s="134"/>
      <c r="H1305" s="134"/>
      <c r="I1305" s="136"/>
      <c r="J1305" s="136"/>
      <c r="K1305" s="136"/>
    </row>
    <row r="1306" spans="1:11" s="116" customFormat="1" ht="11.25" customHeight="1">
      <c r="A1306" s="143"/>
      <c r="B1306" s="141"/>
      <c r="C1306" s="133"/>
      <c r="D1306" s="133"/>
      <c r="E1306" s="133"/>
      <c r="F1306" s="134"/>
      <c r="G1306" s="134"/>
      <c r="H1306" s="134"/>
      <c r="I1306" s="136"/>
      <c r="J1306" s="136"/>
      <c r="K1306" s="136"/>
    </row>
    <row r="1307" spans="1:11" s="116" customFormat="1" ht="10.5">
      <c r="A1307" s="143"/>
      <c r="B1307" s="141"/>
      <c r="C1307" s="133"/>
      <c r="D1307" s="133"/>
      <c r="E1307" s="133"/>
      <c r="F1307" s="134"/>
      <c r="G1307" s="134"/>
      <c r="H1307" s="134"/>
      <c r="I1307" s="135"/>
      <c r="J1307" s="135"/>
      <c r="K1307" s="135"/>
    </row>
    <row r="1308" spans="1:11" s="116" customFormat="1" ht="10.5">
      <c r="A1308" s="143"/>
      <c r="B1308" s="141"/>
      <c r="C1308" s="133"/>
      <c r="D1308" s="133"/>
      <c r="E1308" s="133"/>
      <c r="F1308" s="134"/>
      <c r="G1308" s="134"/>
      <c r="H1308" s="134"/>
      <c r="I1308" s="136"/>
      <c r="J1308" s="135"/>
      <c r="K1308" s="136"/>
    </row>
    <row r="1309" spans="1:11" s="116" customFormat="1" ht="10.5">
      <c r="A1309" s="143"/>
      <c r="B1309" s="141"/>
      <c r="C1309" s="133"/>
      <c r="D1309" s="133"/>
      <c r="E1309" s="133"/>
      <c r="F1309" s="134"/>
      <c r="G1309" s="134"/>
      <c r="H1309" s="134"/>
      <c r="I1309" s="135"/>
      <c r="J1309" s="135"/>
      <c r="K1309" s="135"/>
    </row>
    <row r="1310" spans="1:11" s="116" customFormat="1" ht="11.25" customHeight="1">
      <c r="A1310" s="143"/>
      <c r="B1310" s="141"/>
      <c r="C1310" s="133"/>
      <c r="D1310" s="133"/>
      <c r="E1310" s="133"/>
      <c r="F1310" s="134"/>
      <c r="G1310" s="134"/>
      <c r="H1310" s="134"/>
      <c r="I1310" s="135"/>
      <c r="J1310" s="135"/>
      <c r="K1310" s="135"/>
    </row>
    <row r="1311" spans="1:11" s="116" customFormat="1" ht="10.5">
      <c r="A1311" s="143"/>
      <c r="B1311" s="141"/>
      <c r="C1311" s="133"/>
      <c r="D1311" s="133"/>
      <c r="E1311" s="133"/>
      <c r="F1311" s="134"/>
      <c r="G1311" s="134"/>
      <c r="H1311" s="134"/>
      <c r="I1311" s="135"/>
      <c r="J1311" s="135"/>
      <c r="K1311" s="135"/>
    </row>
    <row r="1312" spans="1:11" s="116" customFormat="1" ht="10.5">
      <c r="A1312" s="143"/>
      <c r="B1312" s="141"/>
      <c r="C1312" s="133"/>
      <c r="D1312" s="133"/>
      <c r="E1312" s="133"/>
      <c r="F1312" s="134"/>
      <c r="G1312" s="134"/>
      <c r="H1312" s="134"/>
      <c r="I1312" s="136"/>
      <c r="J1312" s="135"/>
      <c r="K1312" s="136"/>
    </row>
    <row r="1313" spans="1:11" s="116" customFormat="1" ht="10.5">
      <c r="A1313" s="143"/>
      <c r="B1313" s="141"/>
      <c r="C1313" s="133"/>
      <c r="D1313" s="133"/>
      <c r="E1313" s="133"/>
      <c r="F1313" s="134"/>
      <c r="G1313" s="134"/>
      <c r="H1313" s="134"/>
      <c r="I1313" s="136"/>
      <c r="J1313" s="135"/>
      <c r="K1313" s="136"/>
    </row>
    <row r="1314" spans="1:11" s="116" customFormat="1" ht="11.25" customHeight="1">
      <c r="A1314" s="150"/>
      <c r="B1314" s="141"/>
      <c r="C1314" s="133"/>
      <c r="D1314" s="133"/>
      <c r="E1314" s="133"/>
      <c r="F1314" s="134"/>
      <c r="G1314" s="134"/>
      <c r="H1314" s="134"/>
      <c r="I1314" s="135"/>
      <c r="J1314" s="135"/>
      <c r="K1314" s="135"/>
    </row>
    <row r="1315" spans="1:11" s="116" customFormat="1" ht="10.5">
      <c r="A1315" s="143"/>
      <c r="B1315" s="141"/>
      <c r="C1315" s="133"/>
      <c r="D1315" s="133"/>
      <c r="E1315" s="133"/>
      <c r="F1315" s="134"/>
      <c r="G1315" s="134"/>
      <c r="H1315" s="134"/>
      <c r="I1315" s="135"/>
      <c r="J1315" s="135"/>
      <c r="K1315" s="135"/>
    </row>
    <row r="1316" spans="1:11" s="116" customFormat="1" ht="10.5">
      <c r="A1316" s="143"/>
      <c r="B1316" s="141"/>
      <c r="C1316" s="133"/>
      <c r="D1316" s="133"/>
      <c r="E1316" s="133"/>
      <c r="F1316" s="134"/>
      <c r="G1316" s="134"/>
      <c r="H1316" s="134"/>
      <c r="I1316" s="136"/>
      <c r="J1316" s="135"/>
      <c r="K1316" s="136"/>
    </row>
    <row r="1317" spans="1:11" s="116" customFormat="1" ht="10.5">
      <c r="A1317" s="143"/>
      <c r="B1317" s="141"/>
      <c r="C1317" s="133"/>
      <c r="D1317" s="133"/>
      <c r="E1317" s="133"/>
      <c r="F1317" s="134"/>
      <c r="G1317" s="134"/>
      <c r="H1317" s="134"/>
      <c r="I1317" s="136"/>
      <c r="J1317" s="135"/>
      <c r="K1317" s="136"/>
    </row>
    <row r="1318" spans="1:11" s="116" customFormat="1" ht="10.5">
      <c r="A1318" s="143"/>
      <c r="B1318" s="141"/>
      <c r="C1318" s="133"/>
      <c r="D1318" s="133"/>
      <c r="E1318" s="133"/>
      <c r="F1318" s="134"/>
      <c r="G1318" s="134"/>
      <c r="H1318" s="134"/>
      <c r="I1318" s="136"/>
      <c r="J1318" s="135"/>
      <c r="K1318" s="136"/>
    </row>
    <row r="1319" spans="1:11" s="116" customFormat="1" ht="10.5">
      <c r="A1319" s="143"/>
      <c r="B1319" s="141"/>
      <c r="C1319" s="133"/>
      <c r="D1319" s="133"/>
      <c r="E1319" s="133"/>
      <c r="F1319" s="134"/>
      <c r="G1319" s="134"/>
      <c r="H1319" s="134"/>
      <c r="I1319" s="136"/>
      <c r="J1319" s="135"/>
      <c r="K1319" s="136"/>
    </row>
    <row r="1320" spans="1:11" s="116" customFormat="1" ht="11.25" customHeight="1">
      <c r="A1320" s="143"/>
      <c r="B1320" s="141"/>
      <c r="C1320" s="133"/>
      <c r="D1320" s="133"/>
      <c r="E1320" s="133"/>
      <c r="F1320" s="134"/>
      <c r="G1320" s="134"/>
      <c r="H1320" s="134"/>
      <c r="I1320" s="135"/>
      <c r="J1320" s="135"/>
      <c r="K1320" s="135"/>
    </row>
    <row r="1321" spans="1:11" s="116" customFormat="1" ht="10.5">
      <c r="A1321" s="143"/>
      <c r="B1321" s="141"/>
      <c r="C1321" s="133"/>
      <c r="D1321" s="133"/>
      <c r="E1321" s="133"/>
      <c r="F1321" s="134"/>
      <c r="G1321" s="134"/>
      <c r="H1321" s="134"/>
      <c r="I1321" s="135"/>
      <c r="J1321" s="135"/>
      <c r="K1321" s="135"/>
    </row>
    <row r="1322" spans="1:11" s="116" customFormat="1" ht="10.5">
      <c r="A1322" s="143"/>
      <c r="B1322" s="141"/>
      <c r="C1322" s="133"/>
      <c r="D1322" s="133"/>
      <c r="E1322" s="133"/>
      <c r="F1322" s="134"/>
      <c r="G1322" s="134"/>
      <c r="H1322" s="134"/>
      <c r="I1322" s="135"/>
      <c r="J1322" s="135"/>
      <c r="K1322" s="135"/>
    </row>
    <row r="1323" spans="1:11" s="116" customFormat="1" ht="10.5">
      <c r="A1323" s="143"/>
      <c r="B1323" s="141"/>
      <c r="C1323" s="133"/>
      <c r="D1323" s="133"/>
      <c r="E1323" s="133"/>
      <c r="F1323" s="134"/>
      <c r="G1323" s="134"/>
      <c r="H1323" s="134"/>
      <c r="I1323" s="135"/>
      <c r="J1323" s="135"/>
      <c r="K1323" s="135"/>
    </row>
    <row r="1324" spans="1:11" s="116" customFormat="1" ht="10.5">
      <c r="A1324" s="143"/>
      <c r="B1324" s="141"/>
      <c r="C1324" s="133"/>
      <c r="D1324" s="133"/>
      <c r="E1324" s="133"/>
      <c r="F1324" s="134"/>
      <c r="G1324" s="134"/>
      <c r="H1324" s="134"/>
      <c r="I1324" s="136"/>
      <c r="J1324" s="135"/>
      <c r="K1324" s="136"/>
    </row>
    <row r="1325" spans="1:11" s="116" customFormat="1" ht="10.5">
      <c r="A1325" s="150"/>
      <c r="B1325" s="141"/>
      <c r="C1325" s="133"/>
      <c r="D1325" s="133"/>
      <c r="E1325" s="133"/>
      <c r="F1325" s="134"/>
      <c r="G1325" s="134"/>
      <c r="H1325" s="134"/>
      <c r="I1325" s="135"/>
      <c r="J1325" s="135"/>
      <c r="K1325" s="135"/>
    </row>
    <row r="1326" spans="1:11" s="116" customFormat="1" ht="10.5">
      <c r="A1326" s="143"/>
      <c r="B1326" s="141"/>
      <c r="C1326" s="133"/>
      <c r="D1326" s="133"/>
      <c r="E1326" s="133"/>
      <c r="F1326" s="134"/>
      <c r="G1326" s="134"/>
      <c r="H1326" s="134"/>
      <c r="I1326" s="135"/>
      <c r="J1326" s="135"/>
      <c r="K1326" s="135"/>
    </row>
    <row r="1327" spans="1:11" s="116" customFormat="1" ht="10.5">
      <c r="A1327" s="143"/>
      <c r="B1327" s="141"/>
      <c r="C1327" s="133"/>
      <c r="D1327" s="133"/>
      <c r="E1327" s="133"/>
      <c r="F1327" s="134"/>
      <c r="G1327" s="134"/>
      <c r="H1327" s="134"/>
      <c r="I1327" s="135"/>
      <c r="J1327" s="135"/>
      <c r="K1327" s="135"/>
    </row>
    <row r="1328" spans="1:11" s="116" customFormat="1" ht="10.5">
      <c r="A1328" s="143"/>
      <c r="B1328" s="140"/>
      <c r="C1328" s="133"/>
      <c r="D1328" s="133"/>
      <c r="E1328" s="133"/>
      <c r="F1328" s="134"/>
      <c r="G1328" s="134"/>
      <c r="H1328" s="134"/>
      <c r="I1328" s="135"/>
      <c r="J1328" s="135"/>
      <c r="K1328" s="135"/>
    </row>
    <row r="1329" spans="1:11" s="116" customFormat="1" ht="10.5">
      <c r="A1329" s="143"/>
      <c r="B1329" s="141"/>
      <c r="C1329" s="133"/>
      <c r="D1329" s="133"/>
      <c r="E1329" s="133"/>
      <c r="F1329" s="134"/>
      <c r="G1329" s="134"/>
      <c r="H1329" s="134"/>
      <c r="I1329" s="135"/>
      <c r="J1329" s="135"/>
      <c r="K1329" s="135"/>
    </row>
    <row r="1330" spans="1:11" s="116" customFormat="1" ht="10.5">
      <c r="A1330" s="143"/>
      <c r="B1330" s="141"/>
      <c r="C1330" s="133"/>
      <c r="D1330" s="133"/>
      <c r="E1330" s="133"/>
      <c r="F1330" s="134"/>
      <c r="G1330" s="134"/>
      <c r="H1330" s="134"/>
      <c r="I1330" s="136"/>
      <c r="J1330" s="136"/>
      <c r="K1330" s="136"/>
    </row>
    <row r="1331" spans="1:11" s="116" customFormat="1" ht="10.5">
      <c r="A1331" s="143"/>
      <c r="B1331" s="141"/>
      <c r="C1331" s="133"/>
      <c r="D1331" s="133"/>
      <c r="E1331" s="133"/>
      <c r="F1331" s="134"/>
      <c r="G1331" s="134"/>
      <c r="H1331" s="134"/>
      <c r="I1331" s="136"/>
      <c r="J1331" s="136"/>
      <c r="K1331" s="136"/>
    </row>
    <row r="1332" spans="1:11" s="116" customFormat="1" ht="10.5">
      <c r="A1332" s="143"/>
      <c r="B1332" s="141"/>
      <c r="C1332" s="133"/>
      <c r="D1332" s="133"/>
      <c r="E1332" s="133"/>
      <c r="F1332" s="134"/>
      <c r="G1332" s="134"/>
      <c r="H1332" s="134"/>
      <c r="I1332" s="136"/>
      <c r="J1332" s="135"/>
      <c r="K1332" s="136"/>
    </row>
    <row r="1333" spans="1:11" s="116" customFormat="1" ht="10.5">
      <c r="A1333" s="143"/>
      <c r="B1333" s="141"/>
      <c r="C1333" s="133"/>
      <c r="D1333" s="133"/>
      <c r="E1333" s="133"/>
      <c r="F1333" s="134"/>
      <c r="G1333" s="134"/>
      <c r="H1333" s="134"/>
      <c r="I1333" s="135"/>
      <c r="J1333" s="135"/>
      <c r="K1333" s="135"/>
    </row>
    <row r="1334" spans="1:11" s="116" customFormat="1" ht="10.5">
      <c r="A1334" s="143"/>
      <c r="B1334" s="141"/>
      <c r="C1334" s="133"/>
      <c r="D1334" s="133"/>
      <c r="E1334" s="133"/>
      <c r="F1334" s="134"/>
      <c r="G1334" s="134"/>
      <c r="H1334" s="134"/>
      <c r="I1334" s="136"/>
      <c r="J1334" s="135"/>
      <c r="K1334" s="136"/>
    </row>
    <row r="1335" spans="1:11" s="116" customFormat="1" ht="10.5">
      <c r="A1335" s="143"/>
      <c r="B1335" s="141"/>
      <c r="C1335" s="133"/>
      <c r="D1335" s="133"/>
      <c r="E1335" s="133"/>
      <c r="F1335" s="134"/>
      <c r="G1335" s="134"/>
      <c r="H1335" s="134"/>
      <c r="I1335" s="136"/>
      <c r="J1335" s="136"/>
      <c r="K1335" s="136"/>
    </row>
    <row r="1336" spans="1:11" s="116" customFormat="1" ht="10.5">
      <c r="A1336" s="150"/>
      <c r="B1336" s="141"/>
      <c r="C1336" s="133"/>
      <c r="D1336" s="133"/>
      <c r="E1336" s="133"/>
      <c r="F1336" s="134"/>
      <c r="G1336" s="134"/>
      <c r="H1336" s="134"/>
      <c r="I1336" s="136"/>
      <c r="J1336" s="135"/>
      <c r="K1336" s="136"/>
    </row>
    <row r="1337" spans="1:11" s="116" customFormat="1" ht="10.5">
      <c r="A1337" s="143"/>
      <c r="B1337" s="141"/>
      <c r="C1337" s="133"/>
      <c r="D1337" s="133"/>
      <c r="E1337" s="133"/>
      <c r="F1337" s="134"/>
      <c r="G1337" s="134"/>
      <c r="H1337" s="134"/>
      <c r="I1337" s="136"/>
      <c r="J1337" s="136"/>
      <c r="K1337" s="136"/>
    </row>
    <row r="1338" spans="1:11" s="116" customFormat="1" ht="10.5">
      <c r="A1338" s="143"/>
      <c r="B1338" s="141"/>
      <c r="C1338" s="133"/>
      <c r="D1338" s="133"/>
      <c r="E1338" s="133"/>
      <c r="F1338" s="134"/>
      <c r="G1338" s="134"/>
      <c r="H1338" s="134"/>
      <c r="I1338" s="135"/>
      <c r="J1338" s="136"/>
      <c r="K1338" s="136"/>
    </row>
    <row r="1339" spans="1:11" s="116" customFormat="1" ht="10.5">
      <c r="A1339" s="143"/>
      <c r="B1339" s="141"/>
      <c r="C1339" s="133"/>
      <c r="D1339" s="133"/>
      <c r="E1339" s="133"/>
      <c r="F1339" s="134"/>
      <c r="G1339" s="134"/>
      <c r="H1339" s="134"/>
      <c r="I1339" s="135"/>
      <c r="J1339" s="136"/>
      <c r="K1339" s="136"/>
    </row>
    <row r="1340" spans="1:11" s="116" customFormat="1" ht="11.25" customHeight="1">
      <c r="A1340" s="143"/>
      <c r="B1340" s="141"/>
      <c r="C1340" s="133"/>
      <c r="D1340" s="133"/>
      <c r="E1340" s="133"/>
      <c r="F1340" s="134"/>
      <c r="G1340" s="134"/>
      <c r="H1340" s="134"/>
      <c r="I1340" s="136"/>
      <c r="J1340" s="136"/>
      <c r="K1340" s="136"/>
    </row>
    <row r="1341" spans="1:11" s="116" customFormat="1" ht="10.5">
      <c r="A1341" s="143"/>
      <c r="B1341" s="141"/>
      <c r="C1341" s="133"/>
      <c r="D1341" s="133"/>
      <c r="E1341" s="133"/>
      <c r="F1341" s="134"/>
      <c r="G1341" s="134"/>
      <c r="H1341" s="134"/>
      <c r="I1341" s="136"/>
      <c r="J1341" s="136"/>
      <c r="K1341" s="136"/>
    </row>
    <row r="1342" spans="1:11" s="116" customFormat="1" ht="10.5">
      <c r="A1342" s="143"/>
      <c r="B1342" s="141"/>
      <c r="C1342" s="133"/>
      <c r="D1342" s="133"/>
      <c r="E1342" s="133"/>
      <c r="F1342" s="134"/>
      <c r="G1342" s="134"/>
      <c r="H1342" s="134"/>
      <c r="I1342" s="136"/>
      <c r="J1342" s="136"/>
      <c r="K1342" s="136"/>
    </row>
    <row r="1343" spans="1:11" s="116" customFormat="1" ht="10.5">
      <c r="A1343" s="143"/>
      <c r="B1343" s="141"/>
      <c r="C1343" s="133"/>
      <c r="D1343" s="133"/>
      <c r="E1343" s="133"/>
      <c r="F1343" s="134"/>
      <c r="G1343" s="134"/>
      <c r="H1343" s="134"/>
      <c r="I1343" s="136"/>
      <c r="J1343" s="135"/>
      <c r="K1343" s="136"/>
    </row>
    <row r="1344" spans="1:11" s="116" customFormat="1" ht="10.5">
      <c r="A1344" s="143"/>
      <c r="B1344" s="141"/>
      <c r="C1344" s="133"/>
      <c r="D1344" s="133"/>
      <c r="E1344" s="133"/>
      <c r="F1344" s="134"/>
      <c r="G1344" s="134"/>
      <c r="H1344" s="134"/>
      <c r="I1344" s="136"/>
      <c r="J1344" s="136"/>
      <c r="K1344" s="136"/>
    </row>
    <row r="1345" spans="1:11" s="116" customFormat="1" ht="10.5">
      <c r="A1345" s="143"/>
      <c r="B1345" s="141"/>
      <c r="C1345" s="133"/>
      <c r="D1345" s="133"/>
      <c r="E1345" s="133"/>
      <c r="F1345" s="134"/>
      <c r="G1345" s="134"/>
      <c r="H1345" s="134"/>
      <c r="I1345" s="135"/>
      <c r="J1345" s="135"/>
      <c r="K1345" s="135"/>
    </row>
    <row r="1346" spans="1:11" s="116" customFormat="1" ht="10.5">
      <c r="A1346" s="143"/>
      <c r="B1346" s="141"/>
      <c r="C1346" s="133"/>
      <c r="D1346" s="133"/>
      <c r="E1346" s="133"/>
      <c r="F1346" s="134"/>
      <c r="G1346" s="134"/>
      <c r="H1346" s="134"/>
      <c r="I1346" s="136"/>
      <c r="J1346" s="136"/>
      <c r="K1346" s="136"/>
    </row>
    <row r="1347" spans="1:11" s="116" customFormat="1" ht="10.5">
      <c r="A1347" s="150"/>
      <c r="B1347" s="141"/>
      <c r="C1347" s="133"/>
      <c r="D1347" s="133"/>
      <c r="E1347" s="133"/>
      <c r="F1347" s="134"/>
      <c r="G1347" s="134"/>
      <c r="H1347" s="134"/>
      <c r="I1347" s="136"/>
      <c r="J1347" s="136"/>
      <c r="K1347" s="136"/>
    </row>
    <row r="1348" spans="1:11" s="116" customFormat="1" ht="10.5">
      <c r="A1348" s="143"/>
      <c r="B1348" s="141"/>
      <c r="C1348" s="133"/>
      <c r="D1348" s="133"/>
      <c r="E1348" s="133"/>
      <c r="F1348" s="134"/>
      <c r="G1348" s="134"/>
      <c r="H1348" s="134"/>
      <c r="I1348" s="136"/>
      <c r="J1348" s="136"/>
      <c r="K1348" s="136"/>
    </row>
    <row r="1349" spans="1:11" s="116" customFormat="1" ht="11.25" customHeight="1">
      <c r="A1349" s="143"/>
      <c r="B1349" s="141"/>
      <c r="C1349" s="133"/>
      <c r="D1349" s="133"/>
      <c r="E1349" s="133"/>
      <c r="F1349" s="134"/>
      <c r="G1349" s="134"/>
      <c r="H1349" s="134"/>
      <c r="I1349" s="136"/>
      <c r="J1349" s="135"/>
      <c r="K1349" s="136"/>
    </row>
    <row r="1350" spans="1:11" s="116" customFormat="1" ht="10.5">
      <c r="A1350" s="143"/>
      <c r="B1350" s="141"/>
      <c r="C1350" s="133"/>
      <c r="D1350" s="133"/>
      <c r="E1350" s="133"/>
      <c r="F1350" s="134"/>
      <c r="G1350" s="134"/>
      <c r="H1350" s="134"/>
      <c r="I1350" s="136"/>
      <c r="J1350" s="135"/>
      <c r="K1350" s="136"/>
    </row>
    <row r="1351" spans="1:11" s="116" customFormat="1" ht="10.5">
      <c r="A1351" s="143"/>
      <c r="B1351" s="141"/>
      <c r="C1351" s="133"/>
      <c r="D1351" s="133"/>
      <c r="E1351" s="133"/>
      <c r="F1351" s="134"/>
      <c r="G1351" s="134"/>
      <c r="H1351" s="134"/>
      <c r="I1351" s="135"/>
      <c r="J1351" s="135"/>
      <c r="K1351" s="135"/>
    </row>
    <row r="1352" spans="1:11" s="116" customFormat="1" ht="10.5">
      <c r="A1352" s="143"/>
      <c r="B1352" s="141"/>
      <c r="C1352" s="133"/>
      <c r="D1352" s="133"/>
      <c r="E1352" s="133"/>
      <c r="F1352" s="134"/>
      <c r="G1352" s="134"/>
      <c r="H1352" s="134"/>
      <c r="I1352" s="135"/>
      <c r="J1352" s="135"/>
      <c r="K1352" s="135"/>
    </row>
    <row r="1353" spans="1:11" s="116" customFormat="1" ht="10.5">
      <c r="A1353" s="143"/>
      <c r="B1353" s="141"/>
      <c r="C1353" s="133"/>
      <c r="D1353" s="133"/>
      <c r="E1353" s="133"/>
      <c r="F1353" s="134"/>
      <c r="G1353" s="134"/>
      <c r="H1353" s="134"/>
      <c r="I1353" s="135"/>
      <c r="J1353" s="135"/>
      <c r="K1353" s="135"/>
    </row>
    <row r="1354" spans="1:11" s="116" customFormat="1" ht="10.5">
      <c r="A1354" s="143"/>
      <c r="B1354" s="141"/>
      <c r="C1354" s="133"/>
      <c r="D1354" s="133"/>
      <c r="E1354" s="133"/>
      <c r="F1354" s="134"/>
      <c r="G1354" s="134"/>
      <c r="H1354" s="134"/>
      <c r="I1354" s="136"/>
      <c r="J1354" s="136"/>
      <c r="K1354" s="136"/>
    </row>
    <row r="1355" spans="1:11" s="116" customFormat="1" ht="10.5">
      <c r="A1355" s="143"/>
      <c r="B1355" s="141"/>
      <c r="C1355" s="133"/>
      <c r="D1355" s="133"/>
      <c r="E1355" s="133"/>
      <c r="F1355" s="134"/>
      <c r="G1355" s="134"/>
      <c r="H1355" s="134"/>
      <c r="I1355" s="136"/>
      <c r="J1355" s="136"/>
      <c r="K1355" s="136"/>
    </row>
    <row r="1356" spans="1:11" s="116" customFormat="1" ht="10.5">
      <c r="A1356" s="143"/>
      <c r="B1356" s="141"/>
      <c r="C1356" s="133"/>
      <c r="D1356" s="133"/>
      <c r="E1356" s="133"/>
      <c r="F1356" s="134"/>
      <c r="G1356" s="134"/>
      <c r="H1356" s="134"/>
      <c r="I1356" s="135"/>
      <c r="J1356" s="135"/>
      <c r="K1356" s="135"/>
    </row>
    <row r="1357" spans="1:11" s="116" customFormat="1" ht="10.5">
      <c r="A1357" s="150"/>
      <c r="B1357" s="141"/>
      <c r="C1357" s="133"/>
      <c r="D1357" s="133"/>
      <c r="E1357" s="133"/>
      <c r="F1357" s="134"/>
      <c r="G1357" s="134"/>
      <c r="H1357" s="134"/>
      <c r="I1357" s="136"/>
      <c r="J1357" s="136"/>
      <c r="K1357" s="136"/>
    </row>
    <row r="1358" spans="1:11" s="116" customFormat="1" ht="10.5">
      <c r="A1358" s="143"/>
      <c r="B1358" s="141"/>
      <c r="C1358" s="133"/>
      <c r="D1358" s="133"/>
      <c r="E1358" s="133"/>
      <c r="F1358" s="134"/>
      <c r="G1358" s="134"/>
      <c r="H1358" s="134"/>
      <c r="I1358" s="136"/>
      <c r="J1358" s="135"/>
      <c r="K1358" s="136"/>
    </row>
    <row r="1359" spans="1:11" s="116" customFormat="1" ht="10.5">
      <c r="A1359" s="143"/>
      <c r="B1359" s="141"/>
      <c r="C1359" s="133"/>
      <c r="D1359" s="133"/>
      <c r="E1359" s="133"/>
      <c r="F1359" s="134"/>
      <c r="G1359" s="134"/>
      <c r="H1359" s="134"/>
      <c r="I1359" s="135"/>
      <c r="J1359" s="135"/>
      <c r="K1359" s="135"/>
    </row>
    <row r="1360" spans="1:11" s="116" customFormat="1" ht="10.5">
      <c r="A1360" s="149"/>
      <c r="B1360" s="141"/>
      <c r="C1360" s="133"/>
      <c r="D1360" s="133"/>
      <c r="E1360" s="133"/>
      <c r="F1360" s="134"/>
      <c r="G1360" s="134"/>
      <c r="H1360" s="134"/>
      <c r="I1360" s="135"/>
      <c r="J1360" s="136"/>
      <c r="K1360" s="136"/>
    </row>
    <row r="1361" spans="1:11" s="116" customFormat="1" ht="10.5">
      <c r="A1361" s="141"/>
      <c r="B1361" s="140"/>
      <c r="C1361" s="133"/>
      <c r="D1361" s="133"/>
      <c r="E1361" s="133"/>
      <c r="F1361" s="134"/>
      <c r="G1361" s="134"/>
      <c r="H1361" s="134"/>
      <c r="I1361" s="136"/>
      <c r="J1361" s="136"/>
      <c r="K1361" s="136"/>
    </row>
    <row r="1362" spans="1:11" s="116" customFormat="1" ht="10.5">
      <c r="A1362" s="143"/>
      <c r="B1362" s="141"/>
      <c r="C1362" s="133"/>
      <c r="D1362" s="133"/>
      <c r="E1362" s="133"/>
      <c r="F1362" s="134"/>
      <c r="G1362" s="134"/>
      <c r="H1362" s="134"/>
      <c r="I1362" s="136"/>
      <c r="J1362" s="136"/>
      <c r="K1362" s="136"/>
    </row>
    <row r="1363" spans="1:11" s="116" customFormat="1" ht="10.5">
      <c r="A1363" s="143"/>
      <c r="B1363" s="141"/>
      <c r="C1363" s="133"/>
      <c r="D1363" s="133"/>
      <c r="E1363" s="133"/>
      <c r="F1363" s="134"/>
      <c r="G1363" s="134"/>
      <c r="H1363" s="134"/>
      <c r="I1363" s="136"/>
      <c r="J1363" s="136"/>
      <c r="K1363" s="136"/>
    </row>
    <row r="1364" spans="1:11" s="116" customFormat="1" ht="10.5">
      <c r="A1364" s="143"/>
      <c r="B1364" s="141"/>
      <c r="C1364" s="133"/>
      <c r="D1364" s="133"/>
      <c r="E1364" s="133"/>
      <c r="F1364" s="134"/>
      <c r="G1364" s="134"/>
      <c r="H1364" s="134"/>
      <c r="I1364" s="136"/>
      <c r="J1364" s="136"/>
      <c r="K1364" s="136"/>
    </row>
    <row r="1365" spans="1:11" s="116" customFormat="1" ht="10.5">
      <c r="A1365" s="143"/>
      <c r="B1365" s="141"/>
      <c r="C1365" s="133"/>
      <c r="D1365" s="133"/>
      <c r="E1365" s="133"/>
      <c r="F1365" s="134"/>
      <c r="G1365" s="134"/>
      <c r="H1365" s="134"/>
      <c r="I1365" s="135"/>
      <c r="J1365" s="136"/>
      <c r="K1365" s="136"/>
    </row>
    <row r="1366" spans="1:11" s="116" customFormat="1" ht="10.5">
      <c r="A1366" s="143"/>
      <c r="B1366" s="141"/>
      <c r="C1366" s="133"/>
      <c r="D1366" s="133"/>
      <c r="E1366" s="133"/>
      <c r="F1366" s="134"/>
      <c r="G1366" s="134"/>
      <c r="H1366" s="134"/>
      <c r="I1366" s="136"/>
      <c r="J1366" s="136"/>
      <c r="K1366" s="136"/>
    </row>
    <row r="1367" spans="1:11" s="116" customFormat="1" ht="10.5">
      <c r="A1367" s="143"/>
      <c r="B1367" s="141"/>
      <c r="C1367" s="133"/>
      <c r="D1367" s="133"/>
      <c r="E1367" s="133"/>
      <c r="F1367" s="134"/>
      <c r="G1367" s="134"/>
      <c r="H1367" s="134"/>
      <c r="I1367" s="136"/>
      <c r="J1367" s="136"/>
      <c r="K1367" s="136"/>
    </row>
    <row r="1368" spans="1:11" s="116" customFormat="1" ht="10.5">
      <c r="A1368" s="143"/>
      <c r="B1368" s="141"/>
      <c r="C1368" s="133"/>
      <c r="D1368" s="133"/>
      <c r="E1368" s="133"/>
      <c r="F1368" s="134"/>
      <c r="G1368" s="134"/>
      <c r="H1368" s="134"/>
      <c r="I1368" s="135"/>
      <c r="J1368" s="135"/>
      <c r="K1368" s="135"/>
    </row>
    <row r="1369" spans="1:11" s="116" customFormat="1" ht="10.5">
      <c r="A1369" s="143"/>
      <c r="B1369" s="141"/>
      <c r="C1369" s="133"/>
      <c r="D1369" s="133"/>
      <c r="E1369" s="133"/>
      <c r="F1369" s="134"/>
      <c r="G1369" s="134"/>
      <c r="H1369" s="134"/>
      <c r="I1369" s="136"/>
      <c r="J1369" s="136"/>
      <c r="K1369" s="136"/>
    </row>
    <row r="1370" spans="1:11" s="116" customFormat="1" ht="10.5">
      <c r="A1370" s="143"/>
      <c r="B1370" s="141"/>
      <c r="C1370" s="133"/>
      <c r="D1370" s="133"/>
      <c r="E1370" s="133"/>
      <c r="F1370" s="134"/>
      <c r="G1370" s="134"/>
      <c r="H1370" s="134"/>
      <c r="I1370" s="136"/>
      <c r="J1370" s="135"/>
      <c r="K1370" s="136"/>
    </row>
    <row r="1371" spans="1:11" s="116" customFormat="1" ht="10.5">
      <c r="A1371" s="143"/>
      <c r="B1371" s="141"/>
      <c r="C1371" s="133"/>
      <c r="D1371" s="133"/>
      <c r="E1371" s="133"/>
      <c r="F1371" s="134"/>
      <c r="G1371" s="134"/>
      <c r="H1371" s="134"/>
      <c r="I1371" s="136"/>
      <c r="J1371" s="136"/>
      <c r="K1371" s="136"/>
    </row>
    <row r="1372" spans="1:11" s="116" customFormat="1" ht="10.5">
      <c r="A1372" s="143"/>
      <c r="B1372" s="141"/>
      <c r="C1372" s="133"/>
      <c r="D1372" s="133"/>
      <c r="E1372" s="133"/>
      <c r="F1372" s="134"/>
      <c r="G1372" s="134"/>
      <c r="H1372" s="134"/>
      <c r="I1372" s="136"/>
      <c r="J1372" s="135"/>
      <c r="K1372" s="136"/>
    </row>
    <row r="1373" spans="1:11" s="116" customFormat="1" ht="10.5">
      <c r="A1373" s="143"/>
      <c r="B1373" s="141"/>
      <c r="C1373" s="133"/>
      <c r="D1373" s="133"/>
      <c r="E1373" s="133"/>
      <c r="F1373" s="134"/>
      <c r="G1373" s="134"/>
      <c r="H1373" s="134"/>
      <c r="I1373" s="136"/>
      <c r="J1373" s="136"/>
      <c r="K1373" s="136"/>
    </row>
    <row r="1374" spans="1:11" s="116" customFormat="1" ht="10.5">
      <c r="A1374" s="143"/>
      <c r="B1374" s="141"/>
      <c r="C1374" s="133"/>
      <c r="D1374" s="133"/>
      <c r="E1374" s="133"/>
      <c r="F1374" s="134"/>
      <c r="G1374" s="134"/>
      <c r="H1374" s="134"/>
      <c r="I1374" s="136"/>
      <c r="J1374" s="136"/>
      <c r="K1374" s="136"/>
    </row>
    <row r="1375" spans="1:11" s="116" customFormat="1" ht="10.5">
      <c r="A1375" s="143"/>
      <c r="B1375" s="141"/>
      <c r="C1375" s="133"/>
      <c r="D1375" s="133"/>
      <c r="E1375" s="133"/>
      <c r="F1375" s="134"/>
      <c r="G1375" s="134"/>
      <c r="H1375" s="134"/>
      <c r="I1375" s="136"/>
      <c r="J1375" s="136"/>
      <c r="K1375" s="136"/>
    </row>
    <row r="1376" spans="1:11" s="116" customFormat="1" ht="10.5">
      <c r="A1376" s="143"/>
      <c r="B1376" s="141"/>
      <c r="C1376" s="133"/>
      <c r="D1376" s="133"/>
      <c r="E1376" s="133"/>
      <c r="F1376" s="134"/>
      <c r="G1376" s="134"/>
      <c r="H1376" s="134"/>
      <c r="I1376" s="136"/>
      <c r="J1376" s="136"/>
      <c r="K1376" s="136"/>
    </row>
    <row r="1377" spans="1:11" s="116" customFormat="1" ht="10.5">
      <c r="A1377" s="143"/>
      <c r="B1377" s="141"/>
      <c r="C1377" s="133"/>
      <c r="D1377" s="133"/>
      <c r="E1377" s="133"/>
      <c r="F1377" s="134"/>
      <c r="G1377" s="134"/>
      <c r="H1377" s="134"/>
      <c r="I1377" s="136"/>
      <c r="J1377" s="136"/>
      <c r="K1377" s="136"/>
    </row>
    <row r="1378" spans="1:11" s="116" customFormat="1" ht="10.5">
      <c r="A1378" s="143"/>
      <c r="B1378" s="141"/>
      <c r="C1378" s="133"/>
      <c r="D1378" s="133"/>
      <c r="E1378" s="133"/>
      <c r="F1378" s="134"/>
      <c r="G1378" s="134"/>
      <c r="H1378" s="134"/>
      <c r="I1378" s="135"/>
      <c r="J1378" s="136"/>
      <c r="K1378" s="136"/>
    </row>
    <row r="1379" spans="1:11" s="116" customFormat="1" ht="10.5">
      <c r="A1379" s="143"/>
      <c r="B1379" s="141"/>
      <c r="C1379" s="133"/>
      <c r="D1379" s="133"/>
      <c r="E1379" s="133"/>
      <c r="F1379" s="134"/>
      <c r="G1379" s="134"/>
      <c r="H1379" s="134"/>
      <c r="I1379" s="136"/>
      <c r="J1379" s="135"/>
      <c r="K1379" s="136"/>
    </row>
    <row r="1380" spans="1:11" s="116" customFormat="1" ht="10.5">
      <c r="A1380" s="143"/>
      <c r="B1380" s="141"/>
      <c r="C1380" s="133"/>
      <c r="D1380" s="133"/>
      <c r="E1380" s="133"/>
      <c r="F1380" s="134"/>
      <c r="G1380" s="134"/>
      <c r="H1380" s="134"/>
      <c r="I1380" s="136"/>
      <c r="J1380" s="135"/>
      <c r="K1380" s="136"/>
    </row>
    <row r="1381" spans="1:11" s="116" customFormat="1" ht="10.5">
      <c r="A1381" s="143"/>
      <c r="B1381" s="141"/>
      <c r="C1381" s="133"/>
      <c r="D1381" s="133"/>
      <c r="E1381" s="133"/>
      <c r="F1381" s="134"/>
      <c r="G1381" s="134"/>
      <c r="H1381" s="134"/>
      <c r="I1381" s="136"/>
      <c r="J1381" s="135"/>
      <c r="K1381" s="136"/>
    </row>
    <row r="1382" spans="1:11" s="116" customFormat="1" ht="10.5">
      <c r="A1382" s="150"/>
      <c r="B1382" s="141"/>
      <c r="C1382" s="133"/>
      <c r="D1382" s="133"/>
      <c r="E1382" s="133"/>
      <c r="F1382" s="134"/>
      <c r="G1382" s="134"/>
      <c r="H1382" s="134"/>
      <c r="I1382" s="136"/>
      <c r="J1382" s="136"/>
      <c r="K1382" s="136"/>
    </row>
    <row r="1383" spans="1:11" s="116" customFormat="1" ht="10.5">
      <c r="A1383" s="143"/>
      <c r="B1383" s="141"/>
      <c r="C1383" s="133"/>
      <c r="D1383" s="133"/>
      <c r="E1383" s="133"/>
      <c r="F1383" s="134"/>
      <c r="G1383" s="134"/>
      <c r="H1383" s="134"/>
      <c r="I1383" s="136"/>
      <c r="J1383" s="136"/>
      <c r="K1383" s="136"/>
    </row>
    <row r="1384" spans="1:11" s="116" customFormat="1" ht="10.5">
      <c r="A1384" s="143"/>
      <c r="B1384" s="141"/>
      <c r="C1384" s="133"/>
      <c r="D1384" s="133"/>
      <c r="E1384" s="133"/>
      <c r="F1384" s="134"/>
      <c r="G1384" s="134"/>
      <c r="H1384" s="134"/>
      <c r="I1384" s="135"/>
      <c r="J1384" s="135"/>
      <c r="K1384" s="135"/>
    </row>
    <row r="1385" spans="1:11" s="116" customFormat="1" ht="10.5">
      <c r="A1385" s="143"/>
      <c r="B1385" s="140"/>
      <c r="C1385" s="133"/>
      <c r="D1385" s="133"/>
      <c r="E1385" s="133"/>
      <c r="F1385" s="134"/>
      <c r="G1385" s="134"/>
      <c r="H1385" s="134"/>
      <c r="I1385" s="135"/>
      <c r="J1385" s="135"/>
      <c r="K1385" s="135"/>
    </row>
    <row r="1386" spans="1:11" s="116" customFormat="1" ht="10.5">
      <c r="A1386" s="143"/>
      <c r="B1386" s="141"/>
      <c r="C1386" s="133"/>
      <c r="D1386" s="133"/>
      <c r="E1386" s="133"/>
      <c r="F1386" s="134"/>
      <c r="G1386" s="134"/>
      <c r="H1386" s="134"/>
      <c r="I1386" s="136"/>
      <c r="J1386" s="135"/>
      <c r="K1386" s="136"/>
    </row>
    <row r="1387" spans="1:11" s="116" customFormat="1" ht="10.5">
      <c r="A1387" s="143"/>
      <c r="B1387" s="141"/>
      <c r="C1387" s="133"/>
      <c r="D1387" s="133"/>
      <c r="E1387" s="133"/>
      <c r="F1387" s="134"/>
      <c r="G1387" s="134"/>
      <c r="H1387" s="134"/>
      <c r="I1387" s="136"/>
      <c r="J1387" s="135"/>
      <c r="K1387" s="136"/>
    </row>
    <row r="1388" spans="1:11" s="116" customFormat="1" ht="10.5">
      <c r="A1388" s="143"/>
      <c r="B1388" s="141"/>
      <c r="C1388" s="133"/>
      <c r="D1388" s="133"/>
      <c r="E1388" s="133"/>
      <c r="F1388" s="134"/>
      <c r="G1388" s="134"/>
      <c r="H1388" s="134"/>
      <c r="I1388" s="136"/>
      <c r="J1388" s="135"/>
      <c r="K1388" s="136"/>
    </row>
    <row r="1389" spans="1:11" s="116" customFormat="1" ht="10.5">
      <c r="A1389" s="143"/>
      <c r="B1389" s="141"/>
      <c r="C1389" s="133"/>
      <c r="D1389" s="133"/>
      <c r="E1389" s="133"/>
      <c r="F1389" s="134"/>
      <c r="G1389" s="134"/>
      <c r="H1389" s="134"/>
      <c r="I1389" s="135"/>
      <c r="J1389" s="135"/>
      <c r="K1389" s="135"/>
    </row>
    <row r="1390" spans="1:11" s="116" customFormat="1" ht="10.5">
      <c r="A1390" s="143"/>
      <c r="B1390" s="141"/>
      <c r="C1390" s="133"/>
      <c r="D1390" s="133"/>
      <c r="E1390" s="133"/>
      <c r="F1390" s="134"/>
      <c r="G1390" s="134"/>
      <c r="H1390" s="134"/>
      <c r="I1390" s="136"/>
      <c r="J1390" s="135"/>
      <c r="K1390" s="136"/>
    </row>
    <row r="1391" spans="1:11" s="116" customFormat="1" ht="10.5">
      <c r="A1391" s="143"/>
      <c r="B1391" s="141"/>
      <c r="C1391" s="133"/>
      <c r="D1391" s="133"/>
      <c r="E1391" s="133"/>
      <c r="F1391" s="134"/>
      <c r="G1391" s="134"/>
      <c r="H1391" s="134"/>
      <c r="I1391" s="135"/>
      <c r="J1391" s="135"/>
      <c r="K1391" s="135"/>
    </row>
    <row r="1392" spans="1:11" s="116" customFormat="1" ht="10.5">
      <c r="A1392" s="143"/>
      <c r="B1392" s="141"/>
      <c r="C1392" s="133"/>
      <c r="D1392" s="133"/>
      <c r="E1392" s="133"/>
      <c r="F1392" s="134"/>
      <c r="G1392" s="134"/>
      <c r="H1392" s="134"/>
      <c r="I1392" s="136"/>
      <c r="J1392" s="135"/>
      <c r="K1392" s="136"/>
    </row>
    <row r="1393" spans="1:11" s="116" customFormat="1" ht="10.5">
      <c r="A1393" s="143"/>
      <c r="B1393" s="140"/>
      <c r="C1393" s="133"/>
      <c r="D1393" s="133"/>
      <c r="E1393" s="133"/>
      <c r="F1393" s="134"/>
      <c r="G1393" s="134"/>
      <c r="H1393" s="134"/>
      <c r="I1393" s="136"/>
      <c r="J1393" s="135"/>
      <c r="K1393" s="136"/>
    </row>
    <row r="1394" spans="1:11" s="116" customFormat="1" ht="10.5">
      <c r="A1394" s="143"/>
      <c r="B1394" s="141"/>
      <c r="C1394" s="133"/>
      <c r="D1394" s="133"/>
      <c r="E1394" s="133"/>
      <c r="F1394" s="134"/>
      <c r="G1394" s="134"/>
      <c r="H1394" s="134"/>
      <c r="I1394" s="135"/>
      <c r="J1394" s="135"/>
      <c r="K1394" s="135"/>
    </row>
    <row r="1395" spans="1:11" s="116" customFormat="1" ht="10.5">
      <c r="A1395" s="143"/>
      <c r="B1395" s="141"/>
      <c r="C1395" s="133"/>
      <c r="D1395" s="133"/>
      <c r="E1395" s="133"/>
      <c r="F1395" s="134"/>
      <c r="G1395" s="134"/>
      <c r="H1395" s="134"/>
      <c r="I1395" s="135"/>
      <c r="J1395" s="135"/>
      <c r="K1395" s="135"/>
    </row>
    <row r="1396" spans="1:11" s="116" customFormat="1" ht="10.5">
      <c r="A1396" s="143"/>
      <c r="B1396" s="141"/>
      <c r="C1396" s="133"/>
      <c r="D1396" s="133"/>
      <c r="E1396" s="133"/>
      <c r="F1396" s="134"/>
      <c r="G1396" s="134"/>
      <c r="H1396" s="134"/>
      <c r="I1396" s="136"/>
      <c r="J1396" s="135"/>
      <c r="K1396" s="136"/>
    </row>
    <row r="1397" spans="1:11" s="116" customFormat="1" ht="10.5">
      <c r="A1397" s="143"/>
      <c r="B1397" s="141"/>
      <c r="C1397" s="133"/>
      <c r="D1397" s="133"/>
      <c r="E1397" s="133"/>
      <c r="F1397" s="134"/>
      <c r="G1397" s="134"/>
      <c r="H1397" s="134"/>
      <c r="I1397" s="136"/>
      <c r="J1397" s="136"/>
      <c r="K1397" s="136"/>
    </row>
    <row r="1398" spans="1:11" s="116" customFormat="1" ht="10.5">
      <c r="A1398" s="143"/>
      <c r="B1398" s="141"/>
      <c r="C1398" s="133"/>
      <c r="D1398" s="133"/>
      <c r="E1398" s="133"/>
      <c r="F1398" s="134"/>
      <c r="G1398" s="134"/>
      <c r="H1398" s="134"/>
      <c r="I1398" s="136"/>
      <c r="J1398" s="135"/>
      <c r="K1398" s="136"/>
    </row>
    <row r="1399" spans="1:11" s="116" customFormat="1" ht="10.5">
      <c r="A1399" s="143"/>
      <c r="B1399" s="141"/>
      <c r="C1399" s="133"/>
      <c r="D1399" s="133"/>
      <c r="E1399" s="133"/>
      <c r="F1399" s="134"/>
      <c r="G1399" s="134"/>
      <c r="H1399" s="134"/>
      <c r="I1399" s="135"/>
      <c r="J1399" s="135"/>
      <c r="K1399" s="135"/>
    </row>
    <row r="1400" spans="1:11" s="116" customFormat="1" ht="10.5">
      <c r="A1400" s="143"/>
      <c r="B1400" s="141"/>
      <c r="C1400" s="133"/>
      <c r="D1400" s="133"/>
      <c r="E1400" s="133"/>
      <c r="F1400" s="134"/>
      <c r="G1400" s="134"/>
      <c r="H1400" s="134"/>
      <c r="I1400" s="135"/>
      <c r="J1400" s="135"/>
      <c r="K1400" s="135"/>
    </row>
    <row r="1401" spans="1:11" s="116" customFormat="1" ht="10.5">
      <c r="A1401" s="143"/>
      <c r="B1401" s="141"/>
      <c r="C1401" s="133"/>
      <c r="D1401" s="133"/>
      <c r="E1401" s="133"/>
      <c r="F1401" s="134"/>
      <c r="G1401" s="134"/>
      <c r="H1401" s="134"/>
      <c r="I1401" s="136"/>
      <c r="J1401" s="135"/>
      <c r="K1401" s="136"/>
    </row>
    <row r="1402" spans="1:11" s="116" customFormat="1" ht="10.5">
      <c r="A1402" s="143"/>
      <c r="B1402" s="141"/>
      <c r="C1402" s="133"/>
      <c r="D1402" s="133"/>
      <c r="E1402" s="133"/>
      <c r="F1402" s="134"/>
      <c r="G1402" s="134"/>
      <c r="H1402" s="134"/>
      <c r="I1402" s="136"/>
      <c r="J1402" s="136"/>
      <c r="K1402" s="136"/>
    </row>
    <row r="1403" spans="1:11" s="116" customFormat="1" ht="10.5">
      <c r="A1403" s="143"/>
      <c r="B1403" s="141"/>
      <c r="C1403" s="133"/>
      <c r="D1403" s="133"/>
      <c r="E1403" s="133"/>
      <c r="F1403" s="134"/>
      <c r="G1403" s="134"/>
      <c r="H1403" s="134"/>
      <c r="I1403" s="135"/>
      <c r="J1403" s="135"/>
      <c r="K1403" s="135"/>
    </row>
    <row r="1404" spans="1:11" s="116" customFormat="1" ht="10.5">
      <c r="A1404" s="143"/>
      <c r="B1404" s="141"/>
      <c r="C1404" s="133"/>
      <c r="D1404" s="133"/>
      <c r="E1404" s="133"/>
      <c r="F1404" s="134"/>
      <c r="G1404" s="134"/>
      <c r="H1404" s="134"/>
      <c r="I1404" s="136"/>
      <c r="J1404" s="136"/>
      <c r="K1404" s="136"/>
    </row>
    <row r="1405" spans="1:11" s="116" customFormat="1" ht="10.5">
      <c r="A1405" s="143"/>
      <c r="B1405" s="141"/>
      <c r="C1405" s="133"/>
      <c r="D1405" s="133"/>
      <c r="E1405" s="133"/>
      <c r="F1405" s="134"/>
      <c r="G1405" s="134"/>
      <c r="H1405" s="134"/>
      <c r="I1405" s="136"/>
      <c r="J1405" s="136"/>
      <c r="K1405" s="136"/>
    </row>
    <row r="1406" spans="1:11" s="116" customFormat="1" ht="10.5">
      <c r="A1406" s="143"/>
      <c r="B1406" s="141"/>
      <c r="C1406" s="133"/>
      <c r="D1406" s="133"/>
      <c r="E1406" s="133"/>
      <c r="F1406" s="134"/>
      <c r="G1406" s="134"/>
      <c r="H1406" s="134"/>
      <c r="I1406" s="136"/>
      <c r="J1406" s="136"/>
      <c r="K1406" s="136"/>
    </row>
    <row r="1407" spans="1:11" s="116" customFormat="1" ht="10.5">
      <c r="A1407" s="143"/>
      <c r="B1407" s="141"/>
      <c r="C1407" s="133"/>
      <c r="D1407" s="133"/>
      <c r="E1407" s="133"/>
      <c r="F1407" s="134"/>
      <c r="G1407" s="134"/>
      <c r="H1407" s="134"/>
      <c r="I1407" s="136"/>
      <c r="J1407" s="135"/>
      <c r="K1407" s="136"/>
    </row>
    <row r="1408" spans="1:11" s="116" customFormat="1" ht="10.5">
      <c r="A1408" s="143"/>
      <c r="B1408" s="141"/>
      <c r="C1408" s="133"/>
      <c r="D1408" s="133"/>
      <c r="E1408" s="133"/>
      <c r="F1408" s="134"/>
      <c r="G1408" s="134"/>
      <c r="H1408" s="134"/>
      <c r="I1408" s="135"/>
      <c r="J1408" s="135"/>
      <c r="K1408" s="135"/>
    </row>
    <row r="1409" spans="1:11" s="116" customFormat="1" ht="10.5">
      <c r="A1409" s="143"/>
      <c r="B1409" s="141"/>
      <c r="C1409" s="133"/>
      <c r="D1409" s="133"/>
      <c r="E1409" s="133"/>
      <c r="F1409" s="134"/>
      <c r="G1409" s="134"/>
      <c r="H1409" s="134"/>
      <c r="I1409" s="135"/>
      <c r="J1409" s="135"/>
      <c r="K1409" s="135"/>
    </row>
    <row r="1410" spans="1:11" s="116" customFormat="1" ht="10.5">
      <c r="A1410" s="143"/>
      <c r="B1410" s="141"/>
      <c r="C1410" s="133"/>
      <c r="D1410" s="133"/>
      <c r="E1410" s="133"/>
      <c r="F1410" s="134"/>
      <c r="G1410" s="134"/>
      <c r="H1410" s="134"/>
      <c r="I1410" s="136"/>
      <c r="J1410" s="135"/>
      <c r="K1410" s="136"/>
    </row>
    <row r="1411" spans="1:11" s="116" customFormat="1" ht="10.5">
      <c r="A1411" s="150"/>
      <c r="B1411" s="141"/>
      <c r="C1411" s="133"/>
      <c r="D1411" s="133"/>
      <c r="E1411" s="133"/>
      <c r="F1411" s="134"/>
      <c r="G1411" s="134"/>
      <c r="H1411" s="134"/>
      <c r="I1411" s="136"/>
      <c r="J1411" s="136"/>
      <c r="K1411" s="136"/>
    </row>
    <row r="1412" spans="1:11" s="116" customFormat="1" ht="10.5">
      <c r="A1412" s="143"/>
      <c r="B1412" s="141"/>
      <c r="C1412" s="133"/>
      <c r="D1412" s="133"/>
      <c r="E1412" s="133"/>
      <c r="F1412" s="134"/>
      <c r="G1412" s="134"/>
      <c r="H1412" s="134"/>
      <c r="I1412" s="136"/>
      <c r="J1412" s="135"/>
      <c r="K1412" s="136"/>
    </row>
    <row r="1413" spans="1:11" s="116" customFormat="1" ht="10.5">
      <c r="A1413" s="143"/>
      <c r="B1413" s="141"/>
      <c r="C1413" s="133"/>
      <c r="D1413" s="133"/>
      <c r="E1413" s="133"/>
      <c r="F1413" s="134"/>
      <c r="G1413" s="134"/>
      <c r="H1413" s="134"/>
      <c r="I1413" s="136"/>
      <c r="J1413" s="135"/>
      <c r="K1413" s="136"/>
    </row>
    <row r="1414" spans="1:11" s="116" customFormat="1" ht="10.5">
      <c r="A1414" s="143"/>
      <c r="B1414" s="141"/>
      <c r="C1414" s="133"/>
      <c r="D1414" s="133"/>
      <c r="E1414" s="133"/>
      <c r="F1414" s="134"/>
      <c r="G1414" s="134"/>
      <c r="H1414" s="134"/>
      <c r="I1414" s="136"/>
      <c r="J1414" s="135"/>
      <c r="K1414" s="136"/>
    </row>
    <row r="1415" spans="1:11" s="116" customFormat="1" ht="10.5">
      <c r="A1415" s="143"/>
      <c r="B1415" s="141"/>
      <c r="C1415" s="133"/>
      <c r="D1415" s="133"/>
      <c r="E1415" s="133"/>
      <c r="F1415" s="134"/>
      <c r="G1415" s="134"/>
      <c r="H1415" s="134"/>
      <c r="I1415" s="135"/>
      <c r="J1415" s="135"/>
      <c r="K1415" s="135"/>
    </row>
    <row r="1416" spans="1:11" s="116" customFormat="1" ht="10.5">
      <c r="A1416" s="143"/>
      <c r="B1416" s="141"/>
      <c r="C1416" s="133"/>
      <c r="D1416" s="133"/>
      <c r="E1416" s="133"/>
      <c r="F1416" s="134"/>
      <c r="G1416" s="134"/>
      <c r="H1416" s="134"/>
      <c r="I1416" s="135"/>
      <c r="J1416" s="135"/>
      <c r="K1416" s="135"/>
    </row>
    <row r="1417" spans="1:11" s="116" customFormat="1" ht="10.5">
      <c r="A1417" s="143"/>
      <c r="B1417" s="141"/>
      <c r="C1417" s="133"/>
      <c r="D1417" s="133"/>
      <c r="E1417" s="133"/>
      <c r="F1417" s="134"/>
      <c r="G1417" s="134"/>
      <c r="H1417" s="134"/>
      <c r="I1417" s="136"/>
      <c r="J1417" s="135"/>
      <c r="K1417" s="136"/>
    </row>
    <row r="1418" spans="1:11" s="116" customFormat="1" ht="10.5">
      <c r="A1418" s="143"/>
      <c r="B1418" s="141"/>
      <c r="C1418" s="133"/>
      <c r="D1418" s="133"/>
      <c r="E1418" s="133"/>
      <c r="F1418" s="134"/>
      <c r="G1418" s="134"/>
      <c r="H1418" s="134"/>
      <c r="I1418" s="136"/>
      <c r="J1418" s="136"/>
      <c r="K1418" s="136"/>
    </row>
    <row r="1419" spans="1:11" s="116" customFormat="1" ht="10.5">
      <c r="A1419" s="143"/>
      <c r="B1419" s="141"/>
      <c r="C1419" s="133"/>
      <c r="D1419" s="133"/>
      <c r="E1419" s="133"/>
      <c r="F1419" s="134"/>
      <c r="G1419" s="134"/>
      <c r="H1419" s="134"/>
      <c r="I1419" s="136"/>
      <c r="J1419" s="136"/>
      <c r="K1419" s="136"/>
    </row>
    <row r="1420" spans="1:11" s="116" customFormat="1" ht="10.5">
      <c r="A1420" s="143"/>
      <c r="B1420" s="141"/>
      <c r="C1420" s="133"/>
      <c r="D1420" s="133"/>
      <c r="E1420" s="133"/>
      <c r="F1420" s="134"/>
      <c r="G1420" s="134"/>
      <c r="H1420" s="134"/>
      <c r="I1420" s="136"/>
      <c r="J1420" s="135"/>
      <c r="K1420" s="136"/>
    </row>
    <row r="1421" spans="1:11" s="116" customFormat="1" ht="10.5">
      <c r="A1421" s="143"/>
      <c r="B1421" s="141"/>
      <c r="C1421" s="133"/>
      <c r="D1421" s="133"/>
      <c r="E1421" s="133"/>
      <c r="F1421" s="134"/>
      <c r="G1421" s="134"/>
      <c r="H1421" s="134"/>
      <c r="I1421" s="136"/>
      <c r="J1421" s="136"/>
      <c r="K1421" s="136"/>
    </row>
    <row r="1422" spans="1:11" s="116" customFormat="1" ht="10.5">
      <c r="A1422" s="143"/>
      <c r="B1422" s="141"/>
      <c r="C1422" s="133"/>
      <c r="D1422" s="133"/>
      <c r="E1422" s="133"/>
      <c r="F1422" s="134"/>
      <c r="G1422" s="134"/>
      <c r="H1422" s="134"/>
      <c r="I1422" s="136"/>
      <c r="J1422" s="136"/>
      <c r="K1422" s="136"/>
    </row>
    <row r="1423" spans="1:11" s="116" customFormat="1" ht="10.5">
      <c r="A1423" s="143"/>
      <c r="B1423" s="141"/>
      <c r="C1423" s="133"/>
      <c r="D1423" s="133"/>
      <c r="E1423" s="133"/>
      <c r="F1423" s="134"/>
      <c r="G1423" s="134"/>
      <c r="H1423" s="134"/>
      <c r="I1423" s="136"/>
      <c r="J1423" s="136"/>
      <c r="K1423" s="136"/>
    </row>
    <row r="1424" spans="1:11" s="116" customFormat="1" ht="10.5">
      <c r="A1424" s="150"/>
      <c r="B1424" s="141"/>
      <c r="C1424" s="133"/>
      <c r="D1424" s="133"/>
      <c r="E1424" s="133"/>
      <c r="F1424" s="134"/>
      <c r="G1424" s="134"/>
      <c r="H1424" s="134"/>
      <c r="I1424" s="136"/>
      <c r="J1424" s="136"/>
      <c r="K1424" s="136"/>
    </row>
    <row r="1425" spans="1:11" s="116" customFormat="1" ht="10.5">
      <c r="A1425" s="143"/>
      <c r="B1425" s="140"/>
      <c r="C1425" s="133"/>
      <c r="D1425" s="133"/>
      <c r="E1425" s="133"/>
      <c r="F1425" s="134"/>
      <c r="G1425" s="134"/>
      <c r="H1425" s="134"/>
      <c r="I1425" s="136"/>
      <c r="J1425" s="136"/>
      <c r="K1425" s="136"/>
    </row>
    <row r="1426" spans="1:11" s="116" customFormat="1" ht="10.5">
      <c r="A1426" s="143"/>
      <c r="B1426" s="141"/>
      <c r="C1426" s="133"/>
      <c r="D1426" s="133"/>
      <c r="E1426" s="133"/>
      <c r="F1426" s="134"/>
      <c r="G1426" s="134"/>
      <c r="H1426" s="134"/>
      <c r="I1426" s="136"/>
      <c r="J1426" s="136"/>
      <c r="K1426" s="136"/>
    </row>
    <row r="1427" spans="1:11" s="116" customFormat="1" ht="10.5">
      <c r="A1427" s="143"/>
      <c r="B1427" s="141"/>
      <c r="C1427" s="133"/>
      <c r="D1427" s="133"/>
      <c r="E1427" s="133"/>
      <c r="F1427" s="134"/>
      <c r="G1427" s="134"/>
      <c r="H1427" s="134"/>
      <c r="I1427" s="136"/>
      <c r="J1427" s="136"/>
      <c r="K1427" s="136"/>
    </row>
    <row r="1428" spans="1:11" s="116" customFormat="1" ht="10.5">
      <c r="A1428" s="143"/>
      <c r="B1428" s="141"/>
      <c r="C1428" s="133"/>
      <c r="D1428" s="133"/>
      <c r="E1428" s="133"/>
      <c r="F1428" s="134"/>
      <c r="G1428" s="134"/>
      <c r="H1428" s="134"/>
      <c r="I1428" s="136"/>
      <c r="J1428" s="135"/>
      <c r="K1428" s="136"/>
    </row>
    <row r="1429" spans="1:11" s="116" customFormat="1" ht="10.5">
      <c r="A1429" s="143"/>
      <c r="B1429" s="141"/>
      <c r="C1429" s="133"/>
      <c r="D1429" s="133"/>
      <c r="E1429" s="133"/>
      <c r="F1429" s="134"/>
      <c r="G1429" s="134"/>
      <c r="H1429" s="134"/>
      <c r="I1429" s="136"/>
      <c r="J1429" s="136"/>
      <c r="K1429" s="136"/>
    </row>
    <row r="1430" spans="1:11" s="116" customFormat="1" ht="10.5">
      <c r="A1430" s="143"/>
      <c r="B1430" s="141"/>
      <c r="C1430" s="133"/>
      <c r="D1430" s="133"/>
      <c r="E1430" s="133"/>
      <c r="F1430" s="134"/>
      <c r="G1430" s="134"/>
      <c r="H1430" s="134"/>
      <c r="I1430" s="136"/>
      <c r="J1430" s="135"/>
      <c r="K1430" s="136"/>
    </row>
    <row r="1431" spans="1:11" s="116" customFormat="1" ht="10.5">
      <c r="A1431" s="143"/>
      <c r="B1431" s="141"/>
      <c r="C1431" s="133"/>
      <c r="D1431" s="133"/>
      <c r="E1431" s="133"/>
      <c r="F1431" s="134"/>
      <c r="G1431" s="134"/>
      <c r="H1431" s="134"/>
      <c r="I1431" s="136"/>
      <c r="J1431" s="136"/>
      <c r="K1431" s="136"/>
    </row>
    <row r="1432" spans="1:11" s="116" customFormat="1" ht="10.5">
      <c r="A1432" s="143"/>
      <c r="B1432" s="141"/>
      <c r="C1432" s="133"/>
      <c r="D1432" s="133"/>
      <c r="E1432" s="133"/>
      <c r="F1432" s="134"/>
      <c r="G1432" s="134"/>
      <c r="H1432" s="134"/>
      <c r="I1432" s="136"/>
      <c r="J1432" s="136"/>
      <c r="K1432" s="136"/>
    </row>
    <row r="1433" spans="1:11" s="116" customFormat="1" ht="10.5">
      <c r="A1433" s="150"/>
      <c r="B1433" s="141"/>
      <c r="C1433" s="133"/>
      <c r="D1433" s="133"/>
      <c r="E1433" s="133"/>
      <c r="F1433" s="134"/>
      <c r="G1433" s="134"/>
      <c r="H1433" s="134"/>
      <c r="I1433" s="136"/>
      <c r="J1433" s="136"/>
      <c r="K1433" s="136"/>
    </row>
    <row r="1434" spans="1:11" s="116" customFormat="1" ht="10.5">
      <c r="A1434" s="143"/>
      <c r="B1434" s="141"/>
      <c r="C1434" s="133"/>
      <c r="D1434" s="133"/>
      <c r="E1434" s="133"/>
      <c r="F1434" s="134"/>
      <c r="G1434" s="134"/>
      <c r="H1434" s="134"/>
      <c r="I1434" s="136"/>
      <c r="J1434" s="135"/>
      <c r="K1434" s="136"/>
    </row>
    <row r="1435" spans="1:11" s="116" customFormat="1" ht="10.5">
      <c r="A1435" s="143"/>
      <c r="B1435" s="141"/>
      <c r="C1435" s="133"/>
      <c r="D1435" s="133"/>
      <c r="E1435" s="133"/>
      <c r="F1435" s="134"/>
      <c r="G1435" s="134"/>
      <c r="H1435" s="134"/>
      <c r="I1435" s="136"/>
      <c r="J1435" s="136"/>
      <c r="K1435" s="136"/>
    </row>
    <row r="1436" spans="1:11" s="116" customFormat="1" ht="10.5">
      <c r="A1436" s="143"/>
      <c r="B1436" s="141"/>
      <c r="C1436" s="133"/>
      <c r="D1436" s="133"/>
      <c r="E1436" s="133"/>
      <c r="F1436" s="134"/>
      <c r="G1436" s="134"/>
      <c r="H1436" s="134"/>
      <c r="I1436" s="136"/>
      <c r="J1436" s="136"/>
      <c r="K1436" s="136"/>
    </row>
    <row r="1437" spans="1:11" s="116" customFormat="1" ht="10.5">
      <c r="A1437" s="143"/>
      <c r="B1437" s="141"/>
      <c r="C1437" s="133"/>
      <c r="D1437" s="133"/>
      <c r="E1437" s="133"/>
      <c r="F1437" s="134"/>
      <c r="G1437" s="134"/>
      <c r="H1437" s="134"/>
      <c r="I1437" s="136"/>
      <c r="J1437" s="135"/>
      <c r="K1437" s="136"/>
    </row>
    <row r="1438" spans="1:11" s="116" customFormat="1" ht="11.25" customHeight="1">
      <c r="A1438" s="143"/>
      <c r="B1438" s="141"/>
      <c r="C1438" s="133"/>
      <c r="D1438" s="133"/>
      <c r="E1438" s="133"/>
      <c r="F1438" s="134"/>
      <c r="G1438" s="134"/>
      <c r="H1438" s="134"/>
      <c r="I1438" s="136"/>
      <c r="J1438" s="135"/>
      <c r="K1438" s="136"/>
    </row>
    <row r="1439" spans="1:11" s="116" customFormat="1" ht="10.5">
      <c r="A1439" s="143"/>
      <c r="B1439" s="141"/>
      <c r="C1439" s="133"/>
      <c r="D1439" s="133"/>
      <c r="E1439" s="133"/>
      <c r="F1439" s="134"/>
      <c r="G1439" s="134"/>
      <c r="H1439" s="134"/>
      <c r="I1439" s="136"/>
      <c r="J1439" s="135"/>
      <c r="K1439" s="136"/>
    </row>
    <row r="1440" spans="1:11" s="116" customFormat="1" ht="10.5">
      <c r="A1440" s="143"/>
      <c r="B1440" s="141"/>
      <c r="C1440" s="133"/>
      <c r="D1440" s="133"/>
      <c r="E1440" s="133"/>
      <c r="F1440" s="134"/>
      <c r="G1440" s="134"/>
      <c r="H1440" s="134"/>
      <c r="I1440" s="136"/>
      <c r="J1440" s="135"/>
      <c r="K1440" s="136"/>
    </row>
    <row r="1441" spans="1:11" s="116" customFormat="1" ht="10.5">
      <c r="A1441" s="143"/>
      <c r="B1441" s="141"/>
      <c r="C1441" s="133"/>
      <c r="D1441" s="133"/>
      <c r="E1441" s="133"/>
      <c r="F1441" s="134"/>
      <c r="G1441" s="134"/>
      <c r="H1441" s="134"/>
      <c r="I1441" s="135"/>
      <c r="J1441" s="135"/>
      <c r="K1441" s="135"/>
    </row>
    <row r="1442" spans="1:11" s="116" customFormat="1" ht="10.5">
      <c r="A1442" s="143"/>
      <c r="B1442" s="141"/>
      <c r="C1442" s="133"/>
      <c r="D1442" s="133"/>
      <c r="E1442" s="133"/>
      <c r="F1442" s="134"/>
      <c r="G1442" s="134"/>
      <c r="H1442" s="134"/>
      <c r="I1442" s="135"/>
      <c r="J1442" s="135"/>
      <c r="K1442" s="135"/>
    </row>
    <row r="1443" spans="1:11" s="116" customFormat="1" ht="10.5">
      <c r="A1443" s="150"/>
      <c r="B1443" s="141"/>
      <c r="C1443" s="133"/>
      <c r="D1443" s="133"/>
      <c r="E1443" s="133"/>
      <c r="F1443" s="134"/>
      <c r="G1443" s="134"/>
      <c r="H1443" s="134"/>
      <c r="I1443" s="135"/>
      <c r="J1443" s="135"/>
      <c r="K1443" s="135"/>
    </row>
    <row r="1444" spans="1:11" s="116" customFormat="1" ht="10.5">
      <c r="A1444" s="143"/>
      <c r="B1444" s="141"/>
      <c r="C1444" s="133"/>
      <c r="D1444" s="133"/>
      <c r="E1444" s="133"/>
      <c r="F1444" s="134"/>
      <c r="G1444" s="134"/>
      <c r="H1444" s="134"/>
      <c r="I1444" s="135"/>
      <c r="J1444" s="135"/>
      <c r="K1444" s="135"/>
    </row>
    <row r="1445" spans="1:11" s="116" customFormat="1" ht="10.5">
      <c r="A1445" s="143"/>
      <c r="B1445" s="140"/>
      <c r="C1445" s="133"/>
      <c r="D1445" s="133"/>
      <c r="E1445" s="133"/>
      <c r="F1445" s="134"/>
      <c r="G1445" s="134"/>
      <c r="H1445" s="134"/>
      <c r="I1445" s="135"/>
      <c r="J1445" s="135"/>
      <c r="K1445" s="135"/>
    </row>
    <row r="1446" spans="1:11" s="116" customFormat="1" ht="10.5">
      <c r="A1446" s="143"/>
      <c r="B1446" s="141"/>
      <c r="C1446" s="133"/>
      <c r="D1446" s="133"/>
      <c r="E1446" s="133"/>
      <c r="F1446" s="134"/>
      <c r="G1446" s="134"/>
      <c r="H1446" s="134"/>
      <c r="I1446" s="135"/>
      <c r="J1446" s="135"/>
      <c r="K1446" s="135"/>
    </row>
    <row r="1447" spans="1:11" s="116" customFormat="1" ht="10.5">
      <c r="A1447" s="143"/>
      <c r="B1447" s="141"/>
      <c r="C1447" s="133"/>
      <c r="D1447" s="133"/>
      <c r="E1447" s="133"/>
      <c r="F1447" s="134"/>
      <c r="G1447" s="134"/>
      <c r="H1447" s="134"/>
      <c r="I1447" s="136"/>
      <c r="J1447" s="135"/>
      <c r="K1447" s="136"/>
    </row>
    <row r="1448" spans="1:11" s="116" customFormat="1" ht="10.5">
      <c r="A1448" s="143"/>
      <c r="B1448" s="141"/>
      <c r="C1448" s="133"/>
      <c r="D1448" s="133"/>
      <c r="E1448" s="133"/>
      <c r="F1448" s="134"/>
      <c r="G1448" s="134"/>
      <c r="H1448" s="134"/>
      <c r="I1448" s="135"/>
      <c r="J1448" s="135"/>
      <c r="K1448" s="135"/>
    </row>
    <row r="1449" spans="1:11" s="116" customFormat="1" ht="10.5">
      <c r="A1449" s="143"/>
      <c r="B1449" s="141"/>
      <c r="C1449" s="133"/>
      <c r="D1449" s="133"/>
      <c r="E1449" s="133"/>
      <c r="F1449" s="134"/>
      <c r="G1449" s="134"/>
      <c r="H1449" s="134"/>
      <c r="I1449" s="136"/>
      <c r="J1449" s="136"/>
      <c r="K1449" s="136"/>
    </row>
    <row r="1450" spans="1:11" s="116" customFormat="1" ht="10.5">
      <c r="A1450" s="143"/>
      <c r="B1450" s="141"/>
      <c r="C1450" s="133"/>
      <c r="D1450" s="133"/>
      <c r="E1450" s="133"/>
      <c r="F1450" s="134"/>
      <c r="G1450" s="134"/>
      <c r="H1450" s="134"/>
      <c r="I1450" s="136"/>
      <c r="J1450" s="136"/>
      <c r="K1450" s="136"/>
    </row>
    <row r="1451" spans="1:11" s="116" customFormat="1" ht="10.5">
      <c r="A1451" s="143"/>
      <c r="B1451" s="141"/>
      <c r="C1451" s="133"/>
      <c r="D1451" s="133"/>
      <c r="E1451" s="133"/>
      <c r="F1451" s="134"/>
      <c r="G1451" s="134"/>
      <c r="H1451" s="134"/>
      <c r="I1451" s="136"/>
      <c r="J1451" s="135"/>
      <c r="K1451" s="136"/>
    </row>
    <row r="1452" spans="1:11" s="116" customFormat="1" ht="10.5">
      <c r="A1452" s="143"/>
      <c r="B1452" s="141"/>
      <c r="C1452" s="133"/>
      <c r="D1452" s="133"/>
      <c r="E1452" s="133"/>
      <c r="F1452" s="134"/>
      <c r="G1452" s="134"/>
      <c r="H1452" s="134"/>
      <c r="I1452" s="136"/>
      <c r="J1452" s="135"/>
      <c r="K1452" s="136"/>
    </row>
    <row r="1453" spans="1:11" s="116" customFormat="1" ht="10.5">
      <c r="A1453" s="143"/>
      <c r="B1453" s="141"/>
      <c r="C1453" s="133"/>
      <c r="D1453" s="133"/>
      <c r="E1453" s="133"/>
      <c r="F1453" s="134"/>
      <c r="G1453" s="134"/>
      <c r="H1453" s="134"/>
      <c r="I1453" s="136"/>
      <c r="J1453" s="135"/>
      <c r="K1453" s="136"/>
    </row>
    <row r="1454" spans="1:11" s="116" customFormat="1" ht="10.5">
      <c r="A1454" s="143"/>
      <c r="B1454" s="141"/>
      <c r="C1454" s="133"/>
      <c r="D1454" s="133"/>
      <c r="E1454" s="133"/>
      <c r="F1454" s="134"/>
      <c r="G1454" s="134"/>
      <c r="H1454" s="134"/>
      <c r="I1454" s="136"/>
      <c r="J1454" s="135"/>
      <c r="K1454" s="136"/>
    </row>
    <row r="1455" spans="1:11" s="116" customFormat="1" ht="10.5">
      <c r="A1455" s="150"/>
      <c r="B1455" s="141"/>
      <c r="C1455" s="133"/>
      <c r="D1455" s="133"/>
      <c r="E1455" s="133"/>
      <c r="F1455" s="134"/>
      <c r="G1455" s="134"/>
      <c r="H1455" s="134"/>
      <c r="I1455" s="135"/>
      <c r="J1455" s="136"/>
      <c r="K1455" s="136"/>
    </row>
    <row r="1456" spans="1:11" s="116" customFormat="1" ht="10.5">
      <c r="A1456" s="143"/>
      <c r="B1456" s="141"/>
      <c r="C1456" s="133"/>
      <c r="D1456" s="133"/>
      <c r="E1456" s="133"/>
      <c r="F1456" s="134"/>
      <c r="G1456" s="134"/>
      <c r="H1456" s="134"/>
      <c r="I1456" s="136"/>
      <c r="J1456" s="136"/>
      <c r="K1456" s="136"/>
    </row>
    <row r="1457" spans="1:11" s="116" customFormat="1" ht="10.5">
      <c r="A1457" s="143"/>
      <c r="B1457" s="141"/>
      <c r="C1457" s="133"/>
      <c r="D1457" s="133"/>
      <c r="E1457" s="133"/>
      <c r="F1457" s="134"/>
      <c r="G1457" s="134"/>
      <c r="H1457" s="134"/>
      <c r="I1457" s="135"/>
      <c r="J1457" s="136"/>
      <c r="K1457" s="136"/>
    </row>
    <row r="1458" spans="1:11" s="116" customFormat="1" ht="10.5">
      <c r="A1458" s="143"/>
      <c r="B1458" s="141"/>
      <c r="C1458" s="133"/>
      <c r="D1458" s="133"/>
      <c r="E1458" s="133"/>
      <c r="F1458" s="134"/>
      <c r="G1458" s="134"/>
      <c r="H1458" s="134"/>
      <c r="I1458" s="136"/>
      <c r="J1458" s="136"/>
      <c r="K1458" s="136"/>
    </row>
    <row r="1459" spans="1:11" s="116" customFormat="1" ht="10.5">
      <c r="A1459" s="143"/>
      <c r="B1459" s="141"/>
      <c r="C1459" s="133"/>
      <c r="D1459" s="133"/>
      <c r="E1459" s="133"/>
      <c r="F1459" s="134"/>
      <c r="G1459" s="134"/>
      <c r="H1459" s="134"/>
      <c r="I1459" s="136"/>
      <c r="J1459" s="136"/>
      <c r="K1459" s="136"/>
    </row>
    <row r="1460" spans="1:11" s="116" customFormat="1" ht="10.5">
      <c r="A1460" s="143"/>
      <c r="B1460" s="141"/>
      <c r="C1460" s="133"/>
      <c r="D1460" s="133"/>
      <c r="E1460" s="133"/>
      <c r="F1460" s="134"/>
      <c r="G1460" s="134"/>
      <c r="H1460" s="134"/>
      <c r="I1460" s="135"/>
      <c r="J1460" s="135"/>
      <c r="K1460" s="135"/>
    </row>
    <row r="1461" spans="1:11" s="116" customFormat="1" ht="10.5">
      <c r="A1461" s="143"/>
      <c r="B1461" s="141"/>
      <c r="C1461" s="133"/>
      <c r="D1461" s="133"/>
      <c r="E1461" s="133"/>
      <c r="F1461" s="134"/>
      <c r="G1461" s="134"/>
      <c r="H1461" s="134"/>
      <c r="I1461" s="136"/>
      <c r="J1461" s="136"/>
      <c r="K1461" s="136"/>
    </row>
    <row r="1462" spans="1:11" s="116" customFormat="1" ht="10.5">
      <c r="A1462" s="143"/>
      <c r="B1462" s="141"/>
      <c r="C1462" s="133"/>
      <c r="D1462" s="133"/>
      <c r="E1462" s="133"/>
      <c r="F1462" s="134"/>
      <c r="G1462" s="134"/>
      <c r="H1462" s="134"/>
      <c r="I1462" s="136"/>
      <c r="J1462" s="136"/>
      <c r="K1462" s="136"/>
    </row>
    <row r="1463" spans="1:11" s="116" customFormat="1" ht="10.5">
      <c r="A1463" s="143"/>
      <c r="B1463" s="141"/>
      <c r="C1463" s="133"/>
      <c r="D1463" s="133"/>
      <c r="E1463" s="133"/>
      <c r="F1463" s="134"/>
      <c r="G1463" s="134"/>
      <c r="H1463" s="134"/>
      <c r="I1463" s="135"/>
      <c r="J1463" s="135"/>
      <c r="K1463" s="135"/>
    </row>
    <row r="1464" spans="1:11" s="116" customFormat="1" ht="10.5">
      <c r="A1464" s="143"/>
      <c r="B1464" s="141"/>
      <c r="C1464" s="133"/>
      <c r="D1464" s="133"/>
      <c r="E1464" s="133"/>
      <c r="F1464" s="134"/>
      <c r="G1464" s="134"/>
      <c r="H1464" s="134"/>
      <c r="I1464" s="135"/>
      <c r="J1464" s="135"/>
      <c r="K1464" s="135"/>
    </row>
    <row r="1465" spans="1:11" s="116" customFormat="1" ht="10.5">
      <c r="A1465" s="150"/>
      <c r="B1465" s="141"/>
      <c r="C1465" s="133"/>
      <c r="D1465" s="133"/>
      <c r="E1465" s="133"/>
      <c r="F1465" s="134"/>
      <c r="G1465" s="134"/>
      <c r="H1465" s="134"/>
      <c r="I1465" s="135"/>
      <c r="J1465" s="135"/>
      <c r="K1465" s="135"/>
    </row>
    <row r="1466" spans="1:11" s="116" customFormat="1" ht="10.5">
      <c r="A1466" s="143"/>
      <c r="B1466" s="140"/>
      <c r="C1466" s="133"/>
      <c r="D1466" s="133"/>
      <c r="E1466" s="133"/>
      <c r="F1466" s="134"/>
      <c r="G1466" s="134"/>
      <c r="H1466" s="134"/>
      <c r="I1466" s="135"/>
      <c r="J1466" s="135"/>
      <c r="K1466" s="135"/>
    </row>
    <row r="1467" spans="1:11" s="116" customFormat="1" ht="10.5">
      <c r="A1467" s="143"/>
      <c r="B1467" s="141"/>
      <c r="C1467" s="133"/>
      <c r="D1467" s="133"/>
      <c r="E1467" s="133"/>
      <c r="F1467" s="134"/>
      <c r="G1467" s="134"/>
      <c r="H1467" s="134"/>
      <c r="I1467" s="135"/>
      <c r="J1467" s="135"/>
      <c r="K1467" s="135"/>
    </row>
    <row r="1468" spans="1:11" s="116" customFormat="1" ht="10.5">
      <c r="A1468" s="143"/>
      <c r="B1468" s="141"/>
      <c r="C1468" s="133"/>
      <c r="D1468" s="133"/>
      <c r="E1468" s="133"/>
      <c r="F1468" s="134"/>
      <c r="G1468" s="134"/>
      <c r="H1468" s="134"/>
      <c r="I1468" s="135"/>
      <c r="J1468" s="135"/>
      <c r="K1468" s="135"/>
    </row>
    <row r="1469" spans="1:11" s="116" customFormat="1" ht="10.5">
      <c r="A1469" s="143"/>
      <c r="B1469" s="141"/>
      <c r="C1469" s="133"/>
      <c r="D1469" s="133"/>
      <c r="E1469" s="133"/>
      <c r="F1469" s="134"/>
      <c r="G1469" s="134"/>
      <c r="H1469" s="134"/>
      <c r="I1469" s="135"/>
      <c r="J1469" s="135"/>
      <c r="K1469" s="135"/>
    </row>
    <row r="1470" spans="1:11" s="116" customFormat="1" ht="10.5">
      <c r="A1470" s="143"/>
      <c r="B1470" s="140"/>
      <c r="C1470" s="133"/>
      <c r="D1470" s="133"/>
      <c r="E1470" s="133"/>
      <c r="F1470" s="134"/>
      <c r="G1470" s="134"/>
      <c r="H1470" s="134"/>
      <c r="I1470" s="136"/>
      <c r="J1470" s="135"/>
      <c r="K1470" s="136"/>
    </row>
    <row r="1471" spans="1:11" s="116" customFormat="1" ht="10.5">
      <c r="A1471" s="143"/>
      <c r="B1471" s="141"/>
      <c r="C1471" s="133"/>
      <c r="D1471" s="133"/>
      <c r="E1471" s="133"/>
      <c r="F1471" s="134"/>
      <c r="G1471" s="134"/>
      <c r="H1471" s="134"/>
      <c r="I1471" s="136"/>
      <c r="J1471" s="135"/>
      <c r="K1471" s="136"/>
    </row>
    <row r="1472" spans="1:11" s="116" customFormat="1" ht="10.5">
      <c r="A1472" s="143"/>
      <c r="B1472" s="141"/>
      <c r="C1472" s="133"/>
      <c r="D1472" s="133"/>
      <c r="E1472" s="133"/>
      <c r="F1472" s="134"/>
      <c r="G1472" s="134"/>
      <c r="H1472" s="134"/>
      <c r="I1472" s="135"/>
      <c r="J1472" s="135"/>
      <c r="K1472" s="135"/>
    </row>
    <row r="1473" spans="1:11" s="116" customFormat="1" ht="10.5">
      <c r="A1473" s="143"/>
      <c r="B1473" s="141"/>
      <c r="C1473" s="133"/>
      <c r="D1473" s="133"/>
      <c r="E1473" s="133"/>
      <c r="F1473" s="134"/>
      <c r="G1473" s="134"/>
      <c r="H1473" s="134"/>
      <c r="I1473" s="135"/>
      <c r="J1473" s="135"/>
      <c r="K1473" s="135"/>
    </row>
    <row r="1474" spans="1:11" s="116" customFormat="1" ht="10.5">
      <c r="A1474" s="143"/>
      <c r="B1474" s="141"/>
      <c r="C1474" s="133"/>
      <c r="D1474" s="133"/>
      <c r="E1474" s="133"/>
      <c r="F1474" s="134"/>
      <c r="G1474" s="134"/>
      <c r="H1474" s="134"/>
      <c r="I1474" s="136"/>
      <c r="J1474" s="135"/>
      <c r="K1474" s="136"/>
    </row>
    <row r="1475" spans="1:11" s="116" customFormat="1" ht="10.5">
      <c r="A1475" s="143"/>
      <c r="B1475" s="141"/>
      <c r="C1475" s="133"/>
      <c r="D1475" s="133"/>
      <c r="E1475" s="133"/>
      <c r="F1475" s="134"/>
      <c r="G1475" s="134"/>
      <c r="H1475" s="134"/>
      <c r="I1475" s="135"/>
      <c r="J1475" s="135"/>
      <c r="K1475" s="135"/>
    </row>
    <row r="1476" spans="1:11" s="116" customFormat="1" ht="10.5">
      <c r="A1476" s="150"/>
      <c r="B1476" s="141"/>
      <c r="C1476" s="133"/>
      <c r="D1476" s="133"/>
      <c r="E1476" s="133"/>
      <c r="F1476" s="134"/>
      <c r="G1476" s="134"/>
      <c r="H1476" s="134"/>
      <c r="I1476" s="135"/>
      <c r="J1476" s="135"/>
      <c r="K1476" s="135"/>
    </row>
    <row r="1477" spans="1:11" s="116" customFormat="1" ht="10.5">
      <c r="A1477" s="143"/>
      <c r="B1477" s="140"/>
      <c r="C1477" s="133"/>
      <c r="D1477" s="133"/>
      <c r="E1477" s="133"/>
      <c r="F1477" s="134"/>
      <c r="G1477" s="134"/>
      <c r="H1477" s="134"/>
      <c r="I1477" s="135"/>
      <c r="J1477" s="135"/>
      <c r="K1477" s="135"/>
    </row>
    <row r="1478" spans="1:11" s="116" customFormat="1" ht="10.5">
      <c r="A1478" s="143"/>
      <c r="B1478" s="141"/>
      <c r="C1478" s="133"/>
      <c r="D1478" s="133"/>
      <c r="E1478" s="133"/>
      <c r="F1478" s="134"/>
      <c r="G1478" s="134"/>
      <c r="H1478" s="134"/>
      <c r="I1478" s="135"/>
      <c r="J1478" s="135"/>
      <c r="K1478" s="135"/>
    </row>
    <row r="1479" spans="1:11" s="116" customFormat="1" ht="10.5">
      <c r="A1479" s="143"/>
      <c r="B1479" s="141"/>
      <c r="C1479" s="133"/>
      <c r="D1479" s="133"/>
      <c r="E1479" s="133"/>
      <c r="F1479" s="134"/>
      <c r="G1479" s="134"/>
      <c r="H1479" s="134"/>
      <c r="I1479" s="135"/>
      <c r="J1479" s="135"/>
      <c r="K1479" s="135"/>
    </row>
    <row r="1480" spans="1:11" s="116" customFormat="1" ht="10.5">
      <c r="A1480" s="143"/>
      <c r="B1480" s="141"/>
      <c r="C1480" s="133"/>
      <c r="D1480" s="133"/>
      <c r="E1480" s="133"/>
      <c r="F1480" s="134"/>
      <c r="G1480" s="134"/>
      <c r="H1480" s="134"/>
      <c r="I1480" s="135"/>
      <c r="J1480" s="135"/>
      <c r="K1480" s="135"/>
    </row>
    <row r="1481" spans="1:11" s="116" customFormat="1" ht="10.5">
      <c r="A1481" s="143"/>
      <c r="B1481" s="141"/>
      <c r="C1481" s="133"/>
      <c r="D1481" s="133"/>
      <c r="E1481" s="133"/>
      <c r="F1481" s="134"/>
      <c r="G1481" s="134"/>
      <c r="H1481" s="134"/>
      <c r="I1481" s="136"/>
      <c r="J1481" s="136"/>
      <c r="K1481" s="136"/>
    </row>
    <row r="1482" spans="1:11" s="116" customFormat="1" ht="10.5">
      <c r="A1482" s="143"/>
      <c r="B1482" s="141"/>
      <c r="C1482" s="133"/>
      <c r="D1482" s="133"/>
      <c r="E1482" s="133"/>
      <c r="F1482" s="134"/>
      <c r="G1482" s="134"/>
      <c r="H1482" s="134"/>
      <c r="I1482" s="136"/>
      <c r="J1482" s="136"/>
      <c r="K1482" s="136"/>
    </row>
    <row r="1483" spans="1:11" s="116" customFormat="1" ht="10.5">
      <c r="A1483" s="143"/>
      <c r="B1483" s="141"/>
      <c r="C1483" s="133"/>
      <c r="D1483" s="133"/>
      <c r="E1483" s="133"/>
      <c r="F1483" s="134"/>
      <c r="G1483" s="134"/>
      <c r="H1483" s="134"/>
      <c r="I1483" s="136"/>
      <c r="J1483" s="136"/>
      <c r="K1483" s="136"/>
    </row>
    <row r="1484" spans="1:11" s="116" customFormat="1" ht="10.5">
      <c r="A1484" s="143"/>
      <c r="B1484" s="141"/>
      <c r="C1484" s="133"/>
      <c r="D1484" s="133"/>
      <c r="E1484" s="133"/>
      <c r="F1484" s="134"/>
      <c r="G1484" s="134"/>
      <c r="H1484" s="134"/>
      <c r="I1484" s="135"/>
      <c r="J1484" s="136"/>
      <c r="K1484" s="136"/>
    </row>
    <row r="1485" spans="1:11" s="116" customFormat="1" ht="10.5">
      <c r="A1485" s="143"/>
      <c r="B1485" s="139"/>
      <c r="C1485" s="133"/>
      <c r="D1485" s="133"/>
      <c r="E1485" s="133"/>
      <c r="F1485" s="134"/>
      <c r="G1485" s="134"/>
      <c r="H1485" s="134"/>
      <c r="I1485" s="136"/>
      <c r="J1485" s="135"/>
      <c r="K1485" s="136"/>
    </row>
    <row r="1486" spans="1:11" s="116" customFormat="1" ht="10.5">
      <c r="A1486" s="143"/>
      <c r="B1486" s="139"/>
      <c r="C1486" s="133"/>
      <c r="D1486" s="133"/>
      <c r="E1486" s="133"/>
      <c r="F1486" s="134"/>
      <c r="G1486" s="134"/>
      <c r="H1486" s="134"/>
      <c r="I1486" s="135"/>
      <c r="J1486" s="135"/>
      <c r="K1486" s="135"/>
    </row>
    <row r="1487" spans="1:11" s="116" customFormat="1" ht="10.5">
      <c r="A1487" s="150"/>
      <c r="B1487" s="139"/>
      <c r="C1487" s="133"/>
      <c r="D1487" s="133"/>
      <c r="E1487" s="133"/>
      <c r="F1487" s="134"/>
      <c r="G1487" s="134"/>
      <c r="H1487" s="134"/>
      <c r="I1487" s="135"/>
      <c r="J1487" s="135"/>
      <c r="K1487" s="135"/>
    </row>
    <row r="1488" spans="1:11" s="116" customFormat="1" ht="10.5">
      <c r="A1488" s="143"/>
      <c r="B1488" s="139"/>
      <c r="C1488" s="133"/>
      <c r="D1488" s="133"/>
      <c r="E1488" s="133"/>
      <c r="F1488" s="134"/>
      <c r="G1488" s="134"/>
      <c r="H1488" s="134"/>
      <c r="I1488" s="135"/>
      <c r="J1488" s="135"/>
      <c r="K1488" s="135"/>
    </row>
    <row r="1489" spans="1:11" s="116" customFormat="1" ht="10.5">
      <c r="A1489" s="143"/>
      <c r="B1489" s="139"/>
      <c r="C1489" s="133"/>
      <c r="D1489" s="133"/>
      <c r="E1489" s="133"/>
      <c r="F1489" s="134"/>
      <c r="G1489" s="134"/>
      <c r="H1489" s="134"/>
      <c r="I1489" s="136"/>
      <c r="J1489" s="136"/>
      <c r="K1489" s="136"/>
    </row>
    <row r="1490" spans="1:11" s="116" customFormat="1" ht="10.5">
      <c r="A1490" s="143"/>
      <c r="B1490" s="139"/>
      <c r="C1490" s="133"/>
      <c r="D1490" s="133"/>
      <c r="E1490" s="133"/>
      <c r="F1490" s="134"/>
      <c r="G1490" s="134"/>
      <c r="H1490" s="134"/>
      <c r="I1490" s="135"/>
      <c r="J1490" s="135"/>
      <c r="K1490" s="135"/>
    </row>
    <row r="1491" spans="1:11" s="116" customFormat="1" ht="10.5">
      <c r="A1491" s="143"/>
      <c r="B1491" s="139"/>
      <c r="C1491" s="133"/>
      <c r="D1491" s="133"/>
      <c r="E1491" s="133"/>
      <c r="F1491" s="134"/>
      <c r="G1491" s="134"/>
      <c r="H1491" s="134"/>
      <c r="I1491" s="135"/>
      <c r="J1491" s="135"/>
      <c r="K1491" s="135"/>
    </row>
    <row r="1492" spans="1:11" s="116" customFormat="1" ht="10.5">
      <c r="A1492" s="143"/>
      <c r="B1492" s="139"/>
      <c r="C1492" s="133"/>
      <c r="D1492" s="133"/>
      <c r="E1492" s="133"/>
      <c r="F1492" s="134"/>
      <c r="G1492" s="134"/>
      <c r="H1492" s="134"/>
      <c r="I1492" s="136"/>
      <c r="J1492" s="136"/>
      <c r="K1492" s="136"/>
    </row>
    <row r="1493" spans="1:11" s="116" customFormat="1" ht="10.5">
      <c r="A1493" s="143"/>
      <c r="B1493" s="139"/>
      <c r="C1493" s="133"/>
      <c r="D1493" s="133"/>
      <c r="E1493" s="133"/>
      <c r="F1493" s="134"/>
      <c r="G1493" s="134"/>
      <c r="H1493" s="134"/>
      <c r="I1493" s="136"/>
      <c r="J1493" s="136"/>
      <c r="K1493" s="136"/>
    </row>
    <row r="1494" spans="1:11" s="116" customFormat="1" ht="10.5">
      <c r="A1494" s="143"/>
      <c r="B1494" s="139"/>
      <c r="C1494" s="133"/>
      <c r="D1494" s="133"/>
      <c r="E1494" s="133"/>
      <c r="F1494" s="134"/>
      <c r="G1494" s="134"/>
      <c r="H1494" s="134"/>
      <c r="I1494" s="136"/>
      <c r="J1494" s="136"/>
      <c r="K1494" s="136"/>
    </row>
    <row r="1495" spans="1:11" s="116" customFormat="1" ht="10.5">
      <c r="A1495" s="143"/>
      <c r="B1495" s="139"/>
      <c r="C1495" s="133"/>
      <c r="D1495" s="133"/>
      <c r="E1495" s="133"/>
      <c r="F1495" s="134"/>
      <c r="G1495" s="134"/>
      <c r="H1495" s="134"/>
      <c r="I1495" s="136"/>
      <c r="J1495" s="136"/>
      <c r="K1495" s="136"/>
    </row>
    <row r="1496" spans="1:11" s="116" customFormat="1" ht="10.5">
      <c r="A1496" s="143"/>
      <c r="B1496" s="139"/>
      <c r="C1496" s="133"/>
      <c r="D1496" s="133"/>
      <c r="E1496" s="133"/>
      <c r="F1496" s="134"/>
      <c r="G1496" s="134"/>
      <c r="H1496" s="134"/>
      <c r="I1496" s="136"/>
      <c r="J1496" s="135"/>
      <c r="K1496" s="136"/>
    </row>
    <row r="1497" spans="1:11" s="116" customFormat="1" ht="10.5">
      <c r="A1497" s="143"/>
      <c r="B1497" s="139"/>
      <c r="C1497" s="133"/>
      <c r="D1497" s="133"/>
      <c r="E1497" s="133"/>
      <c r="F1497" s="134"/>
      <c r="G1497" s="134"/>
      <c r="H1497" s="134"/>
      <c r="I1497" s="136"/>
      <c r="J1497" s="136"/>
      <c r="K1497" s="136"/>
    </row>
    <row r="1498" spans="1:11" s="116" customFormat="1" ht="10.5">
      <c r="A1498" s="141"/>
      <c r="B1498" s="139"/>
      <c r="C1498" s="133"/>
      <c r="D1498" s="133"/>
      <c r="E1498" s="133"/>
      <c r="F1498" s="134"/>
      <c r="G1498" s="134"/>
      <c r="H1498" s="134"/>
      <c r="I1498" s="136"/>
      <c r="J1498" s="136"/>
      <c r="K1498" s="136"/>
    </row>
    <row r="1499" spans="1:11" s="116" customFormat="1" ht="10.5">
      <c r="A1499" s="143"/>
      <c r="B1499" s="139"/>
      <c r="C1499" s="133"/>
      <c r="D1499" s="133"/>
      <c r="E1499" s="133"/>
      <c r="F1499" s="134"/>
      <c r="G1499" s="134"/>
      <c r="H1499" s="134"/>
      <c r="I1499" s="136"/>
      <c r="J1499" s="135"/>
      <c r="K1499" s="136"/>
    </row>
    <row r="1500" spans="1:11" s="116" customFormat="1" ht="10.5">
      <c r="A1500" s="143"/>
      <c r="B1500" s="139"/>
      <c r="C1500" s="133"/>
      <c r="D1500" s="133"/>
      <c r="E1500" s="133"/>
      <c r="F1500" s="134"/>
      <c r="G1500" s="134"/>
      <c r="H1500" s="134"/>
      <c r="I1500" s="136"/>
      <c r="J1500" s="135"/>
      <c r="K1500" s="136"/>
    </row>
    <row r="1501" spans="1:11" s="116" customFormat="1" ht="10.5">
      <c r="A1501" s="143"/>
      <c r="B1501" s="139"/>
      <c r="C1501" s="133"/>
      <c r="D1501" s="133"/>
      <c r="E1501" s="133"/>
      <c r="F1501" s="134"/>
      <c r="G1501" s="134"/>
      <c r="H1501" s="134"/>
      <c r="I1501" s="136"/>
      <c r="J1501" s="135"/>
      <c r="K1501" s="136"/>
    </row>
    <row r="1502" spans="1:11" s="116" customFormat="1" ht="10.5">
      <c r="A1502" s="143"/>
      <c r="B1502" s="139"/>
      <c r="C1502" s="133"/>
      <c r="D1502" s="133"/>
      <c r="E1502" s="133"/>
      <c r="F1502" s="134"/>
      <c r="G1502" s="134"/>
      <c r="H1502" s="134"/>
      <c r="I1502" s="136"/>
      <c r="J1502" s="136"/>
      <c r="K1502" s="136"/>
    </row>
    <row r="1503" spans="1:11" s="116" customFormat="1" ht="10.5">
      <c r="A1503" s="143"/>
      <c r="B1503" s="139"/>
      <c r="C1503" s="133"/>
      <c r="D1503" s="133"/>
      <c r="E1503" s="133"/>
      <c r="F1503" s="134"/>
      <c r="G1503" s="134"/>
      <c r="H1503" s="134"/>
      <c r="I1503" s="136"/>
      <c r="J1503" s="135"/>
      <c r="K1503" s="136"/>
    </row>
    <row r="1504" spans="1:11" s="116" customFormat="1" ht="10.5">
      <c r="A1504" s="143"/>
      <c r="B1504" s="139"/>
      <c r="C1504" s="133"/>
      <c r="D1504" s="133"/>
      <c r="E1504" s="133"/>
      <c r="F1504" s="134"/>
      <c r="G1504" s="134"/>
      <c r="H1504" s="134"/>
      <c r="I1504" s="136"/>
      <c r="J1504" s="135"/>
      <c r="K1504" s="136"/>
    </row>
    <row r="1505" spans="1:11" s="116" customFormat="1" ht="10.5">
      <c r="A1505" s="143"/>
      <c r="B1505" s="139"/>
      <c r="C1505" s="133"/>
      <c r="D1505" s="133"/>
      <c r="E1505" s="133"/>
      <c r="F1505" s="134"/>
      <c r="G1505" s="134"/>
      <c r="H1505" s="134"/>
      <c r="I1505" s="135"/>
      <c r="J1505" s="135"/>
      <c r="K1505" s="135"/>
    </row>
    <row r="1506" spans="1:11" s="116" customFormat="1" ht="10.5">
      <c r="A1506" s="143"/>
      <c r="B1506" s="139"/>
      <c r="C1506" s="133"/>
      <c r="D1506" s="133"/>
      <c r="E1506" s="133"/>
      <c r="F1506" s="134"/>
      <c r="G1506" s="134"/>
      <c r="H1506" s="134"/>
      <c r="I1506" s="135"/>
      <c r="J1506" s="135"/>
      <c r="K1506" s="135"/>
    </row>
    <row r="1507" spans="1:11" s="116" customFormat="1" ht="10.5">
      <c r="A1507" s="143"/>
      <c r="B1507" s="139"/>
      <c r="C1507" s="133"/>
      <c r="D1507" s="133"/>
      <c r="E1507" s="133"/>
      <c r="F1507" s="134"/>
      <c r="G1507" s="134"/>
      <c r="H1507" s="134"/>
      <c r="I1507" s="136"/>
      <c r="J1507" s="135"/>
      <c r="K1507" s="136"/>
    </row>
    <row r="1508" spans="1:11" s="116" customFormat="1" ht="10.5">
      <c r="A1508" s="143"/>
      <c r="B1508" s="139"/>
      <c r="C1508" s="133"/>
      <c r="D1508" s="133"/>
      <c r="E1508" s="133"/>
      <c r="F1508" s="134"/>
      <c r="G1508" s="134"/>
      <c r="H1508" s="134"/>
      <c r="I1508" s="135"/>
      <c r="J1508" s="135"/>
      <c r="K1508" s="135"/>
    </row>
    <row r="1509" spans="1:11" s="116" customFormat="1" ht="10.5">
      <c r="A1509" s="150"/>
      <c r="B1509" s="139"/>
      <c r="C1509" s="133"/>
      <c r="D1509" s="133"/>
      <c r="E1509" s="133"/>
      <c r="F1509" s="134"/>
      <c r="G1509" s="134"/>
      <c r="H1509" s="134"/>
      <c r="I1509" s="135"/>
      <c r="J1509" s="135"/>
      <c r="K1509" s="135"/>
    </row>
    <row r="1510" spans="1:11" s="116" customFormat="1" ht="10.5">
      <c r="A1510" s="143"/>
      <c r="B1510" s="139"/>
      <c r="C1510" s="133"/>
      <c r="D1510" s="133"/>
      <c r="E1510" s="133"/>
      <c r="F1510" s="134"/>
      <c r="G1510" s="134"/>
      <c r="H1510" s="134"/>
      <c r="I1510" s="136"/>
      <c r="J1510" s="136"/>
      <c r="K1510" s="136"/>
    </row>
    <row r="1511" spans="1:11" s="116" customFormat="1" ht="10.5">
      <c r="A1511" s="143"/>
      <c r="B1511" s="139"/>
      <c r="C1511" s="133"/>
      <c r="D1511" s="133"/>
      <c r="E1511" s="133"/>
      <c r="F1511" s="134"/>
      <c r="G1511" s="134"/>
      <c r="H1511" s="134"/>
      <c r="I1511" s="136"/>
      <c r="J1511" s="136"/>
      <c r="K1511" s="136"/>
    </row>
    <row r="1512" spans="1:11" s="116" customFormat="1" ht="10.5">
      <c r="A1512" s="143"/>
      <c r="B1512" s="139"/>
      <c r="C1512" s="133"/>
      <c r="D1512" s="133"/>
      <c r="E1512" s="133"/>
      <c r="F1512" s="134"/>
      <c r="G1512" s="134"/>
      <c r="H1512" s="134"/>
      <c r="I1512" s="136"/>
      <c r="J1512" s="136"/>
      <c r="K1512" s="136"/>
    </row>
    <row r="1513" spans="1:11" s="116" customFormat="1" ht="10.5">
      <c r="A1513" s="143"/>
      <c r="B1513" s="139"/>
      <c r="C1513" s="133"/>
      <c r="D1513" s="133"/>
      <c r="E1513" s="133"/>
      <c r="F1513" s="134"/>
      <c r="G1513" s="134"/>
      <c r="H1513" s="134"/>
      <c r="I1513" s="136"/>
      <c r="J1513" s="136"/>
      <c r="K1513" s="136"/>
    </row>
    <row r="1514" spans="1:11" s="116" customFormat="1" ht="10.5">
      <c r="A1514" s="143"/>
      <c r="B1514" s="139"/>
      <c r="C1514" s="133"/>
      <c r="D1514" s="133"/>
      <c r="E1514" s="133"/>
      <c r="F1514" s="134"/>
      <c r="G1514" s="134"/>
      <c r="H1514" s="134"/>
      <c r="I1514" s="136"/>
      <c r="J1514" s="136"/>
      <c r="K1514" s="136"/>
    </row>
    <row r="1515" spans="1:11" s="116" customFormat="1" ht="10.5">
      <c r="A1515" s="143"/>
      <c r="B1515" s="139"/>
      <c r="C1515" s="133"/>
      <c r="D1515" s="133"/>
      <c r="E1515" s="133"/>
      <c r="F1515" s="134"/>
      <c r="G1515" s="134"/>
      <c r="H1515" s="134"/>
      <c r="I1515" s="136"/>
      <c r="J1515" s="136"/>
      <c r="K1515" s="136"/>
    </row>
    <row r="1516" spans="1:11" s="116" customFormat="1" ht="10.5">
      <c r="A1516" s="150"/>
      <c r="B1516" s="139"/>
      <c r="C1516" s="133"/>
      <c r="D1516" s="133"/>
      <c r="E1516" s="133"/>
      <c r="F1516" s="134"/>
      <c r="G1516" s="134"/>
      <c r="H1516" s="134"/>
      <c r="I1516" s="136"/>
      <c r="J1516" s="136"/>
      <c r="K1516" s="136"/>
    </row>
    <row r="1517" spans="1:11" s="116" customFormat="1" ht="10.5">
      <c r="A1517" s="143"/>
      <c r="B1517" s="139"/>
      <c r="C1517" s="133"/>
      <c r="D1517" s="133"/>
      <c r="E1517" s="133"/>
      <c r="F1517" s="134"/>
      <c r="G1517" s="134"/>
      <c r="H1517" s="134"/>
      <c r="I1517" s="136"/>
      <c r="J1517" s="136"/>
      <c r="K1517" s="136"/>
    </row>
    <row r="1518" spans="1:11" s="116" customFormat="1" ht="10.5">
      <c r="A1518" s="143"/>
      <c r="B1518" s="139"/>
      <c r="C1518" s="133"/>
      <c r="D1518" s="133"/>
      <c r="E1518" s="133"/>
      <c r="F1518" s="134"/>
      <c r="G1518" s="134"/>
      <c r="H1518" s="134"/>
      <c r="I1518" s="136"/>
      <c r="J1518" s="135"/>
      <c r="K1518" s="136"/>
    </row>
    <row r="1519" spans="1:11" s="116" customFormat="1" ht="10.5">
      <c r="A1519" s="149"/>
      <c r="B1519" s="139"/>
      <c r="C1519" s="133"/>
      <c r="D1519" s="133"/>
      <c r="E1519" s="133"/>
      <c r="F1519" s="134"/>
      <c r="G1519" s="134"/>
      <c r="H1519" s="134"/>
      <c r="I1519" s="136"/>
      <c r="J1519" s="136"/>
      <c r="K1519" s="136"/>
    </row>
    <row r="1520" spans="1:11" s="116" customFormat="1" ht="10.5">
      <c r="A1520" s="156"/>
      <c r="B1520" s="139"/>
      <c r="C1520" s="133"/>
      <c r="D1520" s="133"/>
      <c r="E1520" s="133"/>
      <c r="F1520" s="134"/>
      <c r="G1520" s="134"/>
      <c r="H1520" s="134"/>
      <c r="I1520" s="135"/>
      <c r="J1520" s="135"/>
      <c r="K1520" s="135"/>
    </row>
    <row r="1521" spans="1:11" s="116" customFormat="1" ht="10.5">
      <c r="A1521" s="143"/>
      <c r="B1521" s="139"/>
      <c r="C1521" s="133"/>
      <c r="D1521" s="133"/>
      <c r="E1521" s="133"/>
      <c r="F1521" s="134"/>
      <c r="G1521" s="134"/>
      <c r="H1521" s="134"/>
      <c r="I1521" s="136"/>
      <c r="J1521" s="136"/>
      <c r="K1521" s="136"/>
    </row>
    <row r="1522" spans="1:11" s="116" customFormat="1" ht="10.5">
      <c r="A1522" s="143"/>
      <c r="B1522" s="141"/>
      <c r="C1522" s="133"/>
      <c r="D1522" s="133"/>
      <c r="E1522" s="133"/>
      <c r="F1522" s="134"/>
      <c r="G1522" s="134"/>
      <c r="H1522" s="134"/>
      <c r="I1522" s="136"/>
      <c r="J1522" s="136"/>
      <c r="K1522" s="136"/>
    </row>
    <row r="1523" spans="1:11" s="116" customFormat="1" ht="10.5">
      <c r="A1523" s="143"/>
      <c r="B1523" s="139"/>
      <c r="C1523" s="133"/>
      <c r="D1523" s="133"/>
      <c r="E1523" s="133"/>
      <c r="F1523" s="134"/>
      <c r="G1523" s="134"/>
      <c r="H1523" s="134"/>
      <c r="I1523" s="136"/>
      <c r="J1523" s="135"/>
      <c r="K1523" s="136"/>
    </row>
    <row r="1524" spans="1:11" s="116" customFormat="1" ht="10.5">
      <c r="A1524" s="143"/>
      <c r="B1524" s="139"/>
      <c r="C1524" s="133"/>
      <c r="D1524" s="133"/>
      <c r="E1524" s="133"/>
      <c r="F1524" s="134"/>
      <c r="G1524" s="134"/>
      <c r="H1524" s="134"/>
      <c r="I1524" s="136"/>
      <c r="J1524" s="136"/>
      <c r="K1524" s="136"/>
    </row>
    <row r="1525" spans="1:11" s="116" customFormat="1" ht="10.5">
      <c r="A1525" s="143"/>
      <c r="B1525" s="139"/>
      <c r="C1525" s="133"/>
      <c r="D1525" s="133"/>
      <c r="E1525" s="133"/>
      <c r="F1525" s="134"/>
      <c r="G1525" s="134"/>
      <c r="H1525" s="134"/>
      <c r="I1525" s="136"/>
      <c r="J1525" s="136"/>
      <c r="K1525" s="136"/>
    </row>
    <row r="1526" spans="1:11" s="116" customFormat="1" ht="10.5">
      <c r="A1526" s="143"/>
      <c r="B1526" s="139"/>
      <c r="C1526" s="133"/>
      <c r="D1526" s="133"/>
      <c r="E1526" s="133"/>
      <c r="F1526" s="134"/>
      <c r="G1526" s="134"/>
      <c r="H1526" s="134"/>
      <c r="I1526" s="136"/>
      <c r="J1526" s="136"/>
      <c r="K1526" s="136"/>
    </row>
    <row r="1527" spans="1:11" s="116" customFormat="1" ht="10.5">
      <c r="A1527" s="143"/>
      <c r="B1527" s="139"/>
      <c r="C1527" s="133"/>
      <c r="D1527" s="133"/>
      <c r="E1527" s="133"/>
      <c r="F1527" s="134"/>
      <c r="G1527" s="134"/>
      <c r="H1527" s="134"/>
      <c r="I1527" s="136"/>
      <c r="J1527" s="136"/>
      <c r="K1527" s="136"/>
    </row>
    <row r="1528" spans="1:11" s="116" customFormat="1" ht="10.5">
      <c r="A1528" s="143"/>
      <c r="B1528" s="139"/>
      <c r="C1528" s="133"/>
      <c r="D1528" s="133"/>
      <c r="E1528" s="133"/>
      <c r="F1528" s="134"/>
      <c r="G1528" s="134"/>
      <c r="H1528" s="134"/>
      <c r="I1528" s="136"/>
      <c r="J1528" s="136"/>
      <c r="K1528" s="136"/>
    </row>
    <row r="1529" spans="1:11" s="116" customFormat="1" ht="10.5">
      <c r="A1529" s="143"/>
      <c r="B1529" s="139"/>
      <c r="C1529" s="133"/>
      <c r="D1529" s="133"/>
      <c r="E1529" s="133"/>
      <c r="F1529" s="134"/>
      <c r="G1529" s="134"/>
      <c r="H1529" s="134"/>
      <c r="I1529" s="136"/>
      <c r="J1529" s="136"/>
      <c r="K1529" s="136"/>
    </row>
    <row r="1530" spans="1:11" s="116" customFormat="1" ht="10.5">
      <c r="A1530" s="143"/>
      <c r="B1530" s="139"/>
      <c r="C1530" s="133"/>
      <c r="D1530" s="133"/>
      <c r="E1530" s="133"/>
      <c r="F1530" s="134"/>
      <c r="G1530" s="134"/>
      <c r="H1530" s="134"/>
      <c r="I1530" s="136"/>
      <c r="J1530" s="135"/>
      <c r="K1530" s="136"/>
    </row>
    <row r="1531" spans="1:11" s="116" customFormat="1" ht="10.5">
      <c r="A1531" s="143"/>
      <c r="B1531" s="139"/>
      <c r="C1531" s="133"/>
      <c r="D1531" s="133"/>
      <c r="E1531" s="133"/>
      <c r="F1531" s="134"/>
      <c r="G1531" s="134"/>
      <c r="H1531" s="134"/>
      <c r="I1531" s="136"/>
      <c r="J1531" s="136"/>
      <c r="K1531" s="136"/>
    </row>
    <row r="1532" spans="1:11" s="116" customFormat="1" ht="10.5">
      <c r="A1532" s="143"/>
      <c r="B1532" s="139"/>
      <c r="C1532" s="133"/>
      <c r="D1532" s="133"/>
      <c r="E1532" s="133"/>
      <c r="F1532" s="134"/>
      <c r="G1532" s="134"/>
      <c r="H1532" s="134"/>
      <c r="I1532" s="135"/>
      <c r="J1532" s="135"/>
      <c r="K1532" s="135"/>
    </row>
    <row r="1533" spans="1:11" s="116" customFormat="1" ht="10.5">
      <c r="A1533" s="143"/>
      <c r="B1533" s="139"/>
      <c r="C1533" s="133"/>
      <c r="D1533" s="133"/>
      <c r="E1533" s="133"/>
      <c r="F1533" s="134"/>
      <c r="G1533" s="134"/>
      <c r="H1533" s="134"/>
      <c r="I1533" s="136"/>
      <c r="J1533" s="136"/>
      <c r="K1533" s="136"/>
    </row>
    <row r="1534" spans="1:11" s="116" customFormat="1" ht="10.5">
      <c r="A1534" s="143"/>
      <c r="B1534" s="139"/>
      <c r="C1534" s="133"/>
      <c r="D1534" s="133"/>
      <c r="E1534" s="133"/>
      <c r="F1534" s="134"/>
      <c r="G1534" s="134"/>
      <c r="H1534" s="134"/>
      <c r="I1534" s="135"/>
      <c r="J1534" s="135"/>
      <c r="K1534" s="135"/>
    </row>
    <row r="1535" spans="1:11" s="116" customFormat="1" ht="10.5">
      <c r="A1535" s="143"/>
      <c r="B1535" s="139"/>
      <c r="C1535" s="133"/>
      <c r="D1535" s="133"/>
      <c r="E1535" s="133"/>
      <c r="F1535" s="134"/>
      <c r="G1535" s="134"/>
      <c r="H1535" s="134"/>
      <c r="I1535" s="136"/>
      <c r="J1535" s="136"/>
      <c r="K1535" s="136"/>
    </row>
    <row r="1536" spans="1:11" s="116" customFormat="1" ht="10.5">
      <c r="A1536" s="143"/>
      <c r="B1536" s="139"/>
      <c r="C1536" s="133"/>
      <c r="D1536" s="133"/>
      <c r="E1536" s="133"/>
      <c r="F1536" s="134"/>
      <c r="G1536" s="134"/>
      <c r="H1536" s="134"/>
      <c r="I1536" s="136"/>
      <c r="J1536" s="136"/>
      <c r="K1536" s="136"/>
    </row>
    <row r="1537" spans="1:11" s="116" customFormat="1" ht="10.5">
      <c r="A1537" s="143"/>
      <c r="B1537" s="139"/>
      <c r="C1537" s="133"/>
      <c r="D1537" s="133"/>
      <c r="E1537" s="133"/>
      <c r="F1537" s="134"/>
      <c r="G1537" s="134"/>
      <c r="H1537" s="134"/>
      <c r="I1537" s="136"/>
      <c r="J1537" s="136"/>
      <c r="K1537" s="136"/>
    </row>
    <row r="1538" spans="1:11" s="116" customFormat="1" ht="10.5">
      <c r="A1538" s="143"/>
      <c r="B1538" s="139"/>
      <c r="C1538" s="133"/>
      <c r="D1538" s="133"/>
      <c r="E1538" s="133"/>
      <c r="F1538" s="134"/>
      <c r="G1538" s="134"/>
      <c r="H1538" s="134"/>
      <c r="I1538" s="136"/>
      <c r="J1538" s="136"/>
      <c r="K1538" s="136"/>
    </row>
    <row r="1539" spans="1:11" s="116" customFormat="1" ht="10.5">
      <c r="A1539" s="143"/>
      <c r="B1539" s="139"/>
      <c r="C1539" s="133"/>
      <c r="D1539" s="133"/>
      <c r="E1539" s="133"/>
      <c r="F1539" s="134"/>
      <c r="G1539" s="134"/>
      <c r="H1539" s="134"/>
      <c r="I1539" s="136"/>
      <c r="J1539" s="136"/>
      <c r="K1539" s="136"/>
    </row>
    <row r="1540" spans="1:11" s="116" customFormat="1" ht="10.5">
      <c r="A1540" s="143"/>
      <c r="B1540" s="139"/>
      <c r="C1540" s="133"/>
      <c r="D1540" s="133"/>
      <c r="E1540" s="133"/>
      <c r="F1540" s="134"/>
      <c r="G1540" s="134"/>
      <c r="H1540" s="134"/>
      <c r="I1540" s="136"/>
      <c r="J1540" s="136"/>
      <c r="K1540" s="136"/>
    </row>
    <row r="1541" spans="1:11" s="116" customFormat="1" ht="10.5">
      <c r="A1541" s="143"/>
      <c r="B1541" s="139"/>
      <c r="C1541" s="133"/>
      <c r="D1541" s="133"/>
      <c r="E1541" s="133"/>
      <c r="F1541" s="134"/>
      <c r="G1541" s="134"/>
      <c r="H1541" s="134"/>
      <c r="I1541" s="135"/>
      <c r="J1541" s="135"/>
      <c r="K1541" s="135"/>
    </row>
    <row r="1542" spans="1:11" s="116" customFormat="1" ht="10.5">
      <c r="A1542" s="143"/>
      <c r="B1542" s="139"/>
      <c r="C1542" s="133"/>
      <c r="D1542" s="133"/>
      <c r="E1542" s="133"/>
      <c r="F1542" s="134"/>
      <c r="G1542" s="134"/>
      <c r="H1542" s="134"/>
      <c r="I1542" s="135"/>
      <c r="J1542" s="135"/>
      <c r="K1542" s="135"/>
    </row>
    <row r="1543" spans="1:11" s="116" customFormat="1" ht="10.5">
      <c r="A1543" s="143"/>
      <c r="B1543" s="139"/>
      <c r="C1543" s="133"/>
      <c r="D1543" s="133"/>
      <c r="E1543" s="133"/>
      <c r="F1543" s="134"/>
      <c r="G1543" s="134"/>
      <c r="H1543" s="134"/>
      <c r="I1543" s="135"/>
      <c r="J1543" s="135"/>
      <c r="K1543" s="135"/>
    </row>
    <row r="1544" spans="1:11" s="116" customFormat="1" ht="10.5">
      <c r="A1544" s="143"/>
      <c r="B1544" s="139"/>
      <c r="C1544" s="133"/>
      <c r="D1544" s="133"/>
      <c r="E1544" s="133"/>
      <c r="F1544" s="134"/>
      <c r="G1544" s="134"/>
      <c r="H1544" s="134"/>
      <c r="I1544" s="135"/>
      <c r="J1544" s="136"/>
      <c r="K1544" s="136"/>
    </row>
    <row r="1545" spans="1:11" s="116" customFormat="1" ht="10.5">
      <c r="A1545" s="143"/>
      <c r="B1545" s="139"/>
      <c r="C1545" s="133"/>
      <c r="D1545" s="133"/>
      <c r="E1545" s="133"/>
      <c r="F1545" s="134"/>
      <c r="G1545" s="134"/>
      <c r="H1545" s="134"/>
      <c r="I1545" s="135"/>
      <c r="J1545" s="135"/>
      <c r="K1545" s="135"/>
    </row>
    <row r="1546" spans="1:11" s="116" customFormat="1" ht="10.5">
      <c r="A1546" s="150"/>
      <c r="B1546" s="139"/>
      <c r="C1546" s="133"/>
      <c r="D1546" s="133"/>
      <c r="E1546" s="133"/>
      <c r="F1546" s="134"/>
      <c r="G1546" s="134"/>
      <c r="H1546" s="134"/>
      <c r="I1546" s="135"/>
      <c r="J1546" s="135"/>
      <c r="K1546" s="135"/>
    </row>
    <row r="1547" spans="1:11" s="116" customFormat="1" ht="10.5">
      <c r="A1547" s="143"/>
      <c r="B1547" s="139"/>
      <c r="C1547" s="133"/>
      <c r="D1547" s="133"/>
      <c r="E1547" s="133"/>
      <c r="F1547" s="134"/>
      <c r="G1547" s="134"/>
      <c r="H1547" s="134"/>
      <c r="I1547" s="136"/>
      <c r="J1547" s="136"/>
      <c r="K1547" s="136"/>
    </row>
    <row r="1548" spans="1:11" s="116" customFormat="1" ht="10.5">
      <c r="A1548" s="143"/>
      <c r="B1548" s="139"/>
      <c r="C1548" s="133"/>
      <c r="D1548" s="133"/>
      <c r="E1548" s="133"/>
      <c r="F1548" s="134"/>
      <c r="G1548" s="134"/>
      <c r="H1548" s="134"/>
      <c r="I1548" s="136"/>
      <c r="J1548" s="135"/>
      <c r="K1548" s="136"/>
    </row>
    <row r="1549" spans="1:11" s="116" customFormat="1" ht="10.5">
      <c r="A1549" s="143"/>
      <c r="B1549" s="139"/>
      <c r="C1549" s="133"/>
      <c r="D1549" s="133"/>
      <c r="E1549" s="133"/>
      <c r="F1549" s="134"/>
      <c r="G1549" s="134"/>
      <c r="H1549" s="134"/>
      <c r="I1549" s="136"/>
      <c r="J1549" s="135"/>
      <c r="K1549" s="136"/>
    </row>
    <row r="1550" spans="1:11" s="116" customFormat="1" ht="10.5">
      <c r="A1550" s="143"/>
      <c r="B1550" s="139"/>
      <c r="C1550" s="133"/>
      <c r="D1550" s="133"/>
      <c r="E1550" s="133"/>
      <c r="F1550" s="134"/>
      <c r="G1550" s="134"/>
      <c r="H1550" s="134"/>
      <c r="I1550" s="136"/>
      <c r="J1550" s="136"/>
      <c r="K1550" s="136"/>
    </row>
    <row r="1551" spans="1:11" s="116" customFormat="1" ht="10.5">
      <c r="A1551" s="143"/>
      <c r="B1551" s="139"/>
      <c r="C1551" s="133"/>
      <c r="D1551" s="133"/>
      <c r="E1551" s="133"/>
      <c r="F1551" s="134"/>
      <c r="G1551" s="134"/>
      <c r="H1551" s="134"/>
      <c r="I1551" s="136"/>
      <c r="J1551" s="136"/>
      <c r="K1551" s="136"/>
    </row>
    <row r="1552" spans="1:11" s="116" customFormat="1" ht="10.5">
      <c r="A1552" s="143"/>
      <c r="B1552" s="139"/>
      <c r="C1552" s="133"/>
      <c r="D1552" s="133"/>
      <c r="E1552" s="133"/>
      <c r="F1552" s="134"/>
      <c r="G1552" s="134"/>
      <c r="H1552" s="134"/>
      <c r="I1552" s="135"/>
      <c r="J1552" s="135"/>
      <c r="K1552" s="135"/>
    </row>
    <row r="1553" spans="1:11" s="116" customFormat="1" ht="10.5">
      <c r="A1553" s="143"/>
      <c r="B1553" s="139"/>
      <c r="C1553" s="133"/>
      <c r="D1553" s="133"/>
      <c r="E1553" s="133"/>
      <c r="F1553" s="134"/>
      <c r="G1553" s="134"/>
      <c r="H1553" s="134"/>
      <c r="I1553" s="136"/>
      <c r="J1553" s="136"/>
      <c r="K1553" s="136"/>
    </row>
    <row r="1554" spans="1:11" s="116" customFormat="1" ht="10.5">
      <c r="A1554" s="143"/>
      <c r="B1554" s="139"/>
      <c r="C1554" s="133"/>
      <c r="D1554" s="133"/>
      <c r="E1554" s="133"/>
      <c r="F1554" s="134"/>
      <c r="G1554" s="134"/>
      <c r="H1554" s="134"/>
      <c r="I1554" s="135"/>
      <c r="J1554" s="135"/>
      <c r="K1554" s="135"/>
    </row>
    <row r="1555" spans="1:11" s="116" customFormat="1" ht="10.5">
      <c r="A1555" s="143"/>
      <c r="B1555" s="139"/>
      <c r="C1555" s="133"/>
      <c r="D1555" s="133"/>
      <c r="E1555" s="133"/>
      <c r="F1555" s="134"/>
      <c r="G1555" s="134"/>
      <c r="H1555" s="134"/>
      <c r="I1555" s="136"/>
      <c r="J1555" s="136"/>
      <c r="K1555" s="136"/>
    </row>
    <row r="1556" spans="1:11" s="116" customFormat="1" ht="10.5">
      <c r="A1556" s="143"/>
      <c r="B1556" s="139"/>
      <c r="C1556" s="133"/>
      <c r="D1556" s="133"/>
      <c r="E1556" s="133"/>
      <c r="F1556" s="134"/>
      <c r="G1556" s="134"/>
      <c r="H1556" s="134"/>
      <c r="I1556" s="136"/>
      <c r="J1556" s="136"/>
      <c r="K1556" s="136"/>
    </row>
    <row r="1557" spans="1:11" s="116" customFormat="1" ht="10.5">
      <c r="A1557" s="143"/>
      <c r="B1557" s="139"/>
      <c r="C1557" s="133"/>
      <c r="D1557" s="133"/>
      <c r="E1557" s="133"/>
      <c r="F1557" s="134"/>
      <c r="G1557" s="134"/>
      <c r="H1557" s="134"/>
      <c r="I1557" s="136"/>
      <c r="J1557" s="135"/>
      <c r="K1557" s="136"/>
    </row>
    <row r="1558" spans="1:11" s="116" customFormat="1" ht="10.5">
      <c r="A1558" s="143"/>
      <c r="B1558" s="139"/>
      <c r="C1558" s="133"/>
      <c r="D1558" s="133"/>
      <c r="E1558" s="133"/>
      <c r="F1558" s="134"/>
      <c r="G1558" s="134"/>
      <c r="H1558" s="134"/>
      <c r="I1558" s="135"/>
      <c r="J1558" s="135"/>
      <c r="K1558" s="135"/>
    </row>
    <row r="1559" spans="1:11" s="116" customFormat="1" ht="10.5">
      <c r="A1559" s="143"/>
      <c r="B1559" s="139"/>
      <c r="C1559" s="133"/>
      <c r="D1559" s="133"/>
      <c r="E1559" s="133"/>
      <c r="F1559" s="134"/>
      <c r="G1559" s="134"/>
      <c r="H1559" s="134"/>
      <c r="I1559" s="136"/>
      <c r="J1559" s="135"/>
      <c r="K1559" s="136"/>
    </row>
    <row r="1560" spans="1:11" s="116" customFormat="1" ht="10.5">
      <c r="A1560" s="143"/>
      <c r="B1560" s="139"/>
      <c r="C1560" s="133"/>
      <c r="D1560" s="133"/>
      <c r="E1560" s="133"/>
      <c r="F1560" s="134"/>
      <c r="G1560" s="134"/>
      <c r="H1560" s="134"/>
      <c r="I1560" s="136"/>
      <c r="J1560" s="136"/>
      <c r="K1560" s="136"/>
    </row>
    <row r="1561" spans="1:11" s="116" customFormat="1" ht="10.5">
      <c r="A1561" s="143"/>
      <c r="B1561" s="139"/>
      <c r="C1561" s="133"/>
      <c r="D1561" s="133"/>
      <c r="E1561" s="133"/>
      <c r="F1561" s="134"/>
      <c r="G1561" s="134"/>
      <c r="H1561" s="134"/>
      <c r="I1561" s="135"/>
      <c r="J1561" s="135"/>
      <c r="K1561" s="135"/>
    </row>
    <row r="1562" spans="1:11" s="116" customFormat="1" ht="10.5">
      <c r="A1562" s="143"/>
      <c r="B1562" s="139"/>
      <c r="C1562" s="133"/>
      <c r="D1562" s="133"/>
      <c r="E1562" s="133"/>
      <c r="F1562" s="134"/>
      <c r="G1562" s="134"/>
      <c r="H1562" s="134"/>
      <c r="I1562" s="136"/>
      <c r="J1562" s="135"/>
      <c r="K1562" s="136"/>
    </row>
    <row r="1563" spans="1:11" s="116" customFormat="1" ht="10.5">
      <c r="A1563" s="143"/>
      <c r="B1563" s="139"/>
      <c r="C1563" s="133"/>
      <c r="D1563" s="133"/>
      <c r="E1563" s="133"/>
      <c r="F1563" s="134"/>
      <c r="G1563" s="134"/>
      <c r="H1563" s="134"/>
      <c r="I1563" s="136"/>
      <c r="J1563" s="135"/>
      <c r="K1563" s="136"/>
    </row>
    <row r="1564" spans="1:11" s="116" customFormat="1" ht="10.5">
      <c r="A1564" s="143"/>
      <c r="B1564" s="139"/>
      <c r="C1564" s="133"/>
      <c r="D1564" s="133"/>
      <c r="E1564" s="133"/>
      <c r="F1564" s="134"/>
      <c r="G1564" s="134"/>
      <c r="H1564" s="134"/>
      <c r="I1564" s="136"/>
      <c r="J1564" s="136"/>
      <c r="K1564" s="136"/>
    </row>
    <row r="1565" spans="1:11" s="116" customFormat="1" ht="10.5">
      <c r="A1565" s="143"/>
      <c r="B1565" s="139"/>
      <c r="C1565" s="133"/>
      <c r="D1565" s="133"/>
      <c r="E1565" s="133"/>
      <c r="F1565" s="134"/>
      <c r="G1565" s="134"/>
      <c r="H1565" s="134"/>
      <c r="I1565" s="136"/>
      <c r="J1565" s="136"/>
      <c r="K1565" s="136"/>
    </row>
    <row r="1566" spans="1:11" s="116" customFormat="1" ht="10.5">
      <c r="A1566" s="143"/>
      <c r="B1566" s="139"/>
      <c r="C1566" s="133"/>
      <c r="D1566" s="133"/>
      <c r="E1566" s="133"/>
      <c r="F1566" s="134"/>
      <c r="G1566" s="134"/>
      <c r="H1566" s="134"/>
      <c r="I1566" s="136"/>
      <c r="J1566" s="136"/>
      <c r="K1566" s="136"/>
    </row>
    <row r="1567" spans="1:11" s="116" customFormat="1" ht="10.5">
      <c r="A1567" s="143"/>
      <c r="B1567" s="139"/>
      <c r="C1567" s="133"/>
      <c r="D1567" s="133"/>
      <c r="E1567" s="133"/>
      <c r="F1567" s="134"/>
      <c r="G1567" s="134"/>
      <c r="H1567" s="134"/>
      <c r="I1567" s="136"/>
      <c r="J1567" s="135"/>
      <c r="K1567" s="136"/>
    </row>
    <row r="1568" spans="1:11" s="116" customFormat="1" ht="10.5">
      <c r="A1568" s="143"/>
      <c r="B1568" s="139"/>
      <c r="C1568" s="133"/>
      <c r="D1568" s="133"/>
      <c r="E1568" s="133"/>
      <c r="F1568" s="134"/>
      <c r="G1568" s="134"/>
      <c r="H1568" s="134"/>
      <c r="I1568" s="136"/>
      <c r="J1568" s="136"/>
      <c r="K1568" s="136"/>
    </row>
    <row r="1569" spans="1:11" s="116" customFormat="1" ht="10.5">
      <c r="A1569" s="143"/>
      <c r="B1569" s="139"/>
      <c r="C1569" s="133"/>
      <c r="D1569" s="133"/>
      <c r="E1569" s="133"/>
      <c r="F1569" s="134"/>
      <c r="G1569" s="134"/>
      <c r="H1569" s="134"/>
      <c r="I1569" s="136"/>
      <c r="J1569" s="136"/>
      <c r="K1569" s="136"/>
    </row>
    <row r="1570" spans="1:11" s="116" customFormat="1" ht="10.5">
      <c r="A1570" s="143"/>
      <c r="B1570" s="139"/>
      <c r="C1570" s="133"/>
      <c r="D1570" s="133"/>
      <c r="E1570" s="133"/>
      <c r="F1570" s="134"/>
      <c r="G1570" s="134"/>
      <c r="H1570" s="134"/>
      <c r="I1570" s="136"/>
      <c r="J1570" s="135"/>
      <c r="K1570" s="136"/>
    </row>
    <row r="1571" spans="1:11" s="116" customFormat="1" ht="10.5">
      <c r="A1571" s="143"/>
      <c r="B1571" s="139"/>
      <c r="C1571" s="133"/>
      <c r="D1571" s="133"/>
      <c r="E1571" s="133"/>
      <c r="F1571" s="134"/>
      <c r="G1571" s="134"/>
      <c r="H1571" s="134"/>
      <c r="I1571" s="136"/>
      <c r="J1571" s="136"/>
      <c r="K1571" s="136"/>
    </row>
    <row r="1572" spans="1:11" s="116" customFormat="1" ht="10.5">
      <c r="A1572" s="150"/>
      <c r="B1572" s="139"/>
      <c r="C1572" s="133"/>
      <c r="D1572" s="133"/>
      <c r="E1572" s="133"/>
      <c r="F1572" s="134"/>
      <c r="G1572" s="134"/>
      <c r="H1572" s="134"/>
      <c r="I1572" s="136"/>
      <c r="J1572" s="136"/>
      <c r="K1572" s="136"/>
    </row>
    <row r="1573" spans="1:11" s="116" customFormat="1" ht="10.5">
      <c r="A1573" s="143"/>
      <c r="B1573" s="139"/>
      <c r="C1573" s="133"/>
      <c r="D1573" s="133"/>
      <c r="E1573" s="133"/>
      <c r="F1573" s="134"/>
      <c r="G1573" s="134"/>
      <c r="H1573" s="134"/>
      <c r="I1573" s="136"/>
      <c r="J1573" s="135"/>
      <c r="K1573" s="136"/>
    </row>
    <row r="1574" spans="1:11" s="116" customFormat="1" ht="10.5">
      <c r="A1574" s="143"/>
      <c r="B1574" s="139"/>
      <c r="C1574" s="133"/>
      <c r="D1574" s="133"/>
      <c r="E1574" s="133"/>
      <c r="F1574" s="134"/>
      <c r="G1574" s="134"/>
      <c r="H1574" s="134"/>
      <c r="I1574" s="136"/>
      <c r="J1574" s="135"/>
      <c r="K1574" s="136"/>
    </row>
    <row r="1575" spans="1:11" s="116" customFormat="1" ht="10.5">
      <c r="A1575" s="143"/>
      <c r="B1575" s="139"/>
      <c r="C1575" s="133"/>
      <c r="D1575" s="133"/>
      <c r="E1575" s="133"/>
      <c r="F1575" s="134"/>
      <c r="G1575" s="134"/>
      <c r="H1575" s="134"/>
      <c r="I1575" s="135"/>
      <c r="J1575" s="135"/>
      <c r="K1575" s="135"/>
    </row>
    <row r="1576" spans="1:11" s="116" customFormat="1" ht="10.5">
      <c r="A1576" s="143"/>
      <c r="B1576" s="139"/>
      <c r="C1576" s="133"/>
      <c r="D1576" s="133"/>
      <c r="E1576" s="133"/>
      <c r="F1576" s="134"/>
      <c r="G1576" s="134"/>
      <c r="H1576" s="134"/>
      <c r="I1576" s="136"/>
      <c r="J1576" s="136"/>
      <c r="K1576" s="136"/>
    </row>
    <row r="1577" spans="1:11" s="116" customFormat="1" ht="10.5">
      <c r="A1577" s="143"/>
      <c r="B1577" s="139"/>
      <c r="C1577" s="133"/>
      <c r="D1577" s="133"/>
      <c r="E1577" s="133"/>
      <c r="F1577" s="134"/>
      <c r="G1577" s="134"/>
      <c r="H1577" s="134"/>
      <c r="I1577" s="136"/>
      <c r="J1577" s="136"/>
      <c r="K1577" s="136"/>
    </row>
    <row r="1578" spans="1:11" s="116" customFormat="1" ht="10.5">
      <c r="A1578" s="143"/>
      <c r="B1578" s="139"/>
      <c r="C1578" s="133"/>
      <c r="D1578" s="133"/>
      <c r="E1578" s="133"/>
      <c r="F1578" s="134"/>
      <c r="G1578" s="134"/>
      <c r="H1578" s="134"/>
      <c r="I1578" s="136"/>
      <c r="J1578" s="136"/>
      <c r="K1578" s="136"/>
    </row>
    <row r="1579" spans="1:11" s="116" customFormat="1" ht="10.5">
      <c r="A1579" s="143"/>
      <c r="B1579" s="139"/>
      <c r="C1579" s="133"/>
      <c r="D1579" s="133"/>
      <c r="E1579" s="133"/>
      <c r="F1579" s="134"/>
      <c r="G1579" s="134"/>
      <c r="H1579" s="134"/>
      <c r="I1579" s="135"/>
      <c r="J1579" s="136"/>
      <c r="K1579" s="136"/>
    </row>
    <row r="1580" spans="1:11" s="116" customFormat="1" ht="10.5">
      <c r="A1580" s="143"/>
      <c r="B1580" s="139"/>
      <c r="C1580" s="133"/>
      <c r="D1580" s="133"/>
      <c r="E1580" s="133"/>
      <c r="F1580" s="134"/>
      <c r="G1580" s="134"/>
      <c r="H1580" s="134"/>
      <c r="I1580" s="136"/>
      <c r="J1580" s="135"/>
      <c r="K1580" s="136"/>
    </row>
    <row r="1581" spans="1:11" s="116" customFormat="1" ht="10.5">
      <c r="A1581" s="143"/>
      <c r="B1581" s="139"/>
      <c r="C1581" s="133"/>
      <c r="D1581" s="133"/>
      <c r="E1581" s="133"/>
      <c r="F1581" s="134"/>
      <c r="G1581" s="134"/>
      <c r="H1581" s="134"/>
      <c r="I1581" s="136"/>
      <c r="J1581" s="136"/>
      <c r="K1581" s="136"/>
    </row>
    <row r="1582" spans="1:11" s="116" customFormat="1" ht="10.5">
      <c r="A1582" s="143"/>
      <c r="B1582" s="139"/>
      <c r="C1582" s="133"/>
      <c r="D1582" s="133"/>
      <c r="E1582" s="133"/>
      <c r="F1582" s="134"/>
      <c r="G1582" s="134"/>
      <c r="H1582" s="134"/>
      <c r="I1582" s="135"/>
      <c r="J1582" s="135"/>
      <c r="K1582" s="135"/>
    </row>
    <row r="1583" spans="1:11" s="116" customFormat="1" ht="10.5">
      <c r="A1583" s="143"/>
      <c r="B1583" s="139"/>
      <c r="C1583" s="133"/>
      <c r="D1583" s="133"/>
      <c r="E1583" s="133"/>
      <c r="F1583" s="134"/>
      <c r="G1583" s="134"/>
      <c r="H1583" s="134"/>
      <c r="I1583" s="136"/>
      <c r="J1583" s="136"/>
      <c r="K1583" s="136"/>
    </row>
    <row r="1584" spans="1:11" s="116" customFormat="1" ht="10.5">
      <c r="A1584" s="143"/>
      <c r="B1584" s="139"/>
      <c r="C1584" s="133"/>
      <c r="D1584" s="133"/>
      <c r="E1584" s="133"/>
      <c r="F1584" s="134"/>
      <c r="G1584" s="134"/>
      <c r="H1584" s="134"/>
      <c r="I1584" s="136"/>
      <c r="J1584" s="135"/>
      <c r="K1584" s="136"/>
    </row>
    <row r="1585" spans="1:11" s="116" customFormat="1" ht="10.5">
      <c r="A1585" s="143"/>
      <c r="B1585" s="139"/>
      <c r="C1585" s="133"/>
      <c r="D1585" s="133"/>
      <c r="E1585" s="133"/>
      <c r="F1585" s="134"/>
      <c r="G1585" s="134"/>
      <c r="H1585" s="134"/>
      <c r="I1585" s="136"/>
      <c r="J1585" s="136"/>
      <c r="K1585" s="136"/>
    </row>
    <row r="1586" spans="1:11" s="116" customFormat="1" ht="10.5">
      <c r="A1586" s="143"/>
      <c r="B1586" s="139"/>
      <c r="C1586" s="133"/>
      <c r="D1586" s="133"/>
      <c r="E1586" s="133"/>
      <c r="F1586" s="134"/>
      <c r="G1586" s="134"/>
      <c r="H1586" s="134"/>
      <c r="I1586" s="136"/>
      <c r="J1586" s="135"/>
      <c r="K1586" s="136"/>
    </row>
    <row r="1587" spans="1:11" s="116" customFormat="1" ht="10.5">
      <c r="A1587" s="143"/>
      <c r="B1587" s="139"/>
      <c r="C1587" s="133"/>
      <c r="D1587" s="133"/>
      <c r="E1587" s="133"/>
      <c r="F1587" s="134"/>
      <c r="G1587" s="134"/>
      <c r="H1587" s="134"/>
      <c r="I1587" s="136"/>
      <c r="J1587" s="136"/>
      <c r="K1587" s="136"/>
    </row>
    <row r="1588" spans="1:11" s="116" customFormat="1" ht="10.5">
      <c r="A1588" s="143"/>
      <c r="B1588" s="139"/>
      <c r="C1588" s="133"/>
      <c r="D1588" s="133"/>
      <c r="E1588" s="133"/>
      <c r="F1588" s="134"/>
      <c r="G1588" s="134"/>
      <c r="H1588" s="134"/>
      <c r="I1588" s="136"/>
      <c r="J1588" s="136"/>
      <c r="K1588" s="136"/>
    </row>
    <row r="1589" spans="1:11" s="116" customFormat="1" ht="10.5">
      <c r="A1589" s="143"/>
      <c r="B1589" s="139"/>
      <c r="C1589" s="133"/>
      <c r="D1589" s="133"/>
      <c r="E1589" s="133"/>
      <c r="F1589" s="134"/>
      <c r="G1589" s="134"/>
      <c r="H1589" s="134"/>
      <c r="I1589" s="136"/>
      <c r="J1589" s="136"/>
      <c r="K1589" s="136"/>
    </row>
    <row r="1590" spans="1:11" s="116" customFormat="1" ht="10.5">
      <c r="A1590" s="143"/>
      <c r="B1590" s="139"/>
      <c r="C1590" s="133"/>
      <c r="D1590" s="133"/>
      <c r="E1590" s="133"/>
      <c r="F1590" s="134"/>
      <c r="G1590" s="134"/>
      <c r="H1590" s="134"/>
      <c r="I1590" s="136"/>
      <c r="J1590" s="136"/>
      <c r="K1590" s="136"/>
    </row>
    <row r="1591" spans="1:11" s="116" customFormat="1" ht="10.5">
      <c r="A1591" s="143"/>
      <c r="B1591" s="139"/>
      <c r="C1591" s="133"/>
      <c r="D1591" s="133"/>
      <c r="E1591" s="133"/>
      <c r="F1591" s="134"/>
      <c r="G1591" s="134"/>
      <c r="H1591" s="134"/>
      <c r="I1591" s="136"/>
      <c r="J1591" s="136"/>
      <c r="K1591" s="136"/>
    </row>
    <row r="1592" spans="1:11" s="116" customFormat="1" ht="10.5">
      <c r="A1592" s="143"/>
      <c r="B1592" s="139"/>
      <c r="C1592" s="133"/>
      <c r="D1592" s="133"/>
      <c r="E1592" s="133"/>
      <c r="F1592" s="134"/>
      <c r="G1592" s="134"/>
      <c r="H1592" s="134"/>
      <c r="I1592" s="136"/>
      <c r="J1592" s="135"/>
      <c r="K1592" s="136"/>
    </row>
    <row r="1593" spans="1:11" s="116" customFormat="1" ht="10.5">
      <c r="A1593" s="143"/>
      <c r="B1593" s="139"/>
      <c r="C1593" s="133"/>
      <c r="D1593" s="133"/>
      <c r="E1593" s="133"/>
      <c r="F1593" s="134"/>
      <c r="G1593" s="134"/>
      <c r="H1593" s="134"/>
      <c r="I1593" s="136"/>
      <c r="J1593" s="135"/>
      <c r="K1593" s="136"/>
    </row>
    <row r="1594" spans="1:11" s="116" customFormat="1" ht="10.5">
      <c r="A1594" s="143"/>
      <c r="B1594" s="139"/>
      <c r="C1594" s="133"/>
      <c r="D1594" s="133"/>
      <c r="E1594" s="133"/>
      <c r="F1594" s="134"/>
      <c r="G1594" s="134"/>
      <c r="H1594" s="134"/>
      <c r="I1594" s="135"/>
      <c r="J1594" s="135"/>
      <c r="K1594" s="135"/>
    </row>
    <row r="1595" spans="1:11" s="116" customFormat="1" ht="10.5">
      <c r="A1595" s="143"/>
      <c r="B1595" s="139"/>
      <c r="C1595" s="133"/>
      <c r="D1595" s="133"/>
      <c r="E1595" s="133"/>
      <c r="F1595" s="134"/>
      <c r="G1595" s="134"/>
      <c r="H1595" s="134"/>
      <c r="I1595" s="136"/>
      <c r="J1595" s="136"/>
      <c r="K1595" s="136"/>
    </row>
    <row r="1596" spans="1:11" s="116" customFormat="1" ht="10.5">
      <c r="A1596" s="143"/>
      <c r="B1596" s="139"/>
      <c r="C1596" s="133"/>
      <c r="D1596" s="133"/>
      <c r="E1596" s="133"/>
      <c r="F1596" s="134"/>
      <c r="G1596" s="134"/>
      <c r="H1596" s="134"/>
      <c r="I1596" s="136"/>
      <c r="J1596" s="136"/>
      <c r="K1596" s="136"/>
    </row>
    <row r="1597" spans="1:11" s="116" customFormat="1" ht="10.5">
      <c r="A1597" s="143"/>
      <c r="B1597" s="139"/>
      <c r="C1597" s="133"/>
      <c r="D1597" s="133"/>
      <c r="E1597" s="133"/>
      <c r="F1597" s="134"/>
      <c r="G1597" s="134"/>
      <c r="H1597" s="134"/>
      <c r="I1597" s="136"/>
      <c r="J1597" s="136"/>
      <c r="K1597" s="136"/>
    </row>
    <row r="1598" spans="1:11" s="116" customFormat="1" ht="10.5">
      <c r="A1598" s="150"/>
      <c r="B1598" s="139"/>
      <c r="C1598" s="133"/>
      <c r="D1598" s="133"/>
      <c r="E1598" s="133"/>
      <c r="F1598" s="134"/>
      <c r="G1598" s="134"/>
      <c r="H1598" s="134"/>
      <c r="I1598" s="136"/>
      <c r="J1598" s="135"/>
      <c r="K1598" s="136"/>
    </row>
    <row r="1599" spans="1:11" s="116" customFormat="1" ht="10.5">
      <c r="A1599" s="143"/>
      <c r="B1599" s="139"/>
      <c r="C1599" s="133"/>
      <c r="D1599" s="133"/>
      <c r="E1599" s="133"/>
      <c r="F1599" s="134"/>
      <c r="G1599" s="134"/>
      <c r="H1599" s="134"/>
      <c r="I1599" s="136"/>
      <c r="J1599" s="136"/>
      <c r="K1599" s="136"/>
    </row>
    <row r="1600" spans="1:11" s="116" customFormat="1" ht="10.5">
      <c r="A1600" s="143"/>
      <c r="B1600" s="139"/>
      <c r="C1600" s="133"/>
      <c r="D1600" s="133"/>
      <c r="E1600" s="133"/>
      <c r="F1600" s="134"/>
      <c r="G1600" s="134"/>
      <c r="H1600" s="134"/>
      <c r="I1600" s="136"/>
      <c r="J1600" s="136"/>
      <c r="K1600" s="136"/>
    </row>
    <row r="1601" spans="1:11" s="116" customFormat="1" ht="10.5">
      <c r="A1601" s="150"/>
      <c r="B1601" s="139"/>
      <c r="C1601" s="133"/>
      <c r="D1601" s="133"/>
      <c r="E1601" s="133"/>
      <c r="F1601" s="134"/>
      <c r="G1601" s="134"/>
      <c r="H1601" s="134"/>
      <c r="I1601" s="136"/>
      <c r="J1601" s="136"/>
      <c r="K1601" s="136"/>
    </row>
    <row r="1602" spans="1:11" s="116" customFormat="1" ht="10.5">
      <c r="A1602" s="143"/>
      <c r="B1602" s="139"/>
      <c r="C1602" s="133"/>
      <c r="D1602" s="133"/>
      <c r="E1602" s="133"/>
      <c r="F1602" s="134"/>
      <c r="G1602" s="134"/>
      <c r="H1602" s="134"/>
      <c r="I1602" s="136"/>
      <c r="J1602" s="136"/>
      <c r="K1602" s="136"/>
    </row>
    <row r="1603" spans="1:11" s="116" customFormat="1" ht="10.5">
      <c r="A1603" s="143"/>
      <c r="B1603" s="139"/>
      <c r="C1603" s="133"/>
      <c r="D1603" s="133"/>
      <c r="E1603" s="133"/>
      <c r="F1603" s="134"/>
      <c r="G1603" s="134"/>
      <c r="H1603" s="134"/>
      <c r="I1603" s="135"/>
      <c r="J1603" s="136"/>
      <c r="K1603" s="136"/>
    </row>
    <row r="1604" spans="1:11" s="116" customFormat="1" ht="10.5">
      <c r="A1604" s="143"/>
      <c r="B1604" s="139"/>
      <c r="C1604" s="133"/>
      <c r="D1604" s="133"/>
      <c r="E1604" s="133"/>
      <c r="F1604" s="134"/>
      <c r="G1604" s="134"/>
      <c r="H1604" s="134"/>
      <c r="I1604" s="136"/>
      <c r="J1604" s="135"/>
      <c r="K1604" s="136"/>
    </row>
    <row r="1605" spans="1:11" s="116" customFormat="1" ht="10.5">
      <c r="A1605" s="143"/>
      <c r="B1605" s="139"/>
      <c r="C1605" s="133"/>
      <c r="D1605" s="133"/>
      <c r="E1605" s="133"/>
      <c r="F1605" s="134"/>
      <c r="G1605" s="134"/>
      <c r="H1605" s="134"/>
      <c r="I1605" s="136"/>
      <c r="J1605" s="135"/>
      <c r="K1605" s="136"/>
    </row>
    <row r="1606" spans="1:11" s="116" customFormat="1" ht="10.5">
      <c r="A1606" s="143"/>
      <c r="B1606" s="139"/>
      <c r="C1606" s="133"/>
      <c r="D1606" s="133"/>
      <c r="E1606" s="133"/>
      <c r="F1606" s="134"/>
      <c r="G1606" s="134"/>
      <c r="H1606" s="134"/>
      <c r="I1606" s="135"/>
      <c r="J1606" s="136"/>
      <c r="K1606" s="136"/>
    </row>
    <row r="1607" spans="1:11" s="116" customFormat="1" ht="10.5">
      <c r="A1607" s="143"/>
      <c r="B1607" s="139"/>
      <c r="C1607" s="133"/>
      <c r="D1607" s="133"/>
      <c r="E1607" s="133"/>
      <c r="F1607" s="134"/>
      <c r="G1607" s="134"/>
      <c r="H1607" s="134"/>
      <c r="I1607" s="135"/>
      <c r="J1607" s="135"/>
      <c r="K1607" s="135"/>
    </row>
    <row r="1608" spans="1:11" ht="10.5">
      <c r="A1608" s="143"/>
      <c r="B1608" s="139"/>
      <c r="C1608" s="157"/>
      <c r="D1608" s="157"/>
      <c r="E1608" s="157"/>
      <c r="I1608" s="136"/>
      <c r="J1608" s="136"/>
      <c r="K1608" s="136"/>
    </row>
    <row r="1609" spans="1:11" ht="10.5">
      <c r="A1609" s="143"/>
      <c r="B1609" s="139"/>
      <c r="C1609" s="157"/>
      <c r="D1609" s="157"/>
      <c r="E1609" s="157"/>
      <c r="J1609" s="136"/>
      <c r="K1609" s="136"/>
    </row>
    <row r="1610" spans="1:11" ht="10.5">
      <c r="A1610" s="143"/>
      <c r="B1610" s="139"/>
      <c r="C1610" s="157"/>
      <c r="D1610" s="157"/>
      <c r="E1610" s="157"/>
    </row>
    <row r="1611" spans="1:11" ht="10.5">
      <c r="A1611" s="143"/>
      <c r="B1611" s="139"/>
      <c r="C1611" s="157"/>
      <c r="D1611" s="157"/>
      <c r="E1611" s="157"/>
    </row>
    <row r="1612" spans="1:11" ht="10.5">
      <c r="A1612" s="143"/>
      <c r="B1612" s="139"/>
      <c r="C1612" s="157"/>
      <c r="D1612" s="157"/>
      <c r="E1612" s="157"/>
      <c r="J1612" s="136"/>
      <c r="K1612" s="136"/>
    </row>
    <row r="1613" spans="1:11" ht="10.5">
      <c r="A1613" s="143"/>
      <c r="B1613" s="139"/>
      <c r="C1613" s="157"/>
      <c r="D1613" s="157"/>
      <c r="E1613" s="157"/>
    </row>
    <row r="1614" spans="1:11" ht="10.5">
      <c r="A1614" s="143"/>
      <c r="B1614" s="139"/>
      <c r="C1614" s="157"/>
      <c r="D1614" s="157"/>
      <c r="E1614" s="157"/>
      <c r="I1614" s="136"/>
      <c r="J1614" s="136"/>
      <c r="K1614" s="136"/>
    </row>
    <row r="1615" spans="1:11" ht="10.5">
      <c r="A1615" s="143"/>
      <c r="B1615" s="139"/>
      <c r="C1615" s="157"/>
      <c r="D1615" s="157"/>
      <c r="E1615" s="157"/>
    </row>
    <row r="1616" spans="1:11" ht="10.5">
      <c r="A1616" s="143"/>
      <c r="B1616" s="139"/>
      <c r="C1616" s="157"/>
      <c r="D1616" s="157"/>
      <c r="E1616" s="157"/>
      <c r="I1616" s="136"/>
      <c r="K1616" s="136"/>
    </row>
    <row r="1617" spans="1:11" ht="11.25" customHeight="1">
      <c r="A1617" s="143"/>
      <c r="B1617" s="139"/>
      <c r="C1617" s="157"/>
      <c r="D1617" s="157"/>
      <c r="E1617" s="157"/>
      <c r="I1617" s="136"/>
      <c r="J1617" s="136"/>
      <c r="K1617" s="136"/>
    </row>
    <row r="1618" spans="1:11" ht="10.5">
      <c r="A1618" s="143"/>
      <c r="B1618" s="139"/>
      <c r="C1618" s="157"/>
      <c r="D1618" s="157"/>
      <c r="E1618" s="157"/>
      <c r="I1618" s="136"/>
      <c r="J1618" s="136"/>
      <c r="K1618" s="136"/>
    </row>
    <row r="1619" spans="1:11" ht="10.5">
      <c r="A1619" s="143"/>
      <c r="B1619" s="139"/>
      <c r="C1619" s="157"/>
      <c r="D1619" s="157"/>
      <c r="E1619" s="157"/>
    </row>
    <row r="1620" spans="1:11" ht="10.5">
      <c r="A1620" s="143"/>
      <c r="B1620" s="139"/>
      <c r="C1620" s="157"/>
      <c r="D1620" s="157"/>
      <c r="E1620" s="157"/>
    </row>
    <row r="1621" spans="1:11" ht="10.5">
      <c r="A1621" s="143"/>
      <c r="B1621" s="139"/>
      <c r="C1621" s="157"/>
      <c r="D1621" s="157"/>
      <c r="E1621" s="157"/>
      <c r="J1621" s="136"/>
      <c r="K1621" s="136"/>
    </row>
    <row r="1622" spans="1:11" ht="10.5">
      <c r="A1622" s="143"/>
      <c r="B1622" s="139"/>
      <c r="C1622" s="157"/>
      <c r="D1622" s="157"/>
      <c r="E1622" s="157"/>
    </row>
    <row r="1623" spans="1:11" ht="10.5">
      <c r="A1623" s="143"/>
      <c r="B1623" s="139"/>
      <c r="C1623" s="157"/>
      <c r="D1623" s="157"/>
      <c r="E1623" s="157"/>
      <c r="I1623" s="136"/>
      <c r="J1623" s="136"/>
      <c r="K1623" s="136"/>
    </row>
    <row r="1624" spans="1:11" ht="10.5">
      <c r="A1624" s="143"/>
      <c r="B1624" s="139"/>
      <c r="C1624" s="157"/>
      <c r="D1624" s="157"/>
      <c r="E1624" s="157"/>
    </row>
    <row r="1625" spans="1:11" ht="10.5">
      <c r="A1625" s="143"/>
      <c r="B1625" s="139"/>
      <c r="C1625" s="157"/>
      <c r="D1625" s="157"/>
      <c r="E1625" s="157"/>
    </row>
    <row r="1626" spans="1:11" ht="10.5">
      <c r="A1626" s="143"/>
      <c r="B1626" s="139"/>
      <c r="C1626" s="157"/>
      <c r="D1626" s="157"/>
      <c r="E1626" s="157"/>
    </row>
    <row r="1627" spans="1:11" ht="10.5">
      <c r="A1627" s="143"/>
      <c r="B1627" s="139"/>
      <c r="C1627" s="157"/>
      <c r="D1627" s="157"/>
      <c r="E1627" s="157"/>
    </row>
    <row r="1628" spans="1:11" ht="10.5">
      <c r="A1628" s="143"/>
      <c r="B1628" s="139"/>
      <c r="C1628" s="157"/>
      <c r="D1628" s="157"/>
      <c r="E1628" s="157"/>
    </row>
    <row r="1629" spans="1:11" ht="10.5">
      <c r="A1629" s="143"/>
      <c r="B1629" s="139"/>
      <c r="C1629" s="157"/>
      <c r="D1629" s="157"/>
      <c r="E1629" s="157"/>
    </row>
    <row r="1630" spans="1:11" ht="10.5">
      <c r="A1630" s="143"/>
      <c r="B1630" s="141"/>
      <c r="C1630" s="157"/>
      <c r="D1630" s="157"/>
      <c r="E1630" s="157"/>
    </row>
    <row r="1631" spans="1:11" ht="10.5">
      <c r="A1631" s="143"/>
      <c r="B1631" s="139"/>
      <c r="C1631" s="157"/>
      <c r="D1631" s="157"/>
      <c r="E1631" s="157"/>
    </row>
    <row r="1632" spans="1:11" ht="10.5">
      <c r="A1632" s="143"/>
      <c r="B1632" s="139"/>
      <c r="C1632" s="157"/>
      <c r="D1632" s="157"/>
      <c r="E1632" s="157"/>
    </row>
    <row r="1633" spans="1:11" ht="10.5">
      <c r="A1633" s="143"/>
      <c r="B1633" s="139"/>
      <c r="C1633" s="157"/>
      <c r="D1633" s="157"/>
      <c r="E1633" s="157"/>
    </row>
    <row r="1634" spans="1:11" ht="10.5">
      <c r="A1634" s="143"/>
      <c r="B1634" s="139"/>
      <c r="C1634" s="157"/>
      <c r="D1634" s="157"/>
      <c r="E1634" s="157"/>
    </row>
    <row r="1635" spans="1:11" ht="10.5">
      <c r="A1635" s="143"/>
      <c r="B1635" s="139"/>
      <c r="C1635" s="157"/>
      <c r="D1635" s="157"/>
      <c r="E1635" s="157"/>
    </row>
    <row r="1636" spans="1:11" ht="10.5">
      <c r="A1636" s="143"/>
      <c r="B1636" s="139"/>
      <c r="C1636" s="157"/>
      <c r="D1636" s="157"/>
      <c r="E1636" s="157"/>
    </row>
    <row r="1637" spans="1:11" ht="10.5">
      <c r="A1637" s="143"/>
      <c r="B1637" s="141"/>
      <c r="C1637" s="157"/>
      <c r="D1637" s="157"/>
      <c r="E1637" s="157"/>
    </row>
    <row r="1638" spans="1:11" ht="10.5">
      <c r="A1638" s="143"/>
      <c r="B1638" s="158"/>
      <c r="C1638" s="157"/>
      <c r="D1638" s="157"/>
      <c r="E1638" s="157"/>
    </row>
    <row r="1639" spans="1:11" ht="10.5">
      <c r="A1639" s="143"/>
      <c r="B1639" s="141"/>
      <c r="C1639" s="157"/>
      <c r="D1639" s="157"/>
      <c r="E1639" s="157"/>
    </row>
    <row r="1640" spans="1:11" ht="10.5">
      <c r="A1640" s="143"/>
      <c r="B1640" s="139"/>
      <c r="C1640" s="157"/>
      <c r="D1640" s="157"/>
      <c r="E1640" s="157"/>
      <c r="I1640" s="136"/>
      <c r="J1640" s="136"/>
      <c r="K1640" s="136"/>
    </row>
    <row r="1641" spans="1:11" ht="10.5">
      <c r="A1641" s="143"/>
      <c r="B1641" s="142"/>
      <c r="C1641" s="157"/>
      <c r="D1641" s="157"/>
      <c r="E1641" s="157"/>
      <c r="I1641" s="136"/>
      <c r="J1641" s="136"/>
      <c r="K1641" s="136"/>
    </row>
    <row r="1642" spans="1:11" ht="10.5">
      <c r="A1642" s="143"/>
      <c r="B1642" s="141"/>
      <c r="C1642" s="157"/>
      <c r="D1642" s="157"/>
      <c r="E1642" s="157"/>
      <c r="I1642" s="136"/>
      <c r="J1642" s="136"/>
      <c r="K1642" s="136"/>
    </row>
    <row r="1643" spans="1:11" ht="10.5">
      <c r="A1643" s="143"/>
      <c r="B1643" s="141"/>
      <c r="C1643" s="157"/>
      <c r="D1643" s="157"/>
      <c r="E1643" s="157"/>
      <c r="I1643" s="136"/>
      <c r="J1643" s="136"/>
      <c r="K1643" s="136"/>
    </row>
    <row r="1644" spans="1:11" ht="10.5">
      <c r="A1644" s="143"/>
      <c r="B1644" s="141"/>
      <c r="C1644" s="157"/>
      <c r="D1644" s="157"/>
      <c r="E1644" s="157"/>
      <c r="I1644" s="136"/>
      <c r="J1644" s="136"/>
      <c r="K1644" s="136"/>
    </row>
    <row r="1645" spans="1:11" ht="22.5" customHeight="1">
      <c r="A1645" s="143"/>
      <c r="B1645" s="141"/>
      <c r="C1645" s="157"/>
      <c r="D1645" s="157"/>
      <c r="E1645" s="157"/>
      <c r="I1645" s="136"/>
      <c r="J1645" s="136"/>
      <c r="K1645" s="136"/>
    </row>
    <row r="1646" spans="1:11" ht="10.5">
      <c r="A1646" s="159"/>
      <c r="B1646" s="141"/>
      <c r="C1646" s="157"/>
      <c r="D1646" s="157"/>
      <c r="E1646" s="157"/>
      <c r="I1646" s="136"/>
      <c r="J1646" s="136"/>
      <c r="K1646" s="136"/>
    </row>
    <row r="1647" spans="1:11" ht="10.5">
      <c r="A1647" s="160"/>
      <c r="B1647" s="141"/>
      <c r="C1647" s="157"/>
      <c r="D1647" s="157"/>
      <c r="E1647" s="157"/>
      <c r="I1647" s="136"/>
      <c r="K1647" s="136"/>
    </row>
    <row r="1648" spans="1:11" ht="10.5">
      <c r="A1648" s="160"/>
      <c r="B1648" s="141"/>
      <c r="C1648" s="157"/>
      <c r="D1648" s="157"/>
      <c r="E1648" s="157"/>
      <c r="J1648" s="136"/>
      <c r="K1648" s="136"/>
    </row>
    <row r="1649" spans="1:11" ht="10.5">
      <c r="A1649" s="149"/>
      <c r="B1649" s="141"/>
      <c r="C1649" s="157"/>
      <c r="D1649" s="157"/>
      <c r="E1649" s="157"/>
      <c r="I1649" s="136"/>
      <c r="K1649" s="136"/>
    </row>
    <row r="1650" spans="1:11" ht="10.5">
      <c r="A1650" s="150"/>
      <c r="B1650" s="141"/>
      <c r="C1650" s="157"/>
      <c r="D1650" s="157"/>
      <c r="E1650" s="157"/>
    </row>
    <row r="1651" spans="1:11" ht="10.5">
      <c r="A1651" s="143"/>
      <c r="B1651" s="141"/>
      <c r="C1651" s="157"/>
      <c r="D1651" s="157"/>
      <c r="E1651" s="157"/>
    </row>
    <row r="1652" spans="1:11" ht="10.5">
      <c r="A1652" s="143"/>
      <c r="B1652" s="141"/>
      <c r="C1652" s="157"/>
      <c r="D1652" s="157"/>
      <c r="E1652" s="157"/>
    </row>
    <row r="1653" spans="1:11" ht="10.5">
      <c r="A1653" s="143"/>
      <c r="B1653" s="141"/>
      <c r="C1653" s="157"/>
      <c r="D1653" s="157"/>
      <c r="E1653" s="157"/>
    </row>
    <row r="1654" spans="1:11" ht="10.5">
      <c r="A1654" s="143"/>
      <c r="B1654" s="141"/>
      <c r="C1654" s="157"/>
      <c r="D1654" s="157"/>
      <c r="E1654" s="157"/>
    </row>
    <row r="1655" spans="1:11" ht="10.5">
      <c r="A1655" s="143"/>
      <c r="B1655" s="141"/>
      <c r="C1655" s="157"/>
      <c r="D1655" s="157"/>
      <c r="E1655" s="157"/>
    </row>
    <row r="1656" spans="1:11" ht="10.5">
      <c r="A1656" s="150"/>
      <c r="B1656" s="141"/>
      <c r="C1656" s="157"/>
      <c r="D1656" s="157"/>
      <c r="E1656" s="157"/>
    </row>
    <row r="1657" spans="1:11" ht="10.5">
      <c r="A1657" s="143"/>
      <c r="B1657" s="139"/>
    </row>
    <row r="1658" spans="1:11" ht="10.5">
      <c r="A1658" s="143"/>
    </row>
    <row r="1659" spans="1:11" ht="10.5">
      <c r="A1659" s="143"/>
    </row>
    <row r="1660" spans="1:11" ht="10.5">
      <c r="A1660" s="143"/>
    </row>
    <row r="1661" spans="1:11" ht="10.5">
      <c r="A1661" s="143"/>
    </row>
    <row r="1662" spans="1:11" ht="12.75" customHeight="1">
      <c r="A1662" s="143"/>
    </row>
    <row r="1663" spans="1:11" ht="11.25" customHeight="1">
      <c r="B1663" s="139"/>
      <c r="C1663" s="125"/>
      <c r="D1663" s="125"/>
      <c r="E1663" s="125"/>
    </row>
    <row r="1664" spans="1:11" ht="24" customHeight="1">
      <c r="A1664" s="161"/>
      <c r="B1664" s="139"/>
      <c r="C1664" s="125"/>
      <c r="D1664" s="125"/>
      <c r="E1664" s="125"/>
    </row>
    <row r="1665" spans="1:5" ht="11.25" customHeight="1">
      <c r="A1665" s="162"/>
      <c r="B1665" s="139"/>
      <c r="C1665" s="125"/>
      <c r="D1665" s="125"/>
      <c r="E1665" s="125"/>
    </row>
    <row r="1666" spans="1:5" ht="41.25" customHeight="1">
      <c r="A1666" s="162"/>
      <c r="C1666" s="125"/>
      <c r="D1666" s="125"/>
      <c r="E1666" s="125"/>
    </row>
    <row r="1667" spans="1:5" ht="15" customHeight="1">
      <c r="A1667" s="162"/>
      <c r="B1667" s="163"/>
      <c r="C1667" s="125"/>
      <c r="D1667" s="125"/>
      <c r="E1667" s="125"/>
    </row>
    <row r="1668" spans="1:5" ht="11.25" customHeight="1">
      <c r="A1668" s="164"/>
      <c r="B1668" s="165"/>
      <c r="C1668" s="125"/>
      <c r="D1668" s="125"/>
      <c r="E1668" s="125"/>
    </row>
    <row r="1669" spans="1:5" ht="12.75" customHeight="1">
      <c r="A1669" s="166"/>
      <c r="C1669" s="125"/>
      <c r="D1669" s="125"/>
      <c r="E1669" s="125"/>
    </row>
    <row r="1670" spans="1:5" ht="12.75" customHeight="1">
      <c r="C1670" s="125"/>
      <c r="D1670" s="125"/>
      <c r="E1670" s="125"/>
    </row>
    <row r="1671" spans="1:5" ht="12.75" customHeight="1">
      <c r="C1671" s="125"/>
      <c r="D1671" s="125"/>
      <c r="E1671" s="125"/>
    </row>
    <row r="1672" spans="1:5" ht="12.75" customHeight="1">
      <c r="C1672" s="125"/>
      <c r="D1672" s="125"/>
      <c r="E1672" s="125"/>
    </row>
    <row r="1673" spans="1:5" ht="12.75" customHeight="1">
      <c r="C1673" s="125"/>
      <c r="D1673" s="125"/>
      <c r="E1673" s="125"/>
    </row>
    <row r="1674" spans="1:5" ht="12.75" customHeight="1">
      <c r="C1674" s="125"/>
      <c r="D1674" s="125"/>
      <c r="E1674" s="125"/>
    </row>
    <row r="1675" spans="1:5" ht="12.75" customHeight="1">
      <c r="C1675" s="125"/>
      <c r="D1675" s="125"/>
      <c r="E1675" s="125"/>
    </row>
    <row r="1676" spans="1:5" ht="12.75" customHeight="1">
      <c r="C1676" s="125"/>
      <c r="D1676" s="125"/>
      <c r="E1676" s="125"/>
    </row>
    <row r="1677" spans="1:5" ht="12.75" customHeight="1">
      <c r="C1677" s="125"/>
      <c r="D1677" s="125"/>
      <c r="E1677" s="125"/>
    </row>
    <row r="1678" spans="1:5" ht="12.75" customHeight="1">
      <c r="C1678" s="125"/>
      <c r="D1678" s="125"/>
      <c r="E1678" s="125"/>
    </row>
    <row r="1679" spans="1:5" ht="12.75" customHeight="1">
      <c r="C1679" s="125"/>
      <c r="D1679" s="125"/>
      <c r="E1679" s="125"/>
    </row>
    <row r="1680" spans="1:5" ht="12.75" customHeight="1">
      <c r="C1680" s="125"/>
      <c r="D1680" s="125"/>
      <c r="E1680" s="125"/>
    </row>
    <row r="1681" spans="3:5" ht="12.75" customHeight="1">
      <c r="C1681" s="125"/>
      <c r="D1681" s="125"/>
      <c r="E1681" s="125"/>
    </row>
    <row r="1682" spans="3:5" ht="12.75" customHeight="1">
      <c r="C1682" s="125"/>
      <c r="D1682" s="125"/>
      <c r="E1682" s="125"/>
    </row>
    <row r="1683" spans="3:5" ht="12.75" customHeight="1">
      <c r="C1683" s="125"/>
      <c r="D1683" s="125"/>
      <c r="E1683" s="125"/>
    </row>
    <row r="1684" spans="3:5" ht="12.75" customHeight="1">
      <c r="C1684" s="125"/>
      <c r="D1684" s="125"/>
      <c r="E1684" s="125"/>
    </row>
  </sheetData>
  <mergeCells count="4">
    <mergeCell ref="A1:K1"/>
    <mergeCell ref="B4:D4"/>
    <mergeCell ref="F4:H4"/>
    <mergeCell ref="J4:L4"/>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scale="94"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HP422"/>
  <sheetViews>
    <sheetView showGridLines="0" showRowColHeaders="0" zoomScaleNormal="100" workbookViewId="0">
      <selection activeCell="M3" sqref="M3:O4"/>
    </sheetView>
  </sheetViews>
  <sheetFormatPr defaultColWidth="12.3984375" defaultRowHeight="12.75" customHeight="1"/>
  <cols>
    <col min="1" max="1" width="17.73046875" style="234" customWidth="1"/>
    <col min="2" max="2" width="12.3984375" style="235"/>
    <col min="3" max="3" width="12.3984375" style="236"/>
    <col min="4" max="4" width="4.1328125" style="231" customWidth="1"/>
    <col min="5" max="5" width="17.73046875" style="234" customWidth="1"/>
    <col min="6" max="6" width="12.3984375" style="235"/>
    <col min="7" max="7" width="12.3984375" style="236"/>
    <col min="8" max="11" width="12.3984375" style="234"/>
    <col min="12" max="256" width="12.3984375" style="225"/>
    <col min="257" max="257" width="17.73046875" style="225" customWidth="1"/>
    <col min="258" max="259" width="12.3984375" style="225"/>
    <col min="260" max="260" width="4.1328125" style="225" customWidth="1"/>
    <col min="261" max="261" width="17.73046875" style="225" customWidth="1"/>
    <col min="262" max="512" width="12.3984375" style="225"/>
    <col min="513" max="513" width="17.73046875" style="225" customWidth="1"/>
    <col min="514" max="515" width="12.3984375" style="225"/>
    <col min="516" max="516" width="4.1328125" style="225" customWidth="1"/>
    <col min="517" max="517" width="17.73046875" style="225" customWidth="1"/>
    <col min="518" max="768" width="12.3984375" style="225"/>
    <col min="769" max="769" width="17.73046875" style="225" customWidth="1"/>
    <col min="770" max="771" width="12.3984375" style="225"/>
    <col min="772" max="772" width="4.1328125" style="225" customWidth="1"/>
    <col min="773" max="773" width="17.73046875" style="225" customWidth="1"/>
    <col min="774" max="1024" width="12.3984375" style="225"/>
    <col min="1025" max="1025" width="17.73046875" style="225" customWidth="1"/>
    <col min="1026" max="1027" width="12.3984375" style="225"/>
    <col min="1028" max="1028" width="4.1328125" style="225" customWidth="1"/>
    <col min="1029" max="1029" width="17.73046875" style="225" customWidth="1"/>
    <col min="1030" max="1280" width="12.3984375" style="225"/>
    <col min="1281" max="1281" width="17.73046875" style="225" customWidth="1"/>
    <col min="1282" max="1283" width="12.3984375" style="225"/>
    <col min="1284" max="1284" width="4.1328125" style="225" customWidth="1"/>
    <col min="1285" max="1285" width="17.73046875" style="225" customWidth="1"/>
    <col min="1286" max="1536" width="12.3984375" style="225"/>
    <col min="1537" max="1537" width="17.73046875" style="225" customWidth="1"/>
    <col min="1538" max="1539" width="12.3984375" style="225"/>
    <col min="1540" max="1540" width="4.1328125" style="225" customWidth="1"/>
    <col min="1541" max="1541" width="17.73046875" style="225" customWidth="1"/>
    <col min="1542" max="1792" width="12.3984375" style="225"/>
    <col min="1793" max="1793" width="17.73046875" style="225" customWidth="1"/>
    <col min="1794" max="1795" width="12.3984375" style="225"/>
    <col min="1796" max="1796" width="4.1328125" style="225" customWidth="1"/>
    <col min="1797" max="1797" width="17.73046875" style="225" customWidth="1"/>
    <col min="1798" max="2048" width="12.3984375" style="225"/>
    <col min="2049" max="2049" width="17.73046875" style="225" customWidth="1"/>
    <col min="2050" max="2051" width="12.3984375" style="225"/>
    <col min="2052" max="2052" width="4.1328125" style="225" customWidth="1"/>
    <col min="2053" max="2053" width="17.73046875" style="225" customWidth="1"/>
    <col min="2054" max="2304" width="12.3984375" style="225"/>
    <col min="2305" max="2305" width="17.73046875" style="225" customWidth="1"/>
    <col min="2306" max="2307" width="12.3984375" style="225"/>
    <col min="2308" max="2308" width="4.1328125" style="225" customWidth="1"/>
    <col min="2309" max="2309" width="17.73046875" style="225" customWidth="1"/>
    <col min="2310" max="2560" width="12.3984375" style="225"/>
    <col min="2561" max="2561" width="17.73046875" style="225" customWidth="1"/>
    <col min="2562" max="2563" width="12.3984375" style="225"/>
    <col min="2564" max="2564" width="4.1328125" style="225" customWidth="1"/>
    <col min="2565" max="2565" width="17.73046875" style="225" customWidth="1"/>
    <col min="2566" max="2816" width="12.3984375" style="225"/>
    <col min="2817" max="2817" width="17.73046875" style="225" customWidth="1"/>
    <col min="2818" max="2819" width="12.3984375" style="225"/>
    <col min="2820" max="2820" width="4.1328125" style="225" customWidth="1"/>
    <col min="2821" max="2821" width="17.73046875" style="225" customWidth="1"/>
    <col min="2822" max="3072" width="12.3984375" style="225"/>
    <col min="3073" max="3073" width="17.73046875" style="225" customWidth="1"/>
    <col min="3074" max="3075" width="12.3984375" style="225"/>
    <col min="3076" max="3076" width="4.1328125" style="225" customWidth="1"/>
    <col min="3077" max="3077" width="17.73046875" style="225" customWidth="1"/>
    <col min="3078" max="3328" width="12.3984375" style="225"/>
    <col min="3329" max="3329" width="17.73046875" style="225" customWidth="1"/>
    <col min="3330" max="3331" width="12.3984375" style="225"/>
    <col min="3332" max="3332" width="4.1328125" style="225" customWidth="1"/>
    <col min="3333" max="3333" width="17.73046875" style="225" customWidth="1"/>
    <col min="3334" max="3584" width="12.3984375" style="225"/>
    <col min="3585" max="3585" width="17.73046875" style="225" customWidth="1"/>
    <col min="3586" max="3587" width="12.3984375" style="225"/>
    <col min="3588" max="3588" width="4.1328125" style="225" customWidth="1"/>
    <col min="3589" max="3589" width="17.73046875" style="225" customWidth="1"/>
    <col min="3590" max="3840" width="12.3984375" style="225"/>
    <col min="3841" max="3841" width="17.73046875" style="225" customWidth="1"/>
    <col min="3842" max="3843" width="12.3984375" style="225"/>
    <col min="3844" max="3844" width="4.1328125" style="225" customWidth="1"/>
    <col min="3845" max="3845" width="17.73046875" style="225" customWidth="1"/>
    <col min="3846" max="4096" width="12.3984375" style="225"/>
    <col min="4097" max="4097" width="17.73046875" style="225" customWidth="1"/>
    <col min="4098" max="4099" width="12.3984375" style="225"/>
    <col min="4100" max="4100" width="4.1328125" style="225" customWidth="1"/>
    <col min="4101" max="4101" width="17.73046875" style="225" customWidth="1"/>
    <col min="4102" max="4352" width="12.3984375" style="225"/>
    <col min="4353" max="4353" width="17.73046875" style="225" customWidth="1"/>
    <col min="4354" max="4355" width="12.3984375" style="225"/>
    <col min="4356" max="4356" width="4.1328125" style="225" customWidth="1"/>
    <col min="4357" max="4357" width="17.73046875" style="225" customWidth="1"/>
    <col min="4358" max="4608" width="12.3984375" style="225"/>
    <col min="4609" max="4609" width="17.73046875" style="225" customWidth="1"/>
    <col min="4610" max="4611" width="12.3984375" style="225"/>
    <col min="4612" max="4612" width="4.1328125" style="225" customWidth="1"/>
    <col min="4613" max="4613" width="17.73046875" style="225" customWidth="1"/>
    <col min="4614" max="4864" width="12.3984375" style="225"/>
    <col min="4865" max="4865" width="17.73046875" style="225" customWidth="1"/>
    <col min="4866" max="4867" width="12.3984375" style="225"/>
    <col min="4868" max="4868" width="4.1328125" style="225" customWidth="1"/>
    <col min="4869" max="4869" width="17.73046875" style="225" customWidth="1"/>
    <col min="4870" max="5120" width="12.3984375" style="225"/>
    <col min="5121" max="5121" width="17.73046875" style="225" customWidth="1"/>
    <col min="5122" max="5123" width="12.3984375" style="225"/>
    <col min="5124" max="5124" width="4.1328125" style="225" customWidth="1"/>
    <col min="5125" max="5125" width="17.73046875" style="225" customWidth="1"/>
    <col min="5126" max="5376" width="12.3984375" style="225"/>
    <col min="5377" max="5377" width="17.73046875" style="225" customWidth="1"/>
    <col min="5378" max="5379" width="12.3984375" style="225"/>
    <col min="5380" max="5380" width="4.1328125" style="225" customWidth="1"/>
    <col min="5381" max="5381" width="17.73046875" style="225" customWidth="1"/>
    <col min="5382" max="5632" width="12.3984375" style="225"/>
    <col min="5633" max="5633" width="17.73046875" style="225" customWidth="1"/>
    <col min="5634" max="5635" width="12.3984375" style="225"/>
    <col min="5636" max="5636" width="4.1328125" style="225" customWidth="1"/>
    <col min="5637" max="5637" width="17.73046875" style="225" customWidth="1"/>
    <col min="5638" max="5888" width="12.3984375" style="225"/>
    <col min="5889" max="5889" width="17.73046875" style="225" customWidth="1"/>
    <col min="5890" max="5891" width="12.3984375" style="225"/>
    <col min="5892" max="5892" width="4.1328125" style="225" customWidth="1"/>
    <col min="5893" max="5893" width="17.73046875" style="225" customWidth="1"/>
    <col min="5894" max="6144" width="12.3984375" style="225"/>
    <col min="6145" max="6145" width="17.73046875" style="225" customWidth="1"/>
    <col min="6146" max="6147" width="12.3984375" style="225"/>
    <col min="6148" max="6148" width="4.1328125" style="225" customWidth="1"/>
    <col min="6149" max="6149" width="17.73046875" style="225" customWidth="1"/>
    <col min="6150" max="6400" width="12.3984375" style="225"/>
    <col min="6401" max="6401" width="17.73046875" style="225" customWidth="1"/>
    <col min="6402" max="6403" width="12.3984375" style="225"/>
    <col min="6404" max="6404" width="4.1328125" style="225" customWidth="1"/>
    <col min="6405" max="6405" width="17.73046875" style="225" customWidth="1"/>
    <col min="6406" max="6656" width="12.3984375" style="225"/>
    <col min="6657" max="6657" width="17.73046875" style="225" customWidth="1"/>
    <col min="6658" max="6659" width="12.3984375" style="225"/>
    <col min="6660" max="6660" width="4.1328125" style="225" customWidth="1"/>
    <col min="6661" max="6661" width="17.73046875" style="225" customWidth="1"/>
    <col min="6662" max="6912" width="12.3984375" style="225"/>
    <col min="6913" max="6913" width="17.73046875" style="225" customWidth="1"/>
    <col min="6914" max="6915" width="12.3984375" style="225"/>
    <col min="6916" max="6916" width="4.1328125" style="225" customWidth="1"/>
    <col min="6917" max="6917" width="17.73046875" style="225" customWidth="1"/>
    <col min="6918" max="7168" width="12.3984375" style="225"/>
    <col min="7169" max="7169" width="17.73046875" style="225" customWidth="1"/>
    <col min="7170" max="7171" width="12.3984375" style="225"/>
    <col min="7172" max="7172" width="4.1328125" style="225" customWidth="1"/>
    <col min="7173" max="7173" width="17.73046875" style="225" customWidth="1"/>
    <col min="7174" max="7424" width="12.3984375" style="225"/>
    <col min="7425" max="7425" width="17.73046875" style="225" customWidth="1"/>
    <col min="7426" max="7427" width="12.3984375" style="225"/>
    <col min="7428" max="7428" width="4.1328125" style="225" customWidth="1"/>
    <col min="7429" max="7429" width="17.73046875" style="225" customWidth="1"/>
    <col min="7430" max="7680" width="12.3984375" style="225"/>
    <col min="7681" max="7681" width="17.73046875" style="225" customWidth="1"/>
    <col min="7682" max="7683" width="12.3984375" style="225"/>
    <col min="7684" max="7684" width="4.1328125" style="225" customWidth="1"/>
    <col min="7685" max="7685" width="17.73046875" style="225" customWidth="1"/>
    <col min="7686" max="7936" width="12.3984375" style="225"/>
    <col min="7937" max="7937" width="17.73046875" style="225" customWidth="1"/>
    <col min="7938" max="7939" width="12.3984375" style="225"/>
    <col min="7940" max="7940" width="4.1328125" style="225" customWidth="1"/>
    <col min="7941" max="7941" width="17.73046875" style="225" customWidth="1"/>
    <col min="7942" max="8192" width="12.3984375" style="225"/>
    <col min="8193" max="8193" width="17.73046875" style="225" customWidth="1"/>
    <col min="8194" max="8195" width="12.3984375" style="225"/>
    <col min="8196" max="8196" width="4.1328125" style="225" customWidth="1"/>
    <col min="8197" max="8197" width="17.73046875" style="225" customWidth="1"/>
    <col min="8198" max="8448" width="12.3984375" style="225"/>
    <col min="8449" max="8449" width="17.73046875" style="225" customWidth="1"/>
    <col min="8450" max="8451" width="12.3984375" style="225"/>
    <col min="8452" max="8452" width="4.1328125" style="225" customWidth="1"/>
    <col min="8453" max="8453" width="17.73046875" style="225" customWidth="1"/>
    <col min="8454" max="8704" width="12.3984375" style="225"/>
    <col min="8705" max="8705" width="17.73046875" style="225" customWidth="1"/>
    <col min="8706" max="8707" width="12.3984375" style="225"/>
    <col min="8708" max="8708" width="4.1328125" style="225" customWidth="1"/>
    <col min="8709" max="8709" width="17.73046875" style="225" customWidth="1"/>
    <col min="8710" max="8960" width="12.3984375" style="225"/>
    <col min="8961" max="8961" width="17.73046875" style="225" customWidth="1"/>
    <col min="8962" max="8963" width="12.3984375" style="225"/>
    <col min="8964" max="8964" width="4.1328125" style="225" customWidth="1"/>
    <col min="8965" max="8965" width="17.73046875" style="225" customWidth="1"/>
    <col min="8966" max="9216" width="12.3984375" style="225"/>
    <col min="9217" max="9217" width="17.73046875" style="225" customWidth="1"/>
    <col min="9218" max="9219" width="12.3984375" style="225"/>
    <col min="9220" max="9220" width="4.1328125" style="225" customWidth="1"/>
    <col min="9221" max="9221" width="17.73046875" style="225" customWidth="1"/>
    <col min="9222" max="9472" width="12.3984375" style="225"/>
    <col min="9473" max="9473" width="17.73046875" style="225" customWidth="1"/>
    <col min="9474" max="9475" width="12.3984375" style="225"/>
    <col min="9476" max="9476" width="4.1328125" style="225" customWidth="1"/>
    <col min="9477" max="9477" width="17.73046875" style="225" customWidth="1"/>
    <col min="9478" max="9728" width="12.3984375" style="225"/>
    <col min="9729" max="9729" width="17.73046875" style="225" customWidth="1"/>
    <col min="9730" max="9731" width="12.3984375" style="225"/>
    <col min="9732" max="9732" width="4.1328125" style="225" customWidth="1"/>
    <col min="9733" max="9733" width="17.73046875" style="225" customWidth="1"/>
    <col min="9734" max="9984" width="12.3984375" style="225"/>
    <col min="9985" max="9985" width="17.73046875" style="225" customWidth="1"/>
    <col min="9986" max="9987" width="12.3984375" style="225"/>
    <col min="9988" max="9988" width="4.1328125" style="225" customWidth="1"/>
    <col min="9989" max="9989" width="17.73046875" style="225" customWidth="1"/>
    <col min="9990" max="10240" width="12.3984375" style="225"/>
    <col min="10241" max="10241" width="17.73046875" style="225" customWidth="1"/>
    <col min="10242" max="10243" width="12.3984375" style="225"/>
    <col min="10244" max="10244" width="4.1328125" style="225" customWidth="1"/>
    <col min="10245" max="10245" width="17.73046875" style="225" customWidth="1"/>
    <col min="10246" max="10496" width="12.3984375" style="225"/>
    <col min="10497" max="10497" width="17.73046875" style="225" customWidth="1"/>
    <col min="10498" max="10499" width="12.3984375" style="225"/>
    <col min="10500" max="10500" width="4.1328125" style="225" customWidth="1"/>
    <col min="10501" max="10501" width="17.73046875" style="225" customWidth="1"/>
    <col min="10502" max="10752" width="12.3984375" style="225"/>
    <col min="10753" max="10753" width="17.73046875" style="225" customWidth="1"/>
    <col min="10754" max="10755" width="12.3984375" style="225"/>
    <col min="10756" max="10756" width="4.1328125" style="225" customWidth="1"/>
    <col min="10757" max="10757" width="17.73046875" style="225" customWidth="1"/>
    <col min="10758" max="11008" width="12.3984375" style="225"/>
    <col min="11009" max="11009" width="17.73046875" style="225" customWidth="1"/>
    <col min="11010" max="11011" width="12.3984375" style="225"/>
    <col min="11012" max="11012" width="4.1328125" style="225" customWidth="1"/>
    <col min="11013" max="11013" width="17.73046875" style="225" customWidth="1"/>
    <col min="11014" max="11264" width="12.3984375" style="225"/>
    <col min="11265" max="11265" width="17.73046875" style="225" customWidth="1"/>
    <col min="11266" max="11267" width="12.3984375" style="225"/>
    <col min="11268" max="11268" width="4.1328125" style="225" customWidth="1"/>
    <col min="11269" max="11269" width="17.73046875" style="225" customWidth="1"/>
    <col min="11270" max="11520" width="12.3984375" style="225"/>
    <col min="11521" max="11521" width="17.73046875" style="225" customWidth="1"/>
    <col min="11522" max="11523" width="12.3984375" style="225"/>
    <col min="11524" max="11524" width="4.1328125" style="225" customWidth="1"/>
    <col min="11525" max="11525" width="17.73046875" style="225" customWidth="1"/>
    <col min="11526" max="11776" width="12.3984375" style="225"/>
    <col min="11777" max="11777" width="17.73046875" style="225" customWidth="1"/>
    <col min="11778" max="11779" width="12.3984375" style="225"/>
    <col min="11780" max="11780" width="4.1328125" style="225" customWidth="1"/>
    <col min="11781" max="11781" width="17.73046875" style="225" customWidth="1"/>
    <col min="11782" max="12032" width="12.3984375" style="225"/>
    <col min="12033" max="12033" width="17.73046875" style="225" customWidth="1"/>
    <col min="12034" max="12035" width="12.3984375" style="225"/>
    <col min="12036" max="12036" width="4.1328125" style="225" customWidth="1"/>
    <col min="12037" max="12037" width="17.73046875" style="225" customWidth="1"/>
    <col min="12038" max="12288" width="12.3984375" style="225"/>
    <col min="12289" max="12289" width="17.73046875" style="225" customWidth="1"/>
    <col min="12290" max="12291" width="12.3984375" style="225"/>
    <col min="12292" max="12292" width="4.1328125" style="225" customWidth="1"/>
    <col min="12293" max="12293" width="17.73046875" style="225" customWidth="1"/>
    <col min="12294" max="12544" width="12.3984375" style="225"/>
    <col min="12545" max="12545" width="17.73046875" style="225" customWidth="1"/>
    <col min="12546" max="12547" width="12.3984375" style="225"/>
    <col min="12548" max="12548" width="4.1328125" style="225" customWidth="1"/>
    <col min="12549" max="12549" width="17.73046875" style="225" customWidth="1"/>
    <col min="12550" max="12800" width="12.3984375" style="225"/>
    <col min="12801" max="12801" width="17.73046875" style="225" customWidth="1"/>
    <col min="12802" max="12803" width="12.3984375" style="225"/>
    <col min="12804" max="12804" width="4.1328125" style="225" customWidth="1"/>
    <col min="12805" max="12805" width="17.73046875" style="225" customWidth="1"/>
    <col min="12806" max="13056" width="12.3984375" style="225"/>
    <col min="13057" max="13057" width="17.73046875" style="225" customWidth="1"/>
    <col min="13058" max="13059" width="12.3984375" style="225"/>
    <col min="13060" max="13060" width="4.1328125" style="225" customWidth="1"/>
    <col min="13061" max="13061" width="17.73046875" style="225" customWidth="1"/>
    <col min="13062" max="13312" width="12.3984375" style="225"/>
    <col min="13313" max="13313" width="17.73046875" style="225" customWidth="1"/>
    <col min="13314" max="13315" width="12.3984375" style="225"/>
    <col min="13316" max="13316" width="4.1328125" style="225" customWidth="1"/>
    <col min="13317" max="13317" width="17.73046875" style="225" customWidth="1"/>
    <col min="13318" max="13568" width="12.3984375" style="225"/>
    <col min="13569" max="13569" width="17.73046875" style="225" customWidth="1"/>
    <col min="13570" max="13571" width="12.3984375" style="225"/>
    <col min="13572" max="13572" width="4.1328125" style="225" customWidth="1"/>
    <col min="13573" max="13573" width="17.73046875" style="225" customWidth="1"/>
    <col min="13574" max="13824" width="12.3984375" style="225"/>
    <col min="13825" max="13825" width="17.73046875" style="225" customWidth="1"/>
    <col min="13826" max="13827" width="12.3984375" style="225"/>
    <col min="13828" max="13828" width="4.1328125" style="225" customWidth="1"/>
    <col min="13829" max="13829" width="17.73046875" style="225" customWidth="1"/>
    <col min="13830" max="14080" width="12.3984375" style="225"/>
    <col min="14081" max="14081" width="17.73046875" style="225" customWidth="1"/>
    <col min="14082" max="14083" width="12.3984375" style="225"/>
    <col min="14084" max="14084" width="4.1328125" style="225" customWidth="1"/>
    <col min="14085" max="14085" width="17.73046875" style="225" customWidth="1"/>
    <col min="14086" max="14336" width="12.3984375" style="225"/>
    <col min="14337" max="14337" width="17.73046875" style="225" customWidth="1"/>
    <col min="14338" max="14339" width="12.3984375" style="225"/>
    <col min="14340" max="14340" width="4.1328125" style="225" customWidth="1"/>
    <col min="14341" max="14341" width="17.73046875" style="225" customWidth="1"/>
    <col min="14342" max="14592" width="12.3984375" style="225"/>
    <col min="14593" max="14593" width="17.73046875" style="225" customWidth="1"/>
    <col min="14594" max="14595" width="12.3984375" style="225"/>
    <col min="14596" max="14596" width="4.1328125" style="225" customWidth="1"/>
    <col min="14597" max="14597" width="17.73046875" style="225" customWidth="1"/>
    <col min="14598" max="14848" width="12.3984375" style="225"/>
    <col min="14849" max="14849" width="17.73046875" style="225" customWidth="1"/>
    <col min="14850" max="14851" width="12.3984375" style="225"/>
    <col min="14852" max="14852" width="4.1328125" style="225" customWidth="1"/>
    <col min="14853" max="14853" width="17.73046875" style="225" customWidth="1"/>
    <col min="14854" max="15104" width="12.3984375" style="225"/>
    <col min="15105" max="15105" width="17.73046875" style="225" customWidth="1"/>
    <col min="15106" max="15107" width="12.3984375" style="225"/>
    <col min="15108" max="15108" width="4.1328125" style="225" customWidth="1"/>
    <col min="15109" max="15109" width="17.73046875" style="225" customWidth="1"/>
    <col min="15110" max="15360" width="12.3984375" style="225"/>
    <col min="15361" max="15361" width="17.73046875" style="225" customWidth="1"/>
    <col min="15362" max="15363" width="12.3984375" style="225"/>
    <col min="15364" max="15364" width="4.1328125" style="225" customWidth="1"/>
    <col min="15365" max="15365" width="17.73046875" style="225" customWidth="1"/>
    <col min="15366" max="15616" width="12.3984375" style="225"/>
    <col min="15617" max="15617" width="17.73046875" style="225" customWidth="1"/>
    <col min="15618" max="15619" width="12.3984375" style="225"/>
    <col min="15620" max="15620" width="4.1328125" style="225" customWidth="1"/>
    <col min="15621" max="15621" width="17.73046875" style="225" customWidth="1"/>
    <col min="15622" max="15872" width="12.3984375" style="225"/>
    <col min="15873" max="15873" width="17.73046875" style="225" customWidth="1"/>
    <col min="15874" max="15875" width="12.3984375" style="225"/>
    <col min="15876" max="15876" width="4.1328125" style="225" customWidth="1"/>
    <col min="15877" max="15877" width="17.73046875" style="225" customWidth="1"/>
    <col min="15878" max="16128" width="12.3984375" style="225"/>
    <col min="16129" max="16129" width="17.73046875" style="225" customWidth="1"/>
    <col min="16130" max="16131" width="12.3984375" style="225"/>
    <col min="16132" max="16132" width="4.1328125" style="225" customWidth="1"/>
    <col min="16133" max="16133" width="17.73046875" style="225" customWidth="1"/>
    <col min="16134" max="16384" width="12.3984375" style="225"/>
  </cols>
  <sheetData>
    <row r="1" spans="1:15" ht="33" customHeight="1">
      <c r="A1" s="323" t="s">
        <v>303</v>
      </c>
      <c r="B1" s="323"/>
      <c r="C1" s="323"/>
      <c r="D1" s="323"/>
      <c r="E1" s="323"/>
      <c r="F1" s="323"/>
      <c r="G1" s="323"/>
      <c r="H1" s="323"/>
      <c r="I1" s="323"/>
      <c r="J1" s="323"/>
      <c r="K1" s="323"/>
      <c r="L1" s="323"/>
      <c r="M1" s="323"/>
      <c r="N1" s="323"/>
      <c r="O1" s="323"/>
    </row>
    <row r="2" spans="1:15" ht="15" customHeight="1">
      <c r="A2" s="324" t="s">
        <v>576</v>
      </c>
      <c r="B2" s="324"/>
      <c r="C2" s="324"/>
      <c r="D2" s="324"/>
      <c r="E2" s="324"/>
      <c r="F2" s="324"/>
      <c r="G2" s="324"/>
      <c r="H2" s="324"/>
      <c r="I2" s="324"/>
      <c r="J2" s="324"/>
      <c r="K2" s="324"/>
      <c r="L2" s="324"/>
      <c r="M2" s="324"/>
      <c r="N2" s="324"/>
      <c r="O2" s="324"/>
    </row>
    <row r="3" spans="1:15" ht="18.75" customHeight="1">
      <c r="A3" s="325" t="s">
        <v>304</v>
      </c>
      <c r="B3" s="325"/>
      <c r="C3" s="325"/>
      <c r="D3" s="226"/>
      <c r="E3" s="325" t="s">
        <v>305</v>
      </c>
      <c r="F3" s="325"/>
      <c r="G3" s="325"/>
      <c r="H3" s="227"/>
      <c r="I3" s="227"/>
      <c r="J3" s="227"/>
      <c r="K3" s="227"/>
      <c r="L3" s="227"/>
      <c r="M3" s="318" t="s">
        <v>36</v>
      </c>
      <c r="N3" s="318"/>
      <c r="O3" s="318"/>
    </row>
    <row r="4" spans="1:15" ht="16.5" customHeight="1">
      <c r="A4" s="228"/>
      <c r="B4" s="229" t="s">
        <v>306</v>
      </c>
      <c r="C4" s="230" t="s">
        <v>307</v>
      </c>
      <c r="E4" s="228"/>
      <c r="F4" s="229" t="s">
        <v>306</v>
      </c>
      <c r="G4" s="230" t="s">
        <v>307</v>
      </c>
      <c r="H4" s="232" t="s">
        <v>308</v>
      </c>
      <c r="I4" s="233">
        <f>CORREL(F5:F240,G5:G240)</f>
        <v>-0.48430540381073572</v>
      </c>
      <c r="M4" s="319"/>
      <c r="N4" s="319"/>
      <c r="O4" s="319"/>
    </row>
    <row r="5" spans="1:15" ht="12.75" customHeight="1">
      <c r="A5" s="234" t="s">
        <v>309</v>
      </c>
      <c r="B5" s="235">
        <v>1054.0142879</v>
      </c>
      <c r="C5" s="236">
        <v>6</v>
      </c>
      <c r="E5" s="234" t="s">
        <v>310</v>
      </c>
      <c r="F5" s="235">
        <v>1115.2054274</v>
      </c>
      <c r="G5" s="236">
        <v>3.1</v>
      </c>
    </row>
    <row r="6" spans="1:15" ht="12.75" customHeight="1">
      <c r="A6" s="237" t="s">
        <v>311</v>
      </c>
      <c r="B6" s="238">
        <v>1005.8000162</v>
      </c>
      <c r="C6" s="239">
        <v>4.3</v>
      </c>
      <c r="E6" s="237" t="s">
        <v>312</v>
      </c>
      <c r="F6" s="238">
        <v>1047.3343875999999</v>
      </c>
      <c r="G6" s="239">
        <v>3.2</v>
      </c>
    </row>
    <row r="7" spans="1:15" ht="12.75" customHeight="1">
      <c r="A7" s="237" t="s">
        <v>313</v>
      </c>
      <c r="B7" s="238">
        <v>1069.6547724</v>
      </c>
      <c r="C7" s="239">
        <v>5.6</v>
      </c>
      <c r="E7" s="237" t="s">
        <v>314</v>
      </c>
      <c r="F7" s="238">
        <v>1092.7412824</v>
      </c>
      <c r="G7" s="239">
        <v>3.4</v>
      </c>
    </row>
    <row r="8" spans="1:15" ht="12.75" customHeight="1">
      <c r="A8" s="237" t="s">
        <v>315</v>
      </c>
      <c r="B8" s="238">
        <v>981.16609061999998</v>
      </c>
      <c r="C8" s="239">
        <v>6.4</v>
      </c>
      <c r="E8" s="237" t="s">
        <v>316</v>
      </c>
      <c r="F8" s="238">
        <v>945.66838123000002</v>
      </c>
      <c r="G8" s="239">
        <v>3.5</v>
      </c>
    </row>
    <row r="9" spans="1:15" ht="12.75" customHeight="1">
      <c r="A9" s="237" t="s">
        <v>317</v>
      </c>
      <c r="B9" s="238">
        <v>1046.8781326999999</v>
      </c>
      <c r="C9" s="239">
        <v>5.3</v>
      </c>
      <c r="E9" s="237" t="s">
        <v>318</v>
      </c>
      <c r="F9" s="238">
        <v>1086.821275</v>
      </c>
      <c r="G9" s="239">
        <v>3.5</v>
      </c>
    </row>
    <row r="10" spans="1:15" ht="12.75" customHeight="1">
      <c r="A10" s="237" t="s">
        <v>319</v>
      </c>
      <c r="B10" s="238">
        <v>1014.4268623</v>
      </c>
      <c r="C10" s="239">
        <v>4.8</v>
      </c>
      <c r="E10" s="237" t="s">
        <v>320</v>
      </c>
      <c r="F10" s="238">
        <v>1077.9612405</v>
      </c>
      <c r="G10" s="239">
        <v>3.6</v>
      </c>
    </row>
    <row r="11" spans="1:15" ht="12.75" customHeight="1">
      <c r="A11" s="237" t="s">
        <v>321</v>
      </c>
      <c r="B11" s="238">
        <v>981.17151588000002</v>
      </c>
      <c r="C11" s="239">
        <v>7.1</v>
      </c>
      <c r="E11" s="237" t="s">
        <v>322</v>
      </c>
      <c r="F11" s="238">
        <v>1049.3732513</v>
      </c>
      <c r="G11" s="239">
        <v>3.6</v>
      </c>
    </row>
    <row r="12" spans="1:15" ht="12.75" customHeight="1">
      <c r="A12" s="237" t="s">
        <v>323</v>
      </c>
      <c r="B12" s="238">
        <v>907.58264126999995</v>
      </c>
      <c r="C12" s="239">
        <v>6.8</v>
      </c>
      <c r="E12" s="237" t="s">
        <v>324</v>
      </c>
      <c r="F12" s="238">
        <v>1035.9181884</v>
      </c>
      <c r="G12" s="239">
        <v>3.7</v>
      </c>
    </row>
    <row r="13" spans="1:15" ht="12.75" customHeight="1">
      <c r="A13" s="237" t="s">
        <v>260</v>
      </c>
      <c r="B13" s="238">
        <v>925.90113198999995</v>
      </c>
      <c r="C13" s="239">
        <v>7.6</v>
      </c>
      <c r="E13" s="237" t="s">
        <v>325</v>
      </c>
      <c r="F13" s="238">
        <v>1109.6323441</v>
      </c>
      <c r="G13" s="239">
        <v>3.7</v>
      </c>
    </row>
    <row r="14" spans="1:15" ht="12.75" customHeight="1">
      <c r="A14" s="237" t="s">
        <v>326</v>
      </c>
      <c r="B14" s="238">
        <v>1090.8316596</v>
      </c>
      <c r="C14" s="239">
        <v>4.2</v>
      </c>
      <c r="E14" s="237" t="s">
        <v>327</v>
      </c>
      <c r="F14" s="238">
        <v>1087.5431143000001</v>
      </c>
      <c r="G14" s="239">
        <v>3.8</v>
      </c>
    </row>
    <row r="15" spans="1:15" ht="12.75" customHeight="1">
      <c r="A15" s="237" t="s">
        <v>328</v>
      </c>
      <c r="B15" s="238">
        <v>989.99071559000004</v>
      </c>
      <c r="C15" s="239">
        <v>4.5</v>
      </c>
      <c r="E15" s="237" t="s">
        <v>329</v>
      </c>
      <c r="F15" s="238">
        <v>1088.660881</v>
      </c>
      <c r="G15" s="239">
        <v>3.8</v>
      </c>
    </row>
    <row r="16" spans="1:15" ht="12.75" customHeight="1">
      <c r="A16" s="237" t="s">
        <v>330</v>
      </c>
      <c r="B16" s="238">
        <v>907.58414465999999</v>
      </c>
      <c r="C16" s="239">
        <v>6.3</v>
      </c>
      <c r="E16" s="237" t="s">
        <v>331</v>
      </c>
      <c r="F16" s="238">
        <v>1091.2885905000001</v>
      </c>
      <c r="G16" s="239">
        <v>3.8</v>
      </c>
    </row>
    <row r="17" spans="1:224" ht="12.75" customHeight="1">
      <c r="A17" s="237" t="s">
        <v>332</v>
      </c>
      <c r="B17" s="238">
        <v>975.81547867999996</v>
      </c>
      <c r="C17" s="239">
        <v>5.5</v>
      </c>
      <c r="E17" s="237" t="s">
        <v>333</v>
      </c>
      <c r="F17" s="238">
        <v>1077.8107477999999</v>
      </c>
      <c r="G17" s="239">
        <v>3.9</v>
      </c>
    </row>
    <row r="18" spans="1:224" ht="12.75" customHeight="1">
      <c r="A18" s="237" t="s">
        <v>334</v>
      </c>
      <c r="B18" s="238">
        <v>920.82259071999999</v>
      </c>
      <c r="C18" s="239">
        <v>7.3</v>
      </c>
      <c r="E18" s="237" t="s">
        <v>335</v>
      </c>
      <c r="F18" s="238">
        <v>942.93832809000003</v>
      </c>
      <c r="G18" s="239">
        <v>3.9</v>
      </c>
    </row>
    <row r="19" spans="1:224" ht="12.75" customHeight="1">
      <c r="A19" s="237" t="s">
        <v>320</v>
      </c>
      <c r="B19" s="238">
        <v>1077.9612405</v>
      </c>
      <c r="C19" s="239">
        <v>3.6</v>
      </c>
      <c r="E19" s="237" t="s">
        <v>336</v>
      </c>
      <c r="F19" s="238">
        <v>1056.602504</v>
      </c>
      <c r="G19" s="239">
        <v>3.9</v>
      </c>
    </row>
    <row r="20" spans="1:224" ht="12.75" customHeight="1">
      <c r="A20" s="237" t="s">
        <v>327</v>
      </c>
      <c r="B20" s="238">
        <v>1087.5431143000001</v>
      </c>
      <c r="C20" s="239">
        <v>3.8</v>
      </c>
      <c r="E20" s="237" t="s">
        <v>337</v>
      </c>
      <c r="F20" s="238">
        <v>1009.1641016999999</v>
      </c>
      <c r="G20" s="239">
        <v>3.9</v>
      </c>
    </row>
    <row r="21" spans="1:224" ht="12.75" customHeight="1">
      <c r="A21" s="237" t="s">
        <v>338</v>
      </c>
      <c r="B21" s="238">
        <v>1048.5457229000001</v>
      </c>
      <c r="C21" s="239">
        <v>6.8</v>
      </c>
      <c r="E21" s="237" t="s">
        <v>339</v>
      </c>
      <c r="F21" s="238">
        <v>1057.1846046999999</v>
      </c>
      <c r="G21" s="239">
        <v>4</v>
      </c>
    </row>
    <row r="22" spans="1:224" ht="12.75" customHeight="1">
      <c r="A22" s="237" t="s">
        <v>340</v>
      </c>
      <c r="B22" s="238">
        <v>1002.9436831</v>
      </c>
      <c r="C22" s="239">
        <v>5.9</v>
      </c>
      <c r="E22" s="237" t="s">
        <v>341</v>
      </c>
      <c r="F22" s="238">
        <v>1085.2640544000001</v>
      </c>
      <c r="G22" s="239">
        <v>4</v>
      </c>
    </row>
    <row r="23" spans="1:224" ht="12.75" customHeight="1">
      <c r="A23" s="237" t="s">
        <v>342</v>
      </c>
      <c r="B23" s="238">
        <v>1011.1037509</v>
      </c>
      <c r="C23" s="239">
        <v>6.1</v>
      </c>
      <c r="E23" s="237" t="s">
        <v>343</v>
      </c>
      <c r="F23" s="238">
        <v>1068.6399722000001</v>
      </c>
      <c r="G23" s="239">
        <v>4.0999999999999996</v>
      </c>
    </row>
    <row r="24" spans="1:224" ht="12.75" customHeight="1">
      <c r="A24" s="237" t="s">
        <v>344</v>
      </c>
      <c r="B24" s="238">
        <v>907.20562847999997</v>
      </c>
      <c r="C24" s="239">
        <v>5.5</v>
      </c>
      <c r="E24" s="237" t="s">
        <v>345</v>
      </c>
      <c r="F24" s="238">
        <v>998.06666838000001</v>
      </c>
      <c r="G24" s="239">
        <v>4.0999999999999996</v>
      </c>
    </row>
    <row r="25" spans="1:224" ht="12.75" customHeight="1">
      <c r="A25" s="237" t="s">
        <v>310</v>
      </c>
      <c r="B25" s="238">
        <v>1115.2054274</v>
      </c>
      <c r="C25" s="239">
        <v>3.1</v>
      </c>
      <c r="E25" s="237" t="s">
        <v>346</v>
      </c>
      <c r="F25" s="238">
        <v>1093.0355171000001</v>
      </c>
      <c r="G25" s="239">
        <v>4.0999999999999996</v>
      </c>
    </row>
    <row r="26" spans="1:224" ht="12.75" customHeight="1">
      <c r="A26" s="237" t="s">
        <v>347</v>
      </c>
      <c r="B26" s="238">
        <v>993.43101052999998</v>
      </c>
      <c r="C26" s="239">
        <v>5.3</v>
      </c>
      <c r="E26" s="237" t="s">
        <v>348</v>
      </c>
      <c r="F26" s="238">
        <v>1062.6854005</v>
      </c>
      <c r="G26" s="239">
        <v>4.0999999999999996</v>
      </c>
    </row>
    <row r="27" spans="1:224" ht="12.75" customHeight="1">
      <c r="A27" s="237" t="s">
        <v>349</v>
      </c>
      <c r="B27" s="238">
        <v>995.00188293999997</v>
      </c>
      <c r="C27" s="239">
        <v>5.4</v>
      </c>
      <c r="E27" s="237" t="s">
        <v>350</v>
      </c>
      <c r="F27" s="238">
        <v>1064.8061444</v>
      </c>
      <c r="G27" s="239">
        <v>4.0999999999999996</v>
      </c>
    </row>
    <row r="28" spans="1:224" ht="12.75" customHeight="1">
      <c r="A28" s="237" t="s">
        <v>180</v>
      </c>
      <c r="B28" s="238">
        <v>936.34701374999997</v>
      </c>
      <c r="C28" s="239">
        <v>6.5</v>
      </c>
      <c r="E28" s="237" t="s">
        <v>326</v>
      </c>
      <c r="F28" s="238">
        <v>1090.8316596</v>
      </c>
      <c r="G28" s="239">
        <v>4.2</v>
      </c>
    </row>
    <row r="29" spans="1:224" ht="12.75" customHeight="1">
      <c r="A29" s="237" t="s">
        <v>351</v>
      </c>
      <c r="B29" s="238">
        <v>973.09194404000004</v>
      </c>
      <c r="C29" s="239">
        <v>9.4</v>
      </c>
      <c r="E29" s="237" t="s">
        <v>352</v>
      </c>
      <c r="F29" s="238">
        <v>1034.0597315</v>
      </c>
      <c r="G29" s="239">
        <v>4.2</v>
      </c>
    </row>
    <row r="30" spans="1:224" ht="12.75" customHeight="1">
      <c r="A30" s="237" t="s">
        <v>339</v>
      </c>
      <c r="B30" s="238">
        <v>1057.1846046999999</v>
      </c>
      <c r="C30" s="239">
        <v>4</v>
      </c>
      <c r="E30" s="237" t="s">
        <v>353</v>
      </c>
      <c r="F30" s="238">
        <v>1071.2024844</v>
      </c>
      <c r="G30" s="239">
        <v>4.2</v>
      </c>
    </row>
    <row r="31" spans="1:224" s="240" customFormat="1" ht="12.75" customHeight="1">
      <c r="A31" s="237" t="s">
        <v>354</v>
      </c>
      <c r="B31" s="238">
        <v>1082.6769058</v>
      </c>
      <c r="C31" s="239">
        <v>4.5</v>
      </c>
      <c r="D31" s="231"/>
      <c r="E31" s="237" t="s">
        <v>355</v>
      </c>
      <c r="F31" s="238">
        <v>1056.3128812</v>
      </c>
      <c r="G31" s="239">
        <v>4.2</v>
      </c>
      <c r="H31" s="234"/>
      <c r="I31" s="234"/>
      <c r="J31" s="234"/>
      <c r="K31" s="234"/>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row>
    <row r="32" spans="1:224" ht="12.75" customHeight="1">
      <c r="A32" s="237" t="s">
        <v>356</v>
      </c>
      <c r="B32" s="238">
        <v>1049.5244832999999</v>
      </c>
      <c r="C32" s="239">
        <v>5.7</v>
      </c>
      <c r="E32" s="237" t="s">
        <v>357</v>
      </c>
      <c r="F32" s="238">
        <v>1028.6056601</v>
      </c>
      <c r="G32" s="239">
        <v>4.2</v>
      </c>
    </row>
    <row r="33" spans="1:7" ht="12.75" customHeight="1">
      <c r="A33" s="237" t="s">
        <v>358</v>
      </c>
      <c r="B33" s="238">
        <v>1003.6586737</v>
      </c>
      <c r="C33" s="239">
        <v>4.9000000000000004</v>
      </c>
      <c r="E33" s="237" t="s">
        <v>359</v>
      </c>
      <c r="F33" s="238">
        <v>1030.3728788000001</v>
      </c>
      <c r="G33" s="239">
        <v>4.2</v>
      </c>
    </row>
    <row r="34" spans="1:7" ht="12.75" customHeight="1">
      <c r="A34" s="237" t="s">
        <v>324</v>
      </c>
      <c r="B34" s="238">
        <v>1035.9181884</v>
      </c>
      <c r="C34" s="239">
        <v>3.7</v>
      </c>
      <c r="E34" s="237" t="s">
        <v>360</v>
      </c>
      <c r="F34" s="238">
        <v>1050.9510651999999</v>
      </c>
      <c r="G34" s="239">
        <v>4.2</v>
      </c>
    </row>
    <row r="35" spans="1:7" ht="12.75" customHeight="1">
      <c r="A35" s="237" t="s">
        <v>361</v>
      </c>
      <c r="B35" s="238">
        <v>801.14703491</v>
      </c>
      <c r="C35" s="239">
        <v>6.3</v>
      </c>
      <c r="E35" s="237" t="s">
        <v>311</v>
      </c>
      <c r="F35" s="238">
        <v>1005.8000162</v>
      </c>
      <c r="G35" s="239">
        <v>4.3</v>
      </c>
    </row>
    <row r="36" spans="1:7" ht="12.75" customHeight="1">
      <c r="A36" s="237" t="s">
        <v>362</v>
      </c>
      <c r="B36" s="238">
        <v>1090.7164055999999</v>
      </c>
      <c r="C36" s="239">
        <v>5.6</v>
      </c>
      <c r="E36" s="237" t="s">
        <v>363</v>
      </c>
      <c r="F36" s="238">
        <v>1098.5467828000001</v>
      </c>
      <c r="G36" s="239">
        <v>4.3</v>
      </c>
    </row>
    <row r="37" spans="1:7" ht="12.75" customHeight="1">
      <c r="A37" s="237" t="s">
        <v>364</v>
      </c>
      <c r="B37" s="238">
        <v>771.77115715000002</v>
      </c>
      <c r="C37" s="239">
        <v>6.5</v>
      </c>
      <c r="E37" s="237" t="s">
        <v>365</v>
      </c>
      <c r="F37" s="238">
        <v>1044.9511789999999</v>
      </c>
      <c r="G37" s="239">
        <v>4.3</v>
      </c>
    </row>
    <row r="38" spans="1:7" ht="12.75" customHeight="1">
      <c r="A38" s="237" t="s">
        <v>366</v>
      </c>
      <c r="B38" s="238">
        <v>1035.8757565999999</v>
      </c>
      <c r="C38" s="239">
        <v>5.7</v>
      </c>
      <c r="E38" s="237" t="s">
        <v>367</v>
      </c>
      <c r="F38" s="238">
        <v>1090.6250335</v>
      </c>
      <c r="G38" s="239">
        <v>4.3</v>
      </c>
    </row>
    <row r="39" spans="1:7" ht="12.75" customHeight="1">
      <c r="A39" s="237" t="s">
        <v>368</v>
      </c>
      <c r="B39" s="238">
        <v>1052.1802372</v>
      </c>
      <c r="C39" s="239">
        <v>4.9000000000000004</v>
      </c>
      <c r="E39" s="237" t="s">
        <v>369</v>
      </c>
      <c r="F39" s="238">
        <v>1024.6520287999999</v>
      </c>
      <c r="G39" s="239">
        <v>4.3</v>
      </c>
    </row>
    <row r="40" spans="1:7" ht="12.75" customHeight="1">
      <c r="A40" s="237" t="s">
        <v>370</v>
      </c>
      <c r="B40" s="238">
        <v>1022.9965107</v>
      </c>
      <c r="C40" s="239">
        <v>5.2</v>
      </c>
      <c r="E40" s="237" t="s">
        <v>371</v>
      </c>
      <c r="F40" s="238">
        <v>1079.2710153999999</v>
      </c>
      <c r="G40" s="239">
        <v>4.4000000000000004</v>
      </c>
    </row>
    <row r="41" spans="1:7" ht="12.75" customHeight="1">
      <c r="A41" s="237" t="s">
        <v>322</v>
      </c>
      <c r="B41" s="238">
        <v>1049.3732513</v>
      </c>
      <c r="C41" s="239">
        <v>3.6</v>
      </c>
      <c r="E41" s="237" t="s">
        <v>372</v>
      </c>
      <c r="F41" s="238">
        <v>1090.6583591999999</v>
      </c>
      <c r="G41" s="239">
        <v>4.4000000000000004</v>
      </c>
    </row>
    <row r="42" spans="1:7" ht="12.75" customHeight="1">
      <c r="A42" s="237" t="s">
        <v>373</v>
      </c>
      <c r="B42" s="238">
        <v>1064.0251654000001</v>
      </c>
      <c r="C42" s="239">
        <v>5.8</v>
      </c>
      <c r="E42" s="237" t="s">
        <v>374</v>
      </c>
      <c r="F42" s="238">
        <v>1073.47434</v>
      </c>
      <c r="G42" s="239">
        <v>4.4000000000000004</v>
      </c>
    </row>
    <row r="43" spans="1:7" ht="12.75" customHeight="1">
      <c r="A43" s="237" t="s">
        <v>375</v>
      </c>
      <c r="B43" s="238">
        <v>1022.2979851</v>
      </c>
      <c r="C43" s="239">
        <v>4.5</v>
      </c>
      <c r="E43" s="237" t="s">
        <v>376</v>
      </c>
      <c r="F43" s="238">
        <v>1102.2051753000001</v>
      </c>
      <c r="G43" s="239">
        <v>4.4000000000000004</v>
      </c>
    </row>
    <row r="44" spans="1:7" ht="12.75" customHeight="1">
      <c r="A44" s="237" t="s">
        <v>352</v>
      </c>
      <c r="B44" s="238">
        <v>1034.0597315</v>
      </c>
      <c r="C44" s="239">
        <v>4.2</v>
      </c>
      <c r="E44" s="237" t="s">
        <v>328</v>
      </c>
      <c r="F44" s="238">
        <v>989.99071559000004</v>
      </c>
      <c r="G44" s="239">
        <v>4.5</v>
      </c>
    </row>
    <row r="45" spans="1:7" ht="12.75" customHeight="1">
      <c r="A45" s="237" t="s">
        <v>377</v>
      </c>
      <c r="B45" s="238">
        <v>1112.4393527</v>
      </c>
      <c r="C45" s="239">
        <v>6</v>
      </c>
      <c r="E45" s="237" t="s">
        <v>354</v>
      </c>
      <c r="F45" s="238">
        <v>1082.6769058</v>
      </c>
      <c r="G45" s="239">
        <v>4.5</v>
      </c>
    </row>
    <row r="46" spans="1:7" ht="12.75" customHeight="1">
      <c r="A46" s="237" t="s">
        <v>378</v>
      </c>
      <c r="B46" s="238">
        <v>947.18351037000002</v>
      </c>
      <c r="C46" s="239">
        <v>7.2</v>
      </c>
      <c r="E46" s="237" t="s">
        <v>375</v>
      </c>
      <c r="F46" s="238">
        <v>1022.2979851</v>
      </c>
      <c r="G46" s="239">
        <v>4.5</v>
      </c>
    </row>
    <row r="47" spans="1:7" ht="12.75" customHeight="1">
      <c r="A47" s="237" t="s">
        <v>379</v>
      </c>
      <c r="B47" s="238">
        <v>941.70944537000003</v>
      </c>
      <c r="C47" s="239">
        <v>5.3</v>
      </c>
      <c r="E47" s="237" t="s">
        <v>380</v>
      </c>
      <c r="F47" s="238">
        <v>1054.2057327</v>
      </c>
      <c r="G47" s="239">
        <v>4.5</v>
      </c>
    </row>
    <row r="48" spans="1:7" ht="12.75" customHeight="1">
      <c r="A48" s="237" t="s">
        <v>381</v>
      </c>
      <c r="B48" s="238">
        <v>1056.0577115000001</v>
      </c>
      <c r="C48" s="239">
        <v>5.3</v>
      </c>
      <c r="E48" s="237" t="s">
        <v>382</v>
      </c>
      <c r="F48" s="238">
        <v>1052.4965858</v>
      </c>
      <c r="G48" s="239">
        <v>4.5</v>
      </c>
    </row>
    <row r="49" spans="1:7" ht="12.75" customHeight="1">
      <c r="A49" s="237" t="s">
        <v>383</v>
      </c>
      <c r="B49" s="238">
        <v>1051.5347693000001</v>
      </c>
      <c r="C49" s="239">
        <v>5.4</v>
      </c>
      <c r="E49" s="237" t="s">
        <v>384</v>
      </c>
      <c r="F49" s="238">
        <v>1070.3661331999999</v>
      </c>
      <c r="G49" s="239">
        <v>4.5</v>
      </c>
    </row>
    <row r="50" spans="1:7" ht="12.75" customHeight="1">
      <c r="A50" s="237" t="s">
        <v>385</v>
      </c>
      <c r="B50" s="238">
        <v>985.29266786000005</v>
      </c>
      <c r="C50" s="239">
        <v>7.5</v>
      </c>
      <c r="E50" s="237" t="s">
        <v>386</v>
      </c>
      <c r="F50" s="238">
        <v>970.95368124000004</v>
      </c>
      <c r="G50" s="239">
        <v>4.5</v>
      </c>
    </row>
    <row r="51" spans="1:7" ht="12.75" customHeight="1">
      <c r="A51" s="237" t="s">
        <v>387</v>
      </c>
      <c r="B51" s="238">
        <v>963.56833800000004</v>
      </c>
      <c r="C51" s="239">
        <v>5.6</v>
      </c>
      <c r="E51" s="237" t="s">
        <v>388</v>
      </c>
      <c r="F51" s="238">
        <v>965.46134488999996</v>
      </c>
      <c r="G51" s="239">
        <v>4.5</v>
      </c>
    </row>
    <row r="52" spans="1:7" ht="12.75" customHeight="1">
      <c r="A52" s="237" t="s">
        <v>389</v>
      </c>
      <c r="B52" s="238">
        <v>1029.8192375000001</v>
      </c>
      <c r="C52" s="239">
        <v>4.8</v>
      </c>
      <c r="E52" s="237" t="s">
        <v>390</v>
      </c>
      <c r="F52" s="238">
        <v>1050.3000437000001</v>
      </c>
      <c r="G52" s="239">
        <v>4.5</v>
      </c>
    </row>
    <row r="53" spans="1:7" ht="12.75" customHeight="1">
      <c r="A53" s="237" t="s">
        <v>380</v>
      </c>
      <c r="B53" s="238">
        <v>1054.2057327</v>
      </c>
      <c r="C53" s="239">
        <v>4.5</v>
      </c>
      <c r="E53" s="237" t="s">
        <v>391</v>
      </c>
      <c r="F53" s="238">
        <v>1040.260544</v>
      </c>
      <c r="G53" s="239">
        <v>4.5</v>
      </c>
    </row>
    <row r="54" spans="1:7" ht="12.75" customHeight="1">
      <c r="A54" s="237" t="s">
        <v>392</v>
      </c>
      <c r="B54" s="238">
        <v>916.38314674000003</v>
      </c>
      <c r="C54" s="239">
        <v>5.2</v>
      </c>
      <c r="E54" s="237" t="s">
        <v>393</v>
      </c>
      <c r="F54" s="238">
        <v>1045.9139663999999</v>
      </c>
      <c r="G54" s="239">
        <v>4.5</v>
      </c>
    </row>
    <row r="55" spans="1:7" ht="12.75" customHeight="1">
      <c r="A55" s="237" t="s">
        <v>394</v>
      </c>
      <c r="B55" s="238">
        <v>971.76555168000004</v>
      </c>
      <c r="C55" s="239">
        <v>5.8</v>
      </c>
      <c r="E55" s="237" t="s">
        <v>395</v>
      </c>
      <c r="F55" s="238">
        <v>851.67893886000002</v>
      </c>
      <c r="G55" s="239">
        <v>4.5</v>
      </c>
    </row>
    <row r="56" spans="1:7" ht="12.75" customHeight="1">
      <c r="A56" s="237" t="s">
        <v>316</v>
      </c>
      <c r="B56" s="238">
        <v>945.66838123000002</v>
      </c>
      <c r="C56" s="239">
        <v>3.5</v>
      </c>
      <c r="E56" s="237" t="s">
        <v>396</v>
      </c>
      <c r="F56" s="238">
        <v>1082.3949759</v>
      </c>
      <c r="G56" s="239">
        <v>4.5</v>
      </c>
    </row>
    <row r="57" spans="1:7" ht="12.75" customHeight="1">
      <c r="A57" s="237" t="s">
        <v>397</v>
      </c>
      <c r="B57" s="238">
        <v>1018.6678558999999</v>
      </c>
      <c r="C57" s="239">
        <v>4.8</v>
      </c>
      <c r="E57" s="237" t="s">
        <v>398</v>
      </c>
      <c r="F57" s="238">
        <v>1057.9936157</v>
      </c>
      <c r="G57" s="239">
        <v>4.5999999999999996</v>
      </c>
    </row>
    <row r="58" spans="1:7" ht="12.75" customHeight="1">
      <c r="A58" s="237" t="s">
        <v>399</v>
      </c>
      <c r="B58" s="238">
        <v>898.42785289999995</v>
      </c>
      <c r="C58" s="239">
        <v>6.1</v>
      </c>
      <c r="E58" s="237" t="s">
        <v>400</v>
      </c>
      <c r="F58" s="238">
        <v>1011.4015623</v>
      </c>
      <c r="G58" s="239">
        <v>4.5999999999999996</v>
      </c>
    </row>
    <row r="59" spans="1:7" ht="12.75" customHeight="1">
      <c r="A59" s="237" t="s">
        <v>401</v>
      </c>
      <c r="B59" s="238">
        <v>1006.2724868</v>
      </c>
      <c r="C59" s="239">
        <v>5.3</v>
      </c>
      <c r="E59" s="237" t="s">
        <v>402</v>
      </c>
      <c r="F59" s="238">
        <v>1077.2561940999999</v>
      </c>
      <c r="G59" s="239">
        <v>4.5999999999999996</v>
      </c>
    </row>
    <row r="60" spans="1:7" ht="12.75" customHeight="1">
      <c r="A60" s="237" t="s">
        <v>403</v>
      </c>
      <c r="B60" s="238">
        <v>969.79519514000003</v>
      </c>
      <c r="C60" s="239">
        <v>5.9</v>
      </c>
      <c r="E60" s="237" t="s">
        <v>404</v>
      </c>
      <c r="F60" s="238">
        <v>948.83115520000001</v>
      </c>
      <c r="G60" s="239">
        <v>4.7</v>
      </c>
    </row>
    <row r="61" spans="1:7" ht="12.75" customHeight="1">
      <c r="A61" s="237" t="s">
        <v>405</v>
      </c>
      <c r="B61" s="238">
        <v>918.60542585999997</v>
      </c>
      <c r="C61" s="239">
        <v>8.1</v>
      </c>
      <c r="E61" s="237" t="s">
        <v>406</v>
      </c>
      <c r="F61" s="238">
        <v>1075.3984849000001</v>
      </c>
      <c r="G61" s="239">
        <v>4.7</v>
      </c>
    </row>
    <row r="62" spans="1:7" ht="12.75" customHeight="1">
      <c r="A62" s="237" t="s">
        <v>407</v>
      </c>
      <c r="B62" s="238">
        <v>894.36166522999997</v>
      </c>
      <c r="C62" s="239">
        <v>5.3</v>
      </c>
      <c r="E62" s="237" t="s">
        <v>408</v>
      </c>
      <c r="F62" s="238">
        <v>1058.1425016000001</v>
      </c>
      <c r="G62" s="239">
        <v>4.7</v>
      </c>
    </row>
    <row r="63" spans="1:7" ht="12.75" customHeight="1">
      <c r="A63" s="237" t="s">
        <v>409</v>
      </c>
      <c r="B63" s="238">
        <v>945.99198105999994</v>
      </c>
      <c r="C63" s="239">
        <v>5.2</v>
      </c>
      <c r="E63" s="237" t="s">
        <v>410</v>
      </c>
      <c r="F63" s="238">
        <v>1052.9775697</v>
      </c>
      <c r="G63" s="239">
        <v>4.7</v>
      </c>
    </row>
    <row r="64" spans="1:7" ht="12.75" customHeight="1">
      <c r="A64" s="237" t="s">
        <v>411</v>
      </c>
      <c r="B64" s="238">
        <v>1031.1926900999999</v>
      </c>
      <c r="C64" s="239">
        <v>5.4</v>
      </c>
      <c r="E64" s="237" t="s">
        <v>412</v>
      </c>
      <c r="F64" s="238">
        <v>973.24073737000003</v>
      </c>
      <c r="G64" s="239">
        <v>4.7</v>
      </c>
    </row>
    <row r="65" spans="1:224" ht="12.75" customHeight="1">
      <c r="A65" s="237" t="s">
        <v>413</v>
      </c>
      <c r="B65" s="238">
        <v>1000.3946185999999</v>
      </c>
      <c r="C65" s="239">
        <v>5</v>
      </c>
      <c r="E65" s="237" t="s">
        <v>319</v>
      </c>
      <c r="F65" s="238">
        <v>1014.4268623</v>
      </c>
      <c r="G65" s="239">
        <v>4.8</v>
      </c>
    </row>
    <row r="66" spans="1:224" s="240" customFormat="1" ht="12.75" customHeight="1">
      <c r="A66" s="237" t="s">
        <v>414</v>
      </c>
      <c r="B66" s="238">
        <v>1058.9774010000001</v>
      </c>
      <c r="C66" s="239">
        <v>6.9</v>
      </c>
      <c r="D66" s="231"/>
      <c r="E66" s="237" t="s">
        <v>389</v>
      </c>
      <c r="F66" s="238">
        <v>1029.8192375000001</v>
      </c>
      <c r="G66" s="239">
        <v>4.8</v>
      </c>
      <c r="H66" s="234"/>
      <c r="I66" s="234"/>
      <c r="J66" s="234"/>
      <c r="K66" s="234"/>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row>
    <row r="67" spans="1:224" ht="12.75" customHeight="1">
      <c r="A67" s="237" t="s">
        <v>415</v>
      </c>
      <c r="B67" s="238">
        <v>952.77748688999998</v>
      </c>
      <c r="C67" s="239">
        <v>7.7</v>
      </c>
      <c r="E67" s="237" t="s">
        <v>397</v>
      </c>
      <c r="F67" s="238">
        <v>1018.6678558999999</v>
      </c>
      <c r="G67" s="239">
        <v>4.8</v>
      </c>
    </row>
    <row r="68" spans="1:224" ht="12.75" customHeight="1">
      <c r="A68" s="237" t="s">
        <v>416</v>
      </c>
      <c r="B68" s="238">
        <v>1017.8195544</v>
      </c>
      <c r="C68" s="239">
        <v>5.6</v>
      </c>
      <c r="E68" s="237" t="s">
        <v>417</v>
      </c>
      <c r="F68" s="238">
        <v>1040.9464977</v>
      </c>
      <c r="G68" s="239">
        <v>4.8</v>
      </c>
    </row>
    <row r="69" spans="1:224" ht="12.75" customHeight="1">
      <c r="A69" s="237" t="s">
        <v>418</v>
      </c>
      <c r="B69" s="238">
        <v>848.26028596000003</v>
      </c>
      <c r="C69" s="239">
        <v>6.4</v>
      </c>
      <c r="E69" s="237" t="s">
        <v>419</v>
      </c>
      <c r="F69" s="238">
        <v>1080.9993135</v>
      </c>
      <c r="G69" s="239">
        <v>4.8</v>
      </c>
    </row>
    <row r="70" spans="1:224" ht="12.75" customHeight="1">
      <c r="A70" s="237" t="s">
        <v>420</v>
      </c>
      <c r="B70" s="238">
        <v>939.63103748000003</v>
      </c>
      <c r="C70" s="239">
        <v>5.9</v>
      </c>
      <c r="E70" s="237" t="s">
        <v>421</v>
      </c>
      <c r="F70" s="238">
        <v>1071.8690363999999</v>
      </c>
      <c r="G70" s="239">
        <v>4.8</v>
      </c>
    </row>
    <row r="71" spans="1:224" ht="12.75" customHeight="1">
      <c r="A71" s="237" t="s">
        <v>422</v>
      </c>
      <c r="B71" s="238">
        <v>954.66991959999996</v>
      </c>
      <c r="C71" s="239">
        <v>6.7</v>
      </c>
      <c r="E71" s="237" t="s">
        <v>423</v>
      </c>
      <c r="F71" s="238">
        <v>956.97119974999998</v>
      </c>
      <c r="G71" s="239">
        <v>4.8</v>
      </c>
    </row>
    <row r="72" spans="1:224" ht="12.75" customHeight="1">
      <c r="A72" s="237" t="s">
        <v>424</v>
      </c>
      <c r="B72" s="238">
        <v>951.73682637000002</v>
      </c>
      <c r="C72" s="239">
        <v>5.4</v>
      </c>
      <c r="E72" s="237" t="s">
        <v>358</v>
      </c>
      <c r="F72" s="238">
        <v>1003.6586737</v>
      </c>
      <c r="G72" s="239">
        <v>4.9000000000000004</v>
      </c>
    </row>
    <row r="73" spans="1:224" ht="12.75" customHeight="1">
      <c r="A73" s="237" t="s">
        <v>425</v>
      </c>
      <c r="B73" s="238">
        <v>935.81372491000002</v>
      </c>
      <c r="C73" s="239">
        <v>7.7</v>
      </c>
      <c r="E73" s="237" t="s">
        <v>368</v>
      </c>
      <c r="F73" s="238">
        <v>1052.1802372</v>
      </c>
      <c r="G73" s="239">
        <v>4.9000000000000004</v>
      </c>
    </row>
    <row r="74" spans="1:224" ht="12.75" customHeight="1">
      <c r="A74" s="237" t="s">
        <v>353</v>
      </c>
      <c r="B74" s="238">
        <v>1071.2024844</v>
      </c>
      <c r="C74" s="239">
        <v>4.2</v>
      </c>
      <c r="E74" s="237" t="s">
        <v>426</v>
      </c>
      <c r="F74" s="238">
        <v>980.37099226999999</v>
      </c>
      <c r="G74" s="239">
        <v>4.9000000000000004</v>
      </c>
    </row>
    <row r="75" spans="1:224" ht="12.75" customHeight="1">
      <c r="A75" s="237" t="s">
        <v>312</v>
      </c>
      <c r="B75" s="238">
        <v>1047.3343875999999</v>
      </c>
      <c r="C75" s="239">
        <v>3.2</v>
      </c>
      <c r="E75" s="237" t="s">
        <v>427</v>
      </c>
      <c r="F75" s="238">
        <v>1059.8942046</v>
      </c>
      <c r="G75" s="239">
        <v>4.9000000000000004</v>
      </c>
    </row>
    <row r="76" spans="1:224" ht="12.75" customHeight="1">
      <c r="A76" s="237" t="s">
        <v>355</v>
      </c>
      <c r="B76" s="238">
        <v>1056.3128812</v>
      </c>
      <c r="C76" s="239">
        <v>4.2</v>
      </c>
      <c r="E76" s="237" t="s">
        <v>296</v>
      </c>
      <c r="F76" s="238">
        <v>1051.6953653999999</v>
      </c>
      <c r="G76" s="239">
        <v>4.9000000000000004</v>
      </c>
    </row>
    <row r="77" spans="1:224" ht="12.75" customHeight="1">
      <c r="A77" s="237" t="s">
        <v>428</v>
      </c>
      <c r="B77" s="238">
        <v>840.40757168000005</v>
      </c>
      <c r="C77" s="239">
        <v>7</v>
      </c>
      <c r="E77" s="237" t="s">
        <v>429</v>
      </c>
      <c r="F77" s="238">
        <v>1105.8928066000001</v>
      </c>
      <c r="G77" s="239">
        <v>4.9000000000000004</v>
      </c>
    </row>
    <row r="78" spans="1:224" ht="12.75" customHeight="1">
      <c r="A78" s="237" t="s">
        <v>430</v>
      </c>
      <c r="B78" s="238">
        <v>984.46221932000003</v>
      </c>
      <c r="C78" s="239">
        <v>5.3</v>
      </c>
      <c r="E78" s="237" t="s">
        <v>431</v>
      </c>
      <c r="F78" s="238">
        <v>1083.1415597</v>
      </c>
      <c r="G78" s="239">
        <v>4.9000000000000004</v>
      </c>
    </row>
    <row r="79" spans="1:224" ht="12.75" customHeight="1">
      <c r="A79" s="237" t="s">
        <v>432</v>
      </c>
      <c r="B79" s="238">
        <v>974.00450554999998</v>
      </c>
      <c r="C79" s="239">
        <v>5.5</v>
      </c>
      <c r="E79" s="237" t="s">
        <v>433</v>
      </c>
      <c r="F79" s="238">
        <v>1065.6008237000001</v>
      </c>
      <c r="G79" s="239">
        <v>4.9000000000000004</v>
      </c>
    </row>
    <row r="80" spans="1:224" ht="12.75" customHeight="1">
      <c r="A80" s="237" t="s">
        <v>434</v>
      </c>
      <c r="B80" s="238">
        <v>1117.3077917000001</v>
      </c>
      <c r="C80" s="239">
        <v>7.4</v>
      </c>
      <c r="E80" s="237" t="s">
        <v>413</v>
      </c>
      <c r="F80" s="238">
        <v>1000.3946185999999</v>
      </c>
      <c r="G80" s="239">
        <v>5</v>
      </c>
    </row>
    <row r="81" spans="1:7" ht="12.75" customHeight="1">
      <c r="A81" s="237" t="s">
        <v>435</v>
      </c>
      <c r="B81" s="238">
        <v>964.62074337000001</v>
      </c>
      <c r="C81" s="239">
        <v>5.4</v>
      </c>
      <c r="E81" s="237" t="s">
        <v>436</v>
      </c>
      <c r="F81" s="238">
        <v>983.31780335999997</v>
      </c>
      <c r="G81" s="239">
        <v>5</v>
      </c>
    </row>
    <row r="82" spans="1:7" ht="12.75" customHeight="1">
      <c r="A82" s="237" t="s">
        <v>371</v>
      </c>
      <c r="B82" s="238">
        <v>1079.2710153999999</v>
      </c>
      <c r="C82" s="239">
        <v>4.4000000000000004</v>
      </c>
      <c r="E82" s="237" t="s">
        <v>437</v>
      </c>
      <c r="F82" s="238">
        <v>879.45117860000005</v>
      </c>
      <c r="G82" s="239">
        <v>5</v>
      </c>
    </row>
    <row r="83" spans="1:7" ht="12.75" customHeight="1">
      <c r="A83" s="237" t="s">
        <v>438</v>
      </c>
      <c r="B83" s="238">
        <v>1099.382689</v>
      </c>
      <c r="C83" s="239">
        <v>5.0999999999999996</v>
      </c>
      <c r="E83" s="237" t="s">
        <v>272</v>
      </c>
      <c r="F83" s="238">
        <v>1027.0598891</v>
      </c>
      <c r="G83" s="239">
        <v>5</v>
      </c>
    </row>
    <row r="84" spans="1:7" ht="12.75" customHeight="1">
      <c r="A84" s="237" t="s">
        <v>372</v>
      </c>
      <c r="B84" s="238">
        <v>1090.6583591999999</v>
      </c>
      <c r="C84" s="239">
        <v>4.4000000000000004</v>
      </c>
      <c r="E84" s="237" t="s">
        <v>439</v>
      </c>
      <c r="F84" s="238">
        <v>984.60097898000004</v>
      </c>
      <c r="G84" s="239">
        <v>5</v>
      </c>
    </row>
    <row r="85" spans="1:7" ht="12.75" customHeight="1">
      <c r="A85" s="237" t="s">
        <v>440</v>
      </c>
      <c r="B85" s="238">
        <v>1007.7790376</v>
      </c>
      <c r="C85" s="239">
        <v>6.2</v>
      </c>
      <c r="E85" s="237" t="s">
        <v>441</v>
      </c>
      <c r="F85" s="238">
        <v>958.64720947000001</v>
      </c>
      <c r="G85" s="239">
        <v>5</v>
      </c>
    </row>
    <row r="86" spans="1:7" ht="12.75" customHeight="1">
      <c r="A86" s="237" t="s">
        <v>442</v>
      </c>
      <c r="B86" s="238">
        <v>985.23291629000005</v>
      </c>
      <c r="C86" s="239">
        <v>7.1</v>
      </c>
      <c r="E86" s="237" t="s">
        <v>443</v>
      </c>
      <c r="F86" s="238">
        <v>953.04745635999996</v>
      </c>
      <c r="G86" s="239">
        <v>5</v>
      </c>
    </row>
    <row r="87" spans="1:7" ht="12.75" customHeight="1">
      <c r="A87" s="237" t="s">
        <v>444</v>
      </c>
      <c r="B87" s="238">
        <v>945.84838233999994</v>
      </c>
      <c r="C87" s="239">
        <v>6.5</v>
      </c>
      <c r="E87" s="237" t="s">
        <v>445</v>
      </c>
      <c r="F87" s="238">
        <v>1062.3604174</v>
      </c>
      <c r="G87" s="239">
        <v>5</v>
      </c>
    </row>
    <row r="88" spans="1:7" ht="12.75" customHeight="1">
      <c r="A88" s="237" t="s">
        <v>446</v>
      </c>
      <c r="B88" s="238">
        <v>901.67842279000001</v>
      </c>
      <c r="C88" s="239">
        <v>5.2</v>
      </c>
      <c r="E88" s="237" t="s">
        <v>438</v>
      </c>
      <c r="F88" s="238">
        <v>1099.382689</v>
      </c>
      <c r="G88" s="239">
        <v>5.0999999999999996</v>
      </c>
    </row>
    <row r="89" spans="1:7" ht="12.75" customHeight="1">
      <c r="A89" s="237" t="s">
        <v>447</v>
      </c>
      <c r="B89" s="238">
        <v>1027.6761762000001</v>
      </c>
      <c r="C89" s="239">
        <v>6.7</v>
      </c>
      <c r="E89" s="237" t="s">
        <v>448</v>
      </c>
      <c r="F89" s="238">
        <v>961.30867540999998</v>
      </c>
      <c r="G89" s="239">
        <v>5.0999999999999996</v>
      </c>
    </row>
    <row r="90" spans="1:7" ht="12.75" customHeight="1">
      <c r="A90" s="237" t="s">
        <v>404</v>
      </c>
      <c r="B90" s="238">
        <v>948.83115520000001</v>
      </c>
      <c r="C90" s="239">
        <v>4.7</v>
      </c>
      <c r="E90" s="237" t="s">
        <v>449</v>
      </c>
      <c r="F90" s="238">
        <v>1038.9981834</v>
      </c>
      <c r="G90" s="239">
        <v>5.0999999999999996</v>
      </c>
    </row>
    <row r="91" spans="1:7" ht="12.75" customHeight="1">
      <c r="A91" s="237" t="s">
        <v>382</v>
      </c>
      <c r="B91" s="238">
        <v>1052.4965858</v>
      </c>
      <c r="C91" s="239">
        <v>4.5</v>
      </c>
      <c r="E91" s="237" t="s">
        <v>450</v>
      </c>
      <c r="F91" s="238">
        <v>878.03464412000005</v>
      </c>
      <c r="G91" s="239">
        <v>5.0999999999999996</v>
      </c>
    </row>
    <row r="92" spans="1:7" ht="12.75" customHeight="1">
      <c r="A92" s="237" t="s">
        <v>451</v>
      </c>
      <c r="B92" s="238">
        <v>845.73600367999995</v>
      </c>
      <c r="C92" s="239">
        <v>7.1</v>
      </c>
      <c r="E92" s="237" t="s">
        <v>452</v>
      </c>
      <c r="F92" s="238">
        <v>994.35973765000006</v>
      </c>
      <c r="G92" s="239">
        <v>5.0999999999999996</v>
      </c>
    </row>
    <row r="93" spans="1:7" ht="12.75" customHeight="1">
      <c r="A93" s="237" t="s">
        <v>343</v>
      </c>
      <c r="B93" s="238">
        <v>1068.6399722000001</v>
      </c>
      <c r="C93" s="239">
        <v>4.0999999999999996</v>
      </c>
      <c r="E93" s="237" t="s">
        <v>370</v>
      </c>
      <c r="F93" s="238">
        <v>1022.9965107</v>
      </c>
      <c r="G93" s="239">
        <v>5.2</v>
      </c>
    </row>
    <row r="94" spans="1:7" ht="12.75" customHeight="1">
      <c r="A94" s="237" t="s">
        <v>453</v>
      </c>
      <c r="B94" s="238">
        <v>938.99883044000001</v>
      </c>
      <c r="C94" s="239">
        <v>8.9</v>
      </c>
      <c r="E94" s="237" t="s">
        <v>392</v>
      </c>
      <c r="F94" s="238">
        <v>916.38314674000003</v>
      </c>
      <c r="G94" s="239">
        <v>5.2</v>
      </c>
    </row>
    <row r="95" spans="1:7" ht="12.75" customHeight="1">
      <c r="A95" s="237" t="s">
        <v>454</v>
      </c>
      <c r="B95" s="238">
        <v>1024.4312173000001</v>
      </c>
      <c r="C95" s="239">
        <v>5.8</v>
      </c>
      <c r="E95" s="237" t="s">
        <v>409</v>
      </c>
      <c r="F95" s="238">
        <v>945.99198105999994</v>
      </c>
      <c r="G95" s="239">
        <v>5.2</v>
      </c>
    </row>
    <row r="96" spans="1:7" ht="12.75" customHeight="1">
      <c r="A96" s="237" t="s">
        <v>426</v>
      </c>
      <c r="B96" s="238">
        <v>980.37099226999999</v>
      </c>
      <c r="C96" s="239">
        <v>4.9000000000000004</v>
      </c>
      <c r="E96" s="237" t="s">
        <v>446</v>
      </c>
      <c r="F96" s="238">
        <v>901.67842279000001</v>
      </c>
      <c r="G96" s="239">
        <v>5.2</v>
      </c>
    </row>
    <row r="97" spans="1:224" s="240" customFormat="1" ht="12.75" customHeight="1">
      <c r="A97" s="237" t="s">
        <v>285</v>
      </c>
      <c r="B97" s="238">
        <v>956.45871368999997</v>
      </c>
      <c r="C97" s="239">
        <v>5.8</v>
      </c>
      <c r="D97" s="231"/>
      <c r="E97" s="237" t="s">
        <v>455</v>
      </c>
      <c r="F97" s="238">
        <v>1060.1988083000001</v>
      </c>
      <c r="G97" s="239">
        <v>5.2</v>
      </c>
      <c r="H97" s="234"/>
      <c r="I97" s="234"/>
      <c r="J97" s="234"/>
      <c r="K97" s="234"/>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row>
    <row r="98" spans="1:224" ht="12.75" customHeight="1">
      <c r="A98" s="237" t="s">
        <v>456</v>
      </c>
      <c r="B98" s="238">
        <v>812.32732540999996</v>
      </c>
      <c r="C98" s="239">
        <v>7.2</v>
      </c>
      <c r="E98" s="237" t="s">
        <v>457</v>
      </c>
      <c r="F98" s="238">
        <v>1040.853787</v>
      </c>
      <c r="G98" s="239">
        <v>5.2</v>
      </c>
    </row>
    <row r="99" spans="1:224" ht="12.75" customHeight="1">
      <c r="A99" s="237" t="s">
        <v>427</v>
      </c>
      <c r="B99" s="238">
        <v>1059.8942046</v>
      </c>
      <c r="C99" s="239">
        <v>4.9000000000000004</v>
      </c>
      <c r="E99" s="237" t="s">
        <v>458</v>
      </c>
      <c r="F99" s="238">
        <v>1035.2341246000001</v>
      </c>
      <c r="G99" s="239">
        <v>5.2</v>
      </c>
    </row>
    <row r="100" spans="1:224" ht="12.75" customHeight="1">
      <c r="A100" s="237" t="s">
        <v>193</v>
      </c>
      <c r="B100" s="238">
        <v>995.51902126000005</v>
      </c>
      <c r="C100" s="239">
        <v>5.4</v>
      </c>
      <c r="E100" s="237" t="s">
        <v>459</v>
      </c>
      <c r="F100" s="238">
        <v>976.88095692000002</v>
      </c>
      <c r="G100" s="239">
        <v>5.2</v>
      </c>
    </row>
    <row r="101" spans="1:224" ht="12.75" customHeight="1">
      <c r="A101" s="237" t="s">
        <v>460</v>
      </c>
      <c r="B101" s="238">
        <v>1033.6532907000001</v>
      </c>
      <c r="C101" s="239">
        <v>7.4</v>
      </c>
      <c r="E101" s="237" t="s">
        <v>461</v>
      </c>
      <c r="F101" s="238">
        <v>1091.4990926</v>
      </c>
      <c r="G101" s="239">
        <v>5.2</v>
      </c>
    </row>
    <row r="102" spans="1:224" ht="12.75" customHeight="1">
      <c r="A102" s="237" t="s">
        <v>406</v>
      </c>
      <c r="B102" s="238">
        <v>1075.3984849000001</v>
      </c>
      <c r="C102" s="239">
        <v>4.7</v>
      </c>
      <c r="E102" s="237" t="s">
        <v>317</v>
      </c>
      <c r="F102" s="238">
        <v>1046.8781326999999</v>
      </c>
      <c r="G102" s="239">
        <v>5.3</v>
      </c>
    </row>
    <row r="103" spans="1:224" ht="12.75" customHeight="1">
      <c r="A103" s="237" t="s">
        <v>462</v>
      </c>
      <c r="B103" s="238">
        <v>1071.3914889</v>
      </c>
      <c r="C103" s="239">
        <v>5.9</v>
      </c>
      <c r="E103" s="237" t="s">
        <v>347</v>
      </c>
      <c r="F103" s="238">
        <v>993.43101052999998</v>
      </c>
      <c r="G103" s="239">
        <v>5.3</v>
      </c>
    </row>
    <row r="104" spans="1:224" ht="12.75" customHeight="1">
      <c r="A104" s="237" t="s">
        <v>463</v>
      </c>
      <c r="B104" s="238">
        <v>1017.912911</v>
      </c>
      <c r="C104" s="239">
        <v>6.7</v>
      </c>
      <c r="E104" s="237" t="s">
        <v>379</v>
      </c>
      <c r="F104" s="238">
        <v>941.70944537000003</v>
      </c>
      <c r="G104" s="239">
        <v>5.3</v>
      </c>
    </row>
    <row r="105" spans="1:224" ht="12.75" customHeight="1">
      <c r="A105" s="237" t="s">
        <v>464</v>
      </c>
      <c r="B105" s="238">
        <v>953.48099667999998</v>
      </c>
      <c r="C105" s="239">
        <v>7.6</v>
      </c>
      <c r="E105" s="237" t="s">
        <v>381</v>
      </c>
      <c r="F105" s="238">
        <v>1056.0577115000001</v>
      </c>
      <c r="G105" s="239">
        <v>5.3</v>
      </c>
    </row>
    <row r="106" spans="1:224" ht="12.75" customHeight="1">
      <c r="A106" s="237" t="s">
        <v>341</v>
      </c>
      <c r="B106" s="238">
        <v>1085.2640544000001</v>
      </c>
      <c r="C106" s="239">
        <v>4</v>
      </c>
      <c r="E106" s="237" t="s">
        <v>401</v>
      </c>
      <c r="F106" s="238">
        <v>1006.2724868</v>
      </c>
      <c r="G106" s="239">
        <v>5.3</v>
      </c>
    </row>
    <row r="107" spans="1:224" ht="12.75" customHeight="1">
      <c r="A107" s="237" t="s">
        <v>329</v>
      </c>
      <c r="B107" s="238">
        <v>1088.660881</v>
      </c>
      <c r="C107" s="239">
        <v>3.8</v>
      </c>
      <c r="E107" s="237" t="s">
        <v>407</v>
      </c>
      <c r="F107" s="238">
        <v>894.36166522999997</v>
      </c>
      <c r="G107" s="239">
        <v>5.3</v>
      </c>
    </row>
    <row r="108" spans="1:224" ht="12.75" customHeight="1">
      <c r="A108" s="237" t="s">
        <v>363</v>
      </c>
      <c r="B108" s="238">
        <v>1098.5467828000001</v>
      </c>
      <c r="C108" s="239">
        <v>4.3</v>
      </c>
      <c r="E108" s="237" t="s">
        <v>430</v>
      </c>
      <c r="F108" s="238">
        <v>984.46221932000003</v>
      </c>
      <c r="G108" s="239">
        <v>5.3</v>
      </c>
    </row>
    <row r="109" spans="1:224" ht="12.75" customHeight="1">
      <c r="A109" s="237" t="s">
        <v>465</v>
      </c>
      <c r="B109" s="238">
        <v>910.21041654999999</v>
      </c>
      <c r="C109" s="239">
        <v>6.6</v>
      </c>
      <c r="E109" s="237" t="s">
        <v>466</v>
      </c>
      <c r="F109" s="238">
        <v>1047.2179513000001</v>
      </c>
      <c r="G109" s="239">
        <v>5.3</v>
      </c>
    </row>
    <row r="110" spans="1:224" ht="12.75" customHeight="1">
      <c r="A110" s="237" t="s">
        <v>467</v>
      </c>
      <c r="B110" s="238">
        <v>808.66194269000005</v>
      </c>
      <c r="C110" s="239">
        <v>7.6</v>
      </c>
      <c r="E110" s="237" t="s">
        <v>468</v>
      </c>
      <c r="F110" s="238">
        <v>975.69375222999997</v>
      </c>
      <c r="G110" s="239">
        <v>5.3</v>
      </c>
    </row>
    <row r="111" spans="1:224" ht="12.75" customHeight="1">
      <c r="A111" s="237" t="s">
        <v>384</v>
      </c>
      <c r="B111" s="238">
        <v>1070.3661331999999</v>
      </c>
      <c r="C111" s="239">
        <v>4.5</v>
      </c>
      <c r="E111" s="237" t="s">
        <v>469</v>
      </c>
      <c r="F111" s="238">
        <v>1028.2611629999999</v>
      </c>
      <c r="G111" s="239">
        <v>5.3</v>
      </c>
    </row>
    <row r="112" spans="1:224" ht="12.75" customHeight="1">
      <c r="A112" s="237" t="s">
        <v>204</v>
      </c>
      <c r="B112" s="238">
        <v>967.59593219999999</v>
      </c>
      <c r="C112" s="239">
        <v>5.6</v>
      </c>
      <c r="E112" s="237" t="s">
        <v>470</v>
      </c>
      <c r="F112" s="238">
        <v>1021.6435617</v>
      </c>
      <c r="G112" s="239">
        <v>5.3</v>
      </c>
    </row>
    <row r="113" spans="1:7" ht="12.75" customHeight="1">
      <c r="A113" s="237" t="s">
        <v>357</v>
      </c>
      <c r="B113" s="238">
        <v>1028.6056601</v>
      </c>
      <c r="C113" s="239">
        <v>4.2</v>
      </c>
      <c r="E113" s="237" t="s">
        <v>349</v>
      </c>
      <c r="F113" s="238">
        <v>995.00188293999997</v>
      </c>
      <c r="G113" s="239">
        <v>5.4</v>
      </c>
    </row>
    <row r="114" spans="1:7" ht="12.75" customHeight="1">
      <c r="A114" s="237" t="s">
        <v>345</v>
      </c>
      <c r="B114" s="238">
        <v>998.06666838000001</v>
      </c>
      <c r="C114" s="239">
        <v>4.0999999999999996</v>
      </c>
      <c r="E114" s="237" t="s">
        <v>383</v>
      </c>
      <c r="F114" s="238">
        <v>1051.5347693000001</v>
      </c>
      <c r="G114" s="239">
        <v>5.4</v>
      </c>
    </row>
    <row r="115" spans="1:7" ht="12.75" customHeight="1">
      <c r="A115" s="237" t="s">
        <v>374</v>
      </c>
      <c r="B115" s="238">
        <v>1073.47434</v>
      </c>
      <c r="C115" s="239">
        <v>4.4000000000000004</v>
      </c>
      <c r="E115" s="237" t="s">
        <v>411</v>
      </c>
      <c r="F115" s="238">
        <v>1031.1926900999999</v>
      </c>
      <c r="G115" s="239">
        <v>5.4</v>
      </c>
    </row>
    <row r="116" spans="1:7" ht="12.75" customHeight="1">
      <c r="A116" s="237" t="s">
        <v>333</v>
      </c>
      <c r="B116" s="238">
        <v>1077.8107477999999</v>
      </c>
      <c r="C116" s="239">
        <v>3.9</v>
      </c>
      <c r="E116" s="237" t="s">
        <v>424</v>
      </c>
      <c r="F116" s="238">
        <v>951.73682637000002</v>
      </c>
      <c r="G116" s="239">
        <v>5.4</v>
      </c>
    </row>
    <row r="117" spans="1:7" ht="12.75" customHeight="1">
      <c r="A117" s="237" t="s">
        <v>436</v>
      </c>
      <c r="B117" s="238">
        <v>983.31780335999997</v>
      </c>
      <c r="C117" s="239">
        <v>5</v>
      </c>
      <c r="E117" s="237" t="s">
        <v>435</v>
      </c>
      <c r="F117" s="238">
        <v>964.62074337000001</v>
      </c>
      <c r="G117" s="239">
        <v>5.4</v>
      </c>
    </row>
    <row r="118" spans="1:7" ht="12.75" customHeight="1">
      <c r="A118" s="237" t="s">
        <v>471</v>
      </c>
      <c r="B118" s="238">
        <v>1030.0649536000001</v>
      </c>
      <c r="C118" s="239">
        <v>5.9</v>
      </c>
      <c r="E118" s="237" t="s">
        <v>193</v>
      </c>
      <c r="F118" s="238">
        <v>995.51902126000005</v>
      </c>
      <c r="G118" s="239">
        <v>5.4</v>
      </c>
    </row>
    <row r="119" spans="1:7" ht="12.75" customHeight="1">
      <c r="A119" s="237" t="s">
        <v>472</v>
      </c>
      <c r="B119" s="238">
        <v>1042.4608525000001</v>
      </c>
      <c r="C119" s="239">
        <v>6.4</v>
      </c>
      <c r="E119" s="237" t="s">
        <v>473</v>
      </c>
      <c r="F119" s="238">
        <v>1100.1002086999999</v>
      </c>
      <c r="G119" s="239">
        <v>5.4</v>
      </c>
    </row>
    <row r="120" spans="1:7" ht="12.75" customHeight="1">
      <c r="A120" s="237" t="s">
        <v>474</v>
      </c>
      <c r="B120" s="238">
        <v>931.23377731999994</v>
      </c>
      <c r="C120" s="239">
        <v>7.2</v>
      </c>
      <c r="E120" s="237" t="s">
        <v>475</v>
      </c>
      <c r="F120" s="238">
        <v>954.09095724999997</v>
      </c>
      <c r="G120" s="239">
        <v>5.4</v>
      </c>
    </row>
    <row r="121" spans="1:7" ht="12.75" customHeight="1">
      <c r="A121" s="237" t="s">
        <v>473</v>
      </c>
      <c r="B121" s="238">
        <v>1100.1002086999999</v>
      </c>
      <c r="C121" s="239">
        <v>5.4</v>
      </c>
      <c r="E121" s="237" t="s">
        <v>476</v>
      </c>
      <c r="F121" s="238">
        <v>1013.3546904</v>
      </c>
      <c r="G121" s="239">
        <v>5.4</v>
      </c>
    </row>
    <row r="122" spans="1:7" ht="12.75" customHeight="1">
      <c r="A122" s="237" t="s">
        <v>314</v>
      </c>
      <c r="B122" s="238">
        <v>1092.7412824</v>
      </c>
      <c r="C122" s="239">
        <v>3.4</v>
      </c>
      <c r="E122" s="237" t="s">
        <v>477</v>
      </c>
      <c r="F122" s="238">
        <v>930.28171462</v>
      </c>
      <c r="G122" s="239">
        <v>5.4</v>
      </c>
    </row>
    <row r="123" spans="1:7" ht="12.75" customHeight="1">
      <c r="A123" s="237" t="s">
        <v>386</v>
      </c>
      <c r="B123" s="238">
        <v>970.95368124000004</v>
      </c>
      <c r="C123" s="239">
        <v>4.5</v>
      </c>
      <c r="E123" s="237" t="s">
        <v>478</v>
      </c>
      <c r="F123" s="238">
        <v>1006.2785821</v>
      </c>
      <c r="G123" s="239">
        <v>5.4</v>
      </c>
    </row>
    <row r="124" spans="1:7" ht="12.75" customHeight="1">
      <c r="A124" s="237" t="s">
        <v>479</v>
      </c>
      <c r="B124" s="238">
        <v>1009.2154951</v>
      </c>
      <c r="C124" s="239">
        <v>8.3000000000000007</v>
      </c>
      <c r="E124" s="237" t="s">
        <v>480</v>
      </c>
      <c r="F124" s="238">
        <v>999.27860319000001</v>
      </c>
      <c r="G124" s="239">
        <v>5.4</v>
      </c>
    </row>
    <row r="125" spans="1:7" ht="12.75" customHeight="1">
      <c r="A125" s="237" t="s">
        <v>475</v>
      </c>
      <c r="B125" s="238">
        <v>954.09095724999997</v>
      </c>
      <c r="C125" s="239">
        <v>5.4</v>
      </c>
      <c r="E125" s="237" t="s">
        <v>332</v>
      </c>
      <c r="F125" s="238">
        <v>975.81547867999996</v>
      </c>
      <c r="G125" s="239">
        <v>5.5</v>
      </c>
    </row>
    <row r="126" spans="1:7" ht="12.75" customHeight="1">
      <c r="A126" s="237" t="s">
        <v>481</v>
      </c>
      <c r="B126" s="238">
        <v>970.48430432999999</v>
      </c>
      <c r="C126" s="239">
        <v>6.3</v>
      </c>
      <c r="E126" s="237" t="s">
        <v>344</v>
      </c>
      <c r="F126" s="238">
        <v>907.20562847999997</v>
      </c>
      <c r="G126" s="239">
        <v>5.5</v>
      </c>
    </row>
    <row r="127" spans="1:7" ht="12.75" customHeight="1">
      <c r="A127" s="237" t="s">
        <v>388</v>
      </c>
      <c r="B127" s="238">
        <v>965.46134488999996</v>
      </c>
      <c r="C127" s="239">
        <v>4.5</v>
      </c>
      <c r="E127" s="237" t="s">
        <v>432</v>
      </c>
      <c r="F127" s="238">
        <v>974.00450554999998</v>
      </c>
      <c r="G127" s="239">
        <v>5.5</v>
      </c>
    </row>
    <row r="128" spans="1:7" ht="12.75" customHeight="1">
      <c r="A128" s="237" t="s">
        <v>482</v>
      </c>
      <c r="B128" s="238">
        <v>947.48111341000003</v>
      </c>
      <c r="C128" s="239">
        <v>6</v>
      </c>
      <c r="E128" s="237" t="s">
        <v>247</v>
      </c>
      <c r="F128" s="238">
        <v>940.55772989000002</v>
      </c>
      <c r="G128" s="239">
        <v>5.5</v>
      </c>
    </row>
    <row r="129" spans="1:224" ht="12.75" customHeight="1">
      <c r="A129" s="237" t="s">
        <v>483</v>
      </c>
      <c r="B129" s="238">
        <v>989.64647255</v>
      </c>
      <c r="C129" s="239">
        <v>6.7</v>
      </c>
      <c r="E129" s="237" t="s">
        <v>313</v>
      </c>
      <c r="F129" s="238">
        <v>1069.6547724</v>
      </c>
      <c r="G129" s="239">
        <v>5.6</v>
      </c>
    </row>
    <row r="130" spans="1:224" ht="12.75" customHeight="1">
      <c r="A130" s="237" t="s">
        <v>484</v>
      </c>
      <c r="B130" s="238">
        <v>909.695649</v>
      </c>
      <c r="C130" s="239">
        <v>6.1</v>
      </c>
      <c r="E130" s="237" t="s">
        <v>362</v>
      </c>
      <c r="F130" s="238">
        <v>1090.7164055999999</v>
      </c>
      <c r="G130" s="239">
        <v>5.6</v>
      </c>
    </row>
    <row r="131" spans="1:224" ht="12.75" customHeight="1">
      <c r="A131" s="237" t="s">
        <v>437</v>
      </c>
      <c r="B131" s="238">
        <v>879.45117860000005</v>
      </c>
      <c r="C131" s="239">
        <v>5</v>
      </c>
      <c r="E131" s="237" t="s">
        <v>387</v>
      </c>
      <c r="F131" s="238">
        <v>963.56833800000004</v>
      </c>
      <c r="G131" s="239">
        <v>5.6</v>
      </c>
    </row>
    <row r="132" spans="1:224" ht="12.75" customHeight="1">
      <c r="A132" s="237" t="s">
        <v>365</v>
      </c>
      <c r="B132" s="238">
        <v>1044.9511789999999</v>
      </c>
      <c r="C132" s="239">
        <v>4.3</v>
      </c>
      <c r="E132" s="237" t="s">
        <v>416</v>
      </c>
      <c r="F132" s="238">
        <v>1017.8195544</v>
      </c>
      <c r="G132" s="239">
        <v>5.6</v>
      </c>
    </row>
    <row r="133" spans="1:224" ht="12.75" customHeight="1">
      <c r="A133" s="237" t="s">
        <v>485</v>
      </c>
      <c r="B133" s="238">
        <v>1030.7154241999999</v>
      </c>
      <c r="C133" s="239">
        <v>5.9</v>
      </c>
      <c r="E133" s="237" t="s">
        <v>204</v>
      </c>
      <c r="F133" s="238">
        <v>967.59593219999999</v>
      </c>
      <c r="G133" s="239">
        <v>5.6</v>
      </c>
    </row>
    <row r="134" spans="1:224" ht="12.75" customHeight="1">
      <c r="A134" s="237" t="s">
        <v>486</v>
      </c>
      <c r="B134" s="238">
        <v>989.63536280999995</v>
      </c>
      <c r="C134" s="239">
        <v>5.9</v>
      </c>
      <c r="E134" s="237" t="s">
        <v>487</v>
      </c>
      <c r="F134" s="238">
        <v>1042.0588289</v>
      </c>
      <c r="G134" s="239">
        <v>5.6</v>
      </c>
    </row>
    <row r="135" spans="1:224" ht="12.75" customHeight="1">
      <c r="A135" s="237" t="s">
        <v>488</v>
      </c>
      <c r="B135" s="238">
        <v>1034.8253609000001</v>
      </c>
      <c r="C135" s="239">
        <v>6</v>
      </c>
      <c r="E135" s="237" t="s">
        <v>239</v>
      </c>
      <c r="F135" s="238">
        <v>956.98961936000001</v>
      </c>
      <c r="G135" s="239">
        <v>5.6</v>
      </c>
    </row>
    <row r="136" spans="1:224" ht="12.75" customHeight="1">
      <c r="A136" s="237" t="s">
        <v>376</v>
      </c>
      <c r="B136" s="238">
        <v>1102.2051753000001</v>
      </c>
      <c r="C136" s="239">
        <v>4.4000000000000004</v>
      </c>
      <c r="E136" s="237" t="s">
        <v>489</v>
      </c>
      <c r="F136" s="238">
        <v>1062.0306923000001</v>
      </c>
      <c r="G136" s="239">
        <v>5.6</v>
      </c>
    </row>
    <row r="137" spans="1:224" ht="12.75" customHeight="1">
      <c r="A137" s="237" t="s">
        <v>490</v>
      </c>
      <c r="B137" s="238">
        <v>966.4747443</v>
      </c>
      <c r="C137" s="239">
        <v>6.7</v>
      </c>
      <c r="E137" s="237" t="s">
        <v>356</v>
      </c>
      <c r="F137" s="238">
        <v>1049.5244832999999</v>
      </c>
      <c r="G137" s="239">
        <v>5.7</v>
      </c>
    </row>
    <row r="138" spans="1:224" ht="12.75" customHeight="1">
      <c r="A138" s="237" t="s">
        <v>367</v>
      </c>
      <c r="B138" s="238">
        <v>1090.6250335</v>
      </c>
      <c r="C138" s="239">
        <v>4.3</v>
      </c>
      <c r="E138" s="237" t="s">
        <v>366</v>
      </c>
      <c r="F138" s="238">
        <v>1035.8757565999999</v>
      </c>
      <c r="G138" s="239">
        <v>5.7</v>
      </c>
    </row>
    <row r="139" spans="1:224" s="240" customFormat="1" ht="12.75" customHeight="1">
      <c r="A139" s="237" t="s">
        <v>296</v>
      </c>
      <c r="B139" s="238">
        <v>1051.6953653999999</v>
      </c>
      <c r="C139" s="239">
        <v>4.9000000000000004</v>
      </c>
      <c r="D139" s="231"/>
      <c r="E139" s="237" t="s">
        <v>491</v>
      </c>
      <c r="F139" s="238">
        <v>1019.8881654</v>
      </c>
      <c r="G139" s="239">
        <v>5.7</v>
      </c>
      <c r="H139" s="234"/>
      <c r="I139" s="234"/>
      <c r="J139" s="234"/>
      <c r="K139" s="234"/>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row>
    <row r="140" spans="1:224" ht="12.75" customHeight="1">
      <c r="A140" s="237" t="s">
        <v>492</v>
      </c>
      <c r="B140" s="238">
        <v>821.31496218999996</v>
      </c>
      <c r="C140" s="239">
        <v>6.5</v>
      </c>
      <c r="E140" s="237" t="s">
        <v>493</v>
      </c>
      <c r="F140" s="238">
        <v>1051.734813</v>
      </c>
      <c r="G140" s="239">
        <v>5.7</v>
      </c>
    </row>
    <row r="141" spans="1:224" ht="12.75" customHeight="1">
      <c r="A141" s="237" t="s">
        <v>272</v>
      </c>
      <c r="B141" s="238">
        <v>1027.0598891</v>
      </c>
      <c r="C141" s="239">
        <v>5</v>
      </c>
      <c r="E141" s="237" t="s">
        <v>373</v>
      </c>
      <c r="F141" s="238">
        <v>1064.0251654000001</v>
      </c>
      <c r="G141" s="239">
        <v>5.8</v>
      </c>
    </row>
    <row r="142" spans="1:224" ht="12.75" customHeight="1">
      <c r="A142" s="237" t="s">
        <v>295</v>
      </c>
      <c r="B142" s="238">
        <v>896.57773052000005</v>
      </c>
      <c r="C142" s="239">
        <v>5.8</v>
      </c>
      <c r="E142" s="237" t="s">
        <v>394</v>
      </c>
      <c r="F142" s="238">
        <v>971.76555168000004</v>
      </c>
      <c r="G142" s="239">
        <v>5.8</v>
      </c>
    </row>
    <row r="143" spans="1:224" ht="12.75" customHeight="1">
      <c r="A143" s="237" t="s">
        <v>494</v>
      </c>
      <c r="B143" s="238">
        <v>893.80403422999996</v>
      </c>
      <c r="C143" s="239">
        <v>8.4</v>
      </c>
      <c r="E143" s="237" t="s">
        <v>454</v>
      </c>
      <c r="F143" s="238">
        <v>1024.4312173000001</v>
      </c>
      <c r="G143" s="239">
        <v>5.8</v>
      </c>
    </row>
    <row r="144" spans="1:224" ht="12.75" customHeight="1">
      <c r="A144" s="237" t="s">
        <v>439</v>
      </c>
      <c r="B144" s="238">
        <v>984.60097898000004</v>
      </c>
      <c r="C144" s="239">
        <v>5</v>
      </c>
      <c r="E144" s="237" t="s">
        <v>285</v>
      </c>
      <c r="F144" s="238">
        <v>956.45871368999997</v>
      </c>
      <c r="G144" s="239">
        <v>5.8</v>
      </c>
    </row>
    <row r="145" spans="1:7" ht="12.75" customHeight="1">
      <c r="A145" s="237" t="s">
        <v>398</v>
      </c>
      <c r="B145" s="238">
        <v>1057.9936157</v>
      </c>
      <c r="C145" s="239">
        <v>4.5999999999999996</v>
      </c>
      <c r="E145" s="237" t="s">
        <v>295</v>
      </c>
      <c r="F145" s="238">
        <v>896.57773052000005</v>
      </c>
      <c r="G145" s="239">
        <v>5.8</v>
      </c>
    </row>
    <row r="146" spans="1:7" ht="12.75" customHeight="1">
      <c r="A146" s="237" t="s">
        <v>495</v>
      </c>
      <c r="B146" s="238">
        <v>881.70715671999994</v>
      </c>
      <c r="C146" s="239">
        <v>7.1</v>
      </c>
      <c r="E146" s="237" t="s">
        <v>496</v>
      </c>
      <c r="F146" s="238">
        <v>1003.2836301999999</v>
      </c>
      <c r="G146" s="239">
        <v>5.8</v>
      </c>
    </row>
    <row r="147" spans="1:7" ht="12.75" customHeight="1">
      <c r="A147" s="237" t="s">
        <v>298</v>
      </c>
      <c r="B147" s="238">
        <v>913.56630482000003</v>
      </c>
      <c r="C147" s="239">
        <v>6.2</v>
      </c>
      <c r="E147" s="237" t="s">
        <v>497</v>
      </c>
      <c r="F147" s="238">
        <v>1068.3491713000001</v>
      </c>
      <c r="G147" s="239">
        <v>5.8</v>
      </c>
    </row>
    <row r="148" spans="1:7" ht="12.75" customHeight="1">
      <c r="A148" s="237" t="s">
        <v>408</v>
      </c>
      <c r="B148" s="238">
        <v>1058.1425016000001</v>
      </c>
      <c r="C148" s="239">
        <v>4.7</v>
      </c>
      <c r="E148" s="237" t="s">
        <v>498</v>
      </c>
      <c r="F148" s="238">
        <v>1046.6344466</v>
      </c>
      <c r="G148" s="239">
        <v>5.8</v>
      </c>
    </row>
    <row r="149" spans="1:7" ht="12.75" customHeight="1">
      <c r="A149" s="237" t="s">
        <v>455</v>
      </c>
      <c r="B149" s="238">
        <v>1060.1988083000001</v>
      </c>
      <c r="C149" s="239">
        <v>5.2</v>
      </c>
      <c r="E149" s="237" t="s">
        <v>340</v>
      </c>
      <c r="F149" s="238">
        <v>1002.9436831</v>
      </c>
      <c r="G149" s="239">
        <v>5.9</v>
      </c>
    </row>
    <row r="150" spans="1:7" ht="12.75" customHeight="1">
      <c r="A150" s="237" t="s">
        <v>417</v>
      </c>
      <c r="B150" s="238">
        <v>1040.9464977</v>
      </c>
      <c r="C150" s="239">
        <v>4.8</v>
      </c>
      <c r="E150" s="237" t="s">
        <v>403</v>
      </c>
      <c r="F150" s="238">
        <v>969.79519514000003</v>
      </c>
      <c r="G150" s="239">
        <v>5.9</v>
      </c>
    </row>
    <row r="151" spans="1:7" ht="12.75" customHeight="1">
      <c r="A151" s="237" t="s">
        <v>499</v>
      </c>
      <c r="B151" s="238">
        <v>910.70081219999997</v>
      </c>
      <c r="C151" s="239">
        <v>6.2</v>
      </c>
      <c r="E151" s="237" t="s">
        <v>420</v>
      </c>
      <c r="F151" s="238">
        <v>939.63103748000003</v>
      </c>
      <c r="G151" s="239">
        <v>5.9</v>
      </c>
    </row>
    <row r="152" spans="1:7" ht="12.75" customHeight="1">
      <c r="A152" s="237" t="s">
        <v>476</v>
      </c>
      <c r="B152" s="238">
        <v>1013.3546904</v>
      </c>
      <c r="C152" s="239">
        <v>5.4</v>
      </c>
      <c r="E152" s="237" t="s">
        <v>462</v>
      </c>
      <c r="F152" s="238">
        <v>1071.3914889</v>
      </c>
      <c r="G152" s="239">
        <v>5.9</v>
      </c>
    </row>
    <row r="153" spans="1:7" ht="12.75" customHeight="1">
      <c r="A153" s="237" t="s">
        <v>500</v>
      </c>
      <c r="B153" s="238">
        <v>845.95047437000005</v>
      </c>
      <c r="C153" s="239">
        <v>6.3</v>
      </c>
      <c r="E153" s="237" t="s">
        <v>471</v>
      </c>
      <c r="F153" s="238">
        <v>1030.0649536000001</v>
      </c>
      <c r="G153" s="239">
        <v>5.9</v>
      </c>
    </row>
    <row r="154" spans="1:7" ht="12.75" customHeight="1">
      <c r="A154" s="237" t="s">
        <v>429</v>
      </c>
      <c r="B154" s="238">
        <v>1105.8928066000001</v>
      </c>
      <c r="C154" s="239">
        <v>4.9000000000000004</v>
      </c>
      <c r="E154" s="237" t="s">
        <v>485</v>
      </c>
      <c r="F154" s="238">
        <v>1030.7154241999999</v>
      </c>
      <c r="G154" s="239">
        <v>5.9</v>
      </c>
    </row>
    <row r="155" spans="1:7" ht="12.75" customHeight="1">
      <c r="A155" s="237" t="s">
        <v>390</v>
      </c>
      <c r="B155" s="238">
        <v>1050.3000437000001</v>
      </c>
      <c r="C155" s="239">
        <v>4.5</v>
      </c>
      <c r="E155" s="237" t="s">
        <v>486</v>
      </c>
      <c r="F155" s="238">
        <v>989.63536280999995</v>
      </c>
      <c r="G155" s="239">
        <v>5.9</v>
      </c>
    </row>
    <row r="156" spans="1:7" ht="12.75" customHeight="1">
      <c r="A156" s="237" t="s">
        <v>431</v>
      </c>
      <c r="B156" s="238">
        <v>1083.1415597</v>
      </c>
      <c r="C156" s="239">
        <v>4.9000000000000004</v>
      </c>
      <c r="E156" s="237" t="s">
        <v>501</v>
      </c>
      <c r="F156" s="238">
        <v>933.70644097000002</v>
      </c>
      <c r="G156" s="239">
        <v>5.9</v>
      </c>
    </row>
    <row r="157" spans="1:7" ht="12.75" customHeight="1">
      <c r="A157" s="237" t="s">
        <v>457</v>
      </c>
      <c r="B157" s="238">
        <v>1040.853787</v>
      </c>
      <c r="C157" s="239">
        <v>5.2</v>
      </c>
      <c r="E157" s="237" t="s">
        <v>502</v>
      </c>
      <c r="F157" s="238">
        <v>1060.8813418</v>
      </c>
      <c r="G157" s="239">
        <v>5.9</v>
      </c>
    </row>
    <row r="158" spans="1:7" ht="12.75" customHeight="1">
      <c r="A158" s="237" t="s">
        <v>503</v>
      </c>
      <c r="B158" s="238">
        <v>1073.1296295</v>
      </c>
      <c r="C158" s="239">
        <v>6.2</v>
      </c>
      <c r="E158" s="237" t="s">
        <v>504</v>
      </c>
      <c r="F158" s="238">
        <v>1094.4302628999999</v>
      </c>
      <c r="G158" s="239">
        <v>5.9</v>
      </c>
    </row>
    <row r="159" spans="1:7" ht="12.75" customHeight="1">
      <c r="A159" s="237" t="s">
        <v>477</v>
      </c>
      <c r="B159" s="238">
        <v>930.28171462</v>
      </c>
      <c r="C159" s="239">
        <v>5.4</v>
      </c>
      <c r="E159" s="237" t="s">
        <v>309</v>
      </c>
      <c r="F159" s="238">
        <v>1054.0142879</v>
      </c>
      <c r="G159" s="239">
        <v>6</v>
      </c>
    </row>
    <row r="160" spans="1:7" ht="12.75" customHeight="1">
      <c r="A160" s="237" t="s">
        <v>501</v>
      </c>
      <c r="B160" s="238">
        <v>933.70644097000002</v>
      </c>
      <c r="C160" s="239">
        <v>5.9</v>
      </c>
      <c r="E160" s="237" t="s">
        <v>377</v>
      </c>
      <c r="F160" s="238">
        <v>1112.4393527</v>
      </c>
      <c r="G160" s="239">
        <v>6</v>
      </c>
    </row>
    <row r="161" spans="1:7" ht="12.75" customHeight="1">
      <c r="A161" s="237" t="s">
        <v>496</v>
      </c>
      <c r="B161" s="238">
        <v>1003.2836301999999</v>
      </c>
      <c r="C161" s="239">
        <v>5.8</v>
      </c>
      <c r="E161" s="237" t="s">
        <v>482</v>
      </c>
      <c r="F161" s="238">
        <v>947.48111341000003</v>
      </c>
      <c r="G161" s="239">
        <v>6</v>
      </c>
    </row>
    <row r="162" spans="1:7" ht="12.75" customHeight="1">
      <c r="A162" s="237" t="s">
        <v>505</v>
      </c>
      <c r="B162" s="238">
        <v>1083.4956646999999</v>
      </c>
      <c r="C162" s="239">
        <v>6.2</v>
      </c>
      <c r="E162" s="237" t="s">
        <v>488</v>
      </c>
      <c r="F162" s="238">
        <v>1034.8253609000001</v>
      </c>
      <c r="G162" s="239">
        <v>6</v>
      </c>
    </row>
    <row r="163" spans="1:7" ht="12.75" customHeight="1">
      <c r="A163" s="237" t="s">
        <v>391</v>
      </c>
      <c r="B163" s="238">
        <v>1040.260544</v>
      </c>
      <c r="C163" s="239">
        <v>4.5</v>
      </c>
      <c r="E163" s="237" t="s">
        <v>506</v>
      </c>
      <c r="F163" s="238">
        <v>1034.8294288</v>
      </c>
      <c r="G163" s="239">
        <v>6</v>
      </c>
    </row>
    <row r="164" spans="1:7" ht="12.75" customHeight="1">
      <c r="A164" s="237" t="s">
        <v>502</v>
      </c>
      <c r="B164" s="238">
        <v>1060.8813418</v>
      </c>
      <c r="C164" s="239">
        <v>5.9</v>
      </c>
      <c r="E164" s="237" t="s">
        <v>507</v>
      </c>
      <c r="F164" s="238">
        <v>870.02961885000002</v>
      </c>
      <c r="G164" s="239">
        <v>6</v>
      </c>
    </row>
    <row r="165" spans="1:7" ht="12.75" customHeight="1">
      <c r="A165" s="237" t="s">
        <v>508</v>
      </c>
      <c r="B165" s="238">
        <v>879.98673727000005</v>
      </c>
      <c r="C165" s="239">
        <v>7.3</v>
      </c>
      <c r="E165" s="237" t="s">
        <v>342</v>
      </c>
      <c r="F165" s="238">
        <v>1011.1037509</v>
      </c>
      <c r="G165" s="239">
        <v>6.1</v>
      </c>
    </row>
    <row r="166" spans="1:7" ht="12.75" customHeight="1">
      <c r="A166" s="237" t="s">
        <v>335</v>
      </c>
      <c r="B166" s="238">
        <v>942.93832809000003</v>
      </c>
      <c r="C166" s="239">
        <v>3.9</v>
      </c>
      <c r="E166" s="237" t="s">
        <v>399</v>
      </c>
      <c r="F166" s="238">
        <v>898.42785289999995</v>
      </c>
      <c r="G166" s="239">
        <v>6.1</v>
      </c>
    </row>
    <row r="167" spans="1:7" ht="12.75" customHeight="1">
      <c r="A167" s="237" t="s">
        <v>441</v>
      </c>
      <c r="B167" s="238">
        <v>958.64720947000001</v>
      </c>
      <c r="C167" s="239">
        <v>5</v>
      </c>
      <c r="E167" s="237" t="s">
        <v>484</v>
      </c>
      <c r="F167" s="238">
        <v>909.695649</v>
      </c>
      <c r="G167" s="239">
        <v>6.1</v>
      </c>
    </row>
    <row r="168" spans="1:7" ht="12.75" customHeight="1">
      <c r="A168" s="237" t="s">
        <v>466</v>
      </c>
      <c r="B168" s="238">
        <v>1047.2179513000001</v>
      </c>
      <c r="C168" s="239">
        <v>5.3</v>
      </c>
      <c r="E168" s="237" t="s">
        <v>509</v>
      </c>
      <c r="F168" s="238">
        <v>866.79917565000005</v>
      </c>
      <c r="G168" s="239">
        <v>6.1</v>
      </c>
    </row>
    <row r="169" spans="1:7" ht="12.75" customHeight="1">
      <c r="A169" s="237" t="s">
        <v>510</v>
      </c>
      <c r="B169" s="238">
        <v>942.88954346000003</v>
      </c>
      <c r="C169" s="239">
        <v>6.4</v>
      </c>
      <c r="E169" s="237" t="s">
        <v>440</v>
      </c>
      <c r="F169" s="238">
        <v>1007.7790376</v>
      </c>
      <c r="G169" s="239">
        <v>6.2</v>
      </c>
    </row>
    <row r="170" spans="1:7" ht="12.75" customHeight="1">
      <c r="A170" s="237" t="s">
        <v>458</v>
      </c>
      <c r="B170" s="238">
        <v>1035.2341246000001</v>
      </c>
      <c r="C170" s="239">
        <v>5.2</v>
      </c>
      <c r="E170" s="237" t="s">
        <v>298</v>
      </c>
      <c r="F170" s="238">
        <v>913.56630482000003</v>
      </c>
      <c r="G170" s="239">
        <v>6.2</v>
      </c>
    </row>
    <row r="171" spans="1:7" ht="12.75" customHeight="1">
      <c r="A171" s="237" t="s">
        <v>511</v>
      </c>
      <c r="B171" s="238">
        <v>885.56316656000001</v>
      </c>
      <c r="C171" s="239">
        <v>6.3</v>
      </c>
      <c r="E171" s="237" t="s">
        <v>499</v>
      </c>
      <c r="F171" s="238">
        <v>910.70081219999997</v>
      </c>
      <c r="G171" s="239">
        <v>6.2</v>
      </c>
    </row>
    <row r="172" spans="1:7" ht="12.75" customHeight="1">
      <c r="A172" s="237" t="s">
        <v>410</v>
      </c>
      <c r="B172" s="238">
        <v>1052.9775697</v>
      </c>
      <c r="C172" s="239">
        <v>4.7</v>
      </c>
      <c r="E172" s="237" t="s">
        <v>503</v>
      </c>
      <c r="F172" s="238">
        <v>1073.1296295</v>
      </c>
      <c r="G172" s="239">
        <v>6.2</v>
      </c>
    </row>
    <row r="173" spans="1:7" ht="12.75" customHeight="1">
      <c r="A173" s="237" t="s">
        <v>400</v>
      </c>
      <c r="B173" s="238">
        <v>1011.4015623</v>
      </c>
      <c r="C173" s="239">
        <v>4.5999999999999996</v>
      </c>
      <c r="E173" s="237" t="s">
        <v>505</v>
      </c>
      <c r="F173" s="238">
        <v>1083.4956646999999</v>
      </c>
      <c r="G173" s="239">
        <v>6.2</v>
      </c>
    </row>
    <row r="174" spans="1:7" ht="12.75" customHeight="1">
      <c r="A174" s="237" t="s">
        <v>393</v>
      </c>
      <c r="B174" s="238">
        <v>1045.9139663999999</v>
      </c>
      <c r="C174" s="239">
        <v>4.5</v>
      </c>
      <c r="E174" s="237" t="s">
        <v>330</v>
      </c>
      <c r="F174" s="238">
        <v>907.58414465999999</v>
      </c>
      <c r="G174" s="239">
        <v>6.3</v>
      </c>
    </row>
    <row r="175" spans="1:7" ht="12.75" customHeight="1">
      <c r="A175" s="237" t="s">
        <v>459</v>
      </c>
      <c r="B175" s="238">
        <v>976.88095692000002</v>
      </c>
      <c r="C175" s="239">
        <v>5.2</v>
      </c>
      <c r="E175" s="237" t="s">
        <v>361</v>
      </c>
      <c r="F175" s="238">
        <v>801.14703491</v>
      </c>
      <c r="G175" s="239">
        <v>6.3</v>
      </c>
    </row>
    <row r="176" spans="1:7" ht="12.75" customHeight="1">
      <c r="A176" s="237" t="s">
        <v>346</v>
      </c>
      <c r="B176" s="238">
        <v>1093.0355171000001</v>
      </c>
      <c r="C176" s="239">
        <v>4.0999999999999996</v>
      </c>
      <c r="E176" s="237" t="s">
        <v>481</v>
      </c>
      <c r="F176" s="238">
        <v>970.48430432999999</v>
      </c>
      <c r="G176" s="239">
        <v>6.3</v>
      </c>
    </row>
    <row r="177" spans="1:224" ht="12.75" customHeight="1">
      <c r="A177" s="237" t="s">
        <v>348</v>
      </c>
      <c r="B177" s="238">
        <v>1062.6854005</v>
      </c>
      <c r="C177" s="239">
        <v>4.0999999999999996</v>
      </c>
      <c r="E177" s="237" t="s">
        <v>500</v>
      </c>
      <c r="F177" s="238">
        <v>845.95047437000005</v>
      </c>
      <c r="G177" s="239">
        <v>6.3</v>
      </c>
    </row>
    <row r="178" spans="1:224" ht="12.75" customHeight="1">
      <c r="A178" s="237" t="s">
        <v>448</v>
      </c>
      <c r="B178" s="238">
        <v>961.30867540999998</v>
      </c>
      <c r="C178" s="239">
        <v>5.0999999999999996</v>
      </c>
      <c r="E178" s="237" t="s">
        <v>511</v>
      </c>
      <c r="F178" s="238">
        <v>885.56316656000001</v>
      </c>
      <c r="G178" s="239">
        <v>6.3</v>
      </c>
    </row>
    <row r="179" spans="1:224" ht="12.75" customHeight="1">
      <c r="A179" s="237" t="s">
        <v>512</v>
      </c>
      <c r="B179" s="238">
        <v>933.32453984000006</v>
      </c>
      <c r="C179" s="239">
        <v>6.4</v>
      </c>
      <c r="E179" s="237" t="s">
        <v>293</v>
      </c>
      <c r="F179" s="238">
        <v>1021.2612157</v>
      </c>
      <c r="G179" s="239">
        <v>6.3</v>
      </c>
    </row>
    <row r="180" spans="1:224" ht="12.75" customHeight="1">
      <c r="A180" s="237" t="s">
        <v>468</v>
      </c>
      <c r="B180" s="238">
        <v>975.69375222999997</v>
      </c>
      <c r="C180" s="239">
        <v>5.3</v>
      </c>
      <c r="E180" s="237" t="s">
        <v>513</v>
      </c>
      <c r="F180" s="238">
        <v>967.76103181999997</v>
      </c>
      <c r="G180" s="239">
        <v>6.3</v>
      </c>
    </row>
    <row r="181" spans="1:224" ht="12.75" customHeight="1">
      <c r="A181" s="237" t="s">
        <v>514</v>
      </c>
      <c r="B181" s="238">
        <v>911.48454358000004</v>
      </c>
      <c r="C181" s="239">
        <v>7</v>
      </c>
      <c r="E181" s="237" t="s">
        <v>315</v>
      </c>
      <c r="F181" s="238">
        <v>981.16609061999998</v>
      </c>
      <c r="G181" s="239">
        <v>6.4</v>
      </c>
    </row>
    <row r="182" spans="1:224" ht="12.75" customHeight="1">
      <c r="A182" s="237" t="s">
        <v>478</v>
      </c>
      <c r="B182" s="238">
        <v>1006.2785821</v>
      </c>
      <c r="C182" s="239">
        <v>5.4</v>
      </c>
      <c r="E182" s="237" t="s">
        <v>418</v>
      </c>
      <c r="F182" s="238">
        <v>848.26028596000003</v>
      </c>
      <c r="G182" s="239">
        <v>6.4</v>
      </c>
    </row>
    <row r="183" spans="1:224" ht="12.75" customHeight="1">
      <c r="A183" s="237" t="s">
        <v>506</v>
      </c>
      <c r="B183" s="238">
        <v>1034.8294288</v>
      </c>
      <c r="C183" s="239">
        <v>6</v>
      </c>
      <c r="E183" s="237" t="s">
        <v>472</v>
      </c>
      <c r="F183" s="238">
        <v>1042.4608525000001</v>
      </c>
      <c r="G183" s="239">
        <v>6.4</v>
      </c>
    </row>
    <row r="184" spans="1:224" ht="12.75" customHeight="1">
      <c r="A184" s="237" t="s">
        <v>504</v>
      </c>
      <c r="B184" s="238">
        <v>1094.4302628999999</v>
      </c>
      <c r="C184" s="239">
        <v>5.9</v>
      </c>
      <c r="E184" s="237" t="s">
        <v>510</v>
      </c>
      <c r="F184" s="238">
        <v>942.88954346000003</v>
      </c>
      <c r="G184" s="239">
        <v>6.4</v>
      </c>
    </row>
    <row r="185" spans="1:224" ht="12.75" customHeight="1">
      <c r="A185" s="237" t="s">
        <v>515</v>
      </c>
      <c r="B185" s="238">
        <v>798.68094699000005</v>
      </c>
      <c r="C185" s="239">
        <v>8.1</v>
      </c>
      <c r="E185" s="237" t="s">
        <v>512</v>
      </c>
      <c r="F185" s="238">
        <v>933.32453984000006</v>
      </c>
      <c r="G185" s="239">
        <v>6.4</v>
      </c>
    </row>
    <row r="186" spans="1:224" s="240" customFormat="1" ht="12.75" customHeight="1">
      <c r="A186" s="237" t="s">
        <v>443</v>
      </c>
      <c r="B186" s="238">
        <v>953.04745635999996</v>
      </c>
      <c r="C186" s="239">
        <v>5</v>
      </c>
      <c r="D186" s="231"/>
      <c r="E186" s="237" t="s">
        <v>516</v>
      </c>
      <c r="F186" s="238">
        <v>982.94281482999997</v>
      </c>
      <c r="G186" s="239">
        <v>6.4</v>
      </c>
      <c r="H186" s="234"/>
      <c r="I186" s="234"/>
      <c r="J186" s="234"/>
      <c r="K186" s="234"/>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c r="GY186" s="225"/>
      <c r="GZ186" s="225"/>
      <c r="HA186" s="225"/>
      <c r="HB186" s="225"/>
      <c r="HC186" s="225"/>
      <c r="HD186" s="225"/>
      <c r="HE186" s="225"/>
      <c r="HF186" s="225"/>
      <c r="HG186" s="225"/>
      <c r="HH186" s="225"/>
      <c r="HI186" s="225"/>
      <c r="HJ186" s="225"/>
      <c r="HK186" s="225"/>
      <c r="HL186" s="225"/>
      <c r="HM186" s="225"/>
      <c r="HN186" s="225"/>
      <c r="HO186" s="225"/>
      <c r="HP186" s="225"/>
    </row>
    <row r="187" spans="1:224" ht="12.75" customHeight="1">
      <c r="A187" s="237" t="s">
        <v>487</v>
      </c>
      <c r="B187" s="238">
        <v>1042.0588289</v>
      </c>
      <c r="C187" s="239">
        <v>5.6</v>
      </c>
      <c r="E187" s="237" t="s">
        <v>180</v>
      </c>
      <c r="F187" s="238">
        <v>936.34701374999997</v>
      </c>
      <c r="G187" s="239">
        <v>6.5</v>
      </c>
    </row>
    <row r="188" spans="1:224" ht="12.75" customHeight="1">
      <c r="A188" s="237" t="s">
        <v>517</v>
      </c>
      <c r="B188" s="238">
        <v>901.10531342000002</v>
      </c>
      <c r="C188" s="239">
        <v>7</v>
      </c>
      <c r="E188" s="237" t="s">
        <v>364</v>
      </c>
      <c r="F188" s="238">
        <v>771.77115715000002</v>
      </c>
      <c r="G188" s="239">
        <v>6.5</v>
      </c>
    </row>
    <row r="189" spans="1:224" ht="12.75" customHeight="1">
      <c r="A189" s="237" t="s">
        <v>518</v>
      </c>
      <c r="B189" s="238">
        <v>971.27197821000004</v>
      </c>
      <c r="C189" s="239">
        <v>7.2</v>
      </c>
      <c r="E189" s="237" t="s">
        <v>444</v>
      </c>
      <c r="F189" s="238">
        <v>945.84838233999994</v>
      </c>
      <c r="G189" s="239">
        <v>6.5</v>
      </c>
    </row>
    <row r="190" spans="1:224" ht="12.75" customHeight="1">
      <c r="A190" s="237" t="s">
        <v>519</v>
      </c>
      <c r="B190" s="238">
        <v>973.86464642999999</v>
      </c>
      <c r="C190" s="239">
        <v>7.4</v>
      </c>
      <c r="E190" s="237" t="s">
        <v>492</v>
      </c>
      <c r="F190" s="238">
        <v>821.31496218999996</v>
      </c>
      <c r="G190" s="239">
        <v>6.5</v>
      </c>
    </row>
    <row r="191" spans="1:224" ht="12.75" customHeight="1">
      <c r="A191" s="237" t="s">
        <v>520</v>
      </c>
      <c r="B191" s="238">
        <v>898.68222450999997</v>
      </c>
      <c r="C191" s="239">
        <v>6.6</v>
      </c>
      <c r="E191" s="237" t="s">
        <v>521</v>
      </c>
      <c r="F191" s="238">
        <v>907.64027926999995</v>
      </c>
      <c r="G191" s="239">
        <v>6.5</v>
      </c>
    </row>
    <row r="192" spans="1:224" ht="12.75" customHeight="1">
      <c r="A192" s="237" t="s">
        <v>469</v>
      </c>
      <c r="B192" s="238">
        <v>1028.2611629999999</v>
      </c>
      <c r="C192" s="239">
        <v>5.3</v>
      </c>
      <c r="E192" s="237" t="s">
        <v>241</v>
      </c>
      <c r="F192" s="238">
        <v>951.15523427000005</v>
      </c>
      <c r="G192" s="239">
        <v>6.5</v>
      </c>
    </row>
    <row r="193" spans="1:7" ht="12.75" customHeight="1">
      <c r="A193" s="237" t="s">
        <v>470</v>
      </c>
      <c r="B193" s="238">
        <v>1021.6435617</v>
      </c>
      <c r="C193" s="239">
        <v>5.3</v>
      </c>
      <c r="E193" s="237" t="s">
        <v>465</v>
      </c>
      <c r="F193" s="238">
        <v>910.21041654999999</v>
      </c>
      <c r="G193" s="239">
        <v>6.6</v>
      </c>
    </row>
    <row r="194" spans="1:7" ht="12.75" customHeight="1">
      <c r="A194" s="237" t="s">
        <v>522</v>
      </c>
      <c r="B194" s="238">
        <v>1045.7479116</v>
      </c>
      <c r="C194" s="239">
        <v>7.8</v>
      </c>
      <c r="E194" s="237" t="s">
        <v>520</v>
      </c>
      <c r="F194" s="238">
        <v>898.68222450999997</v>
      </c>
      <c r="G194" s="239">
        <v>6.6</v>
      </c>
    </row>
    <row r="195" spans="1:7" ht="12.75" customHeight="1">
      <c r="A195" s="237" t="s">
        <v>331</v>
      </c>
      <c r="B195" s="238">
        <v>1091.2885905000001</v>
      </c>
      <c r="C195" s="239">
        <v>3.8</v>
      </c>
      <c r="E195" s="237" t="s">
        <v>523</v>
      </c>
      <c r="F195" s="238">
        <v>851.36960283999997</v>
      </c>
      <c r="G195" s="239">
        <v>6.6</v>
      </c>
    </row>
    <row r="196" spans="1:7" ht="12.75" customHeight="1">
      <c r="A196" s="237" t="s">
        <v>395</v>
      </c>
      <c r="B196" s="238">
        <v>851.67893886000002</v>
      </c>
      <c r="C196" s="239">
        <v>4.5</v>
      </c>
      <c r="E196" s="237" t="s">
        <v>422</v>
      </c>
      <c r="F196" s="238">
        <v>954.66991959999996</v>
      </c>
      <c r="G196" s="239">
        <v>6.7</v>
      </c>
    </row>
    <row r="197" spans="1:7" ht="12.75" customHeight="1">
      <c r="A197" s="237" t="s">
        <v>509</v>
      </c>
      <c r="B197" s="238">
        <v>866.79917565000005</v>
      </c>
      <c r="C197" s="239">
        <v>6.1</v>
      </c>
      <c r="E197" s="237" t="s">
        <v>447</v>
      </c>
      <c r="F197" s="238">
        <v>1027.6761762000001</v>
      </c>
      <c r="G197" s="239">
        <v>6.7</v>
      </c>
    </row>
    <row r="198" spans="1:7" ht="12.75" customHeight="1">
      <c r="A198" s="237" t="s">
        <v>524</v>
      </c>
      <c r="B198" s="238">
        <v>919.00986577000003</v>
      </c>
      <c r="C198" s="239">
        <v>6.7</v>
      </c>
      <c r="E198" s="237" t="s">
        <v>463</v>
      </c>
      <c r="F198" s="238">
        <v>1017.912911</v>
      </c>
      <c r="G198" s="239">
        <v>6.7</v>
      </c>
    </row>
    <row r="199" spans="1:7" ht="12.75" customHeight="1">
      <c r="A199" s="237" t="s">
        <v>525</v>
      </c>
      <c r="B199" s="238">
        <v>1057.0967797999999</v>
      </c>
      <c r="C199" s="239">
        <v>7.1</v>
      </c>
      <c r="E199" s="237" t="s">
        <v>483</v>
      </c>
      <c r="F199" s="238">
        <v>989.64647255</v>
      </c>
      <c r="G199" s="239">
        <v>6.7</v>
      </c>
    </row>
    <row r="200" spans="1:7" ht="12.75" customHeight="1">
      <c r="A200" s="237" t="s">
        <v>350</v>
      </c>
      <c r="B200" s="238">
        <v>1064.8061444</v>
      </c>
      <c r="C200" s="239">
        <v>4.0999999999999996</v>
      </c>
      <c r="E200" s="237" t="s">
        <v>490</v>
      </c>
      <c r="F200" s="238">
        <v>966.4747443</v>
      </c>
      <c r="G200" s="239">
        <v>6.7</v>
      </c>
    </row>
    <row r="201" spans="1:7" ht="12.75" customHeight="1">
      <c r="A201" s="237" t="s">
        <v>526</v>
      </c>
      <c r="B201" s="238">
        <v>911.45662611</v>
      </c>
      <c r="C201" s="239">
        <v>7.3</v>
      </c>
      <c r="E201" s="237" t="s">
        <v>524</v>
      </c>
      <c r="F201" s="238">
        <v>919.00986577000003</v>
      </c>
      <c r="G201" s="239">
        <v>6.7</v>
      </c>
    </row>
    <row r="202" spans="1:7" ht="12.75" customHeight="1">
      <c r="A202" s="237" t="s">
        <v>318</v>
      </c>
      <c r="B202" s="238">
        <v>1086.821275</v>
      </c>
      <c r="C202" s="239">
        <v>3.5</v>
      </c>
      <c r="E202" s="237" t="s">
        <v>323</v>
      </c>
      <c r="F202" s="238">
        <v>907.58264126999995</v>
      </c>
      <c r="G202" s="239">
        <v>6.8</v>
      </c>
    </row>
    <row r="203" spans="1:7" ht="12.75" customHeight="1">
      <c r="A203" s="237" t="s">
        <v>449</v>
      </c>
      <c r="B203" s="238">
        <v>1038.9981834</v>
      </c>
      <c r="C203" s="239">
        <v>5.0999999999999996</v>
      </c>
      <c r="E203" s="237" t="s">
        <v>338</v>
      </c>
      <c r="F203" s="238">
        <v>1048.5457229000001</v>
      </c>
      <c r="G203" s="239">
        <v>6.8</v>
      </c>
    </row>
    <row r="204" spans="1:7" ht="12.75" customHeight="1">
      <c r="A204" s="237" t="s">
        <v>521</v>
      </c>
      <c r="B204" s="238">
        <v>907.64027926999995</v>
      </c>
      <c r="C204" s="239">
        <v>6.5</v>
      </c>
      <c r="E204" s="237" t="s">
        <v>527</v>
      </c>
      <c r="F204" s="238">
        <v>958.06457778000004</v>
      </c>
      <c r="G204" s="239">
        <v>6.8</v>
      </c>
    </row>
    <row r="205" spans="1:7" ht="12.75" customHeight="1">
      <c r="A205" s="237" t="s">
        <v>523</v>
      </c>
      <c r="B205" s="238">
        <v>851.36960283999997</v>
      </c>
      <c r="C205" s="239">
        <v>6.6</v>
      </c>
      <c r="E205" s="237" t="s">
        <v>414</v>
      </c>
      <c r="F205" s="238">
        <v>1058.9774010000001</v>
      </c>
      <c r="G205" s="239">
        <v>6.9</v>
      </c>
    </row>
    <row r="206" spans="1:7" ht="12.75" customHeight="1">
      <c r="A206" s="237" t="s">
        <v>507</v>
      </c>
      <c r="B206" s="238">
        <v>870.02961885000002</v>
      </c>
      <c r="C206" s="239">
        <v>6</v>
      </c>
      <c r="E206" s="237" t="s">
        <v>528</v>
      </c>
      <c r="F206" s="238">
        <v>918.25406618</v>
      </c>
      <c r="G206" s="239">
        <v>6.9</v>
      </c>
    </row>
    <row r="207" spans="1:7" ht="12.75" customHeight="1">
      <c r="A207" s="237" t="s">
        <v>239</v>
      </c>
      <c r="B207" s="238">
        <v>956.98961936000001</v>
      </c>
      <c r="C207" s="239">
        <v>5.6</v>
      </c>
      <c r="E207" s="237" t="s">
        <v>428</v>
      </c>
      <c r="F207" s="238">
        <v>840.40757168000005</v>
      </c>
      <c r="G207" s="239">
        <v>7</v>
      </c>
    </row>
    <row r="208" spans="1:7" ht="12.75" customHeight="1">
      <c r="A208" s="237" t="s">
        <v>529</v>
      </c>
      <c r="B208" s="238">
        <v>1011.1146159</v>
      </c>
      <c r="C208" s="239">
        <v>11.7</v>
      </c>
      <c r="E208" s="237" t="s">
        <v>514</v>
      </c>
      <c r="F208" s="238">
        <v>911.48454358000004</v>
      </c>
      <c r="G208" s="239">
        <v>7</v>
      </c>
    </row>
    <row r="209" spans="1:7" ht="12.75" customHeight="1">
      <c r="A209" s="237" t="s">
        <v>359</v>
      </c>
      <c r="B209" s="238">
        <v>1030.3728788000001</v>
      </c>
      <c r="C209" s="239">
        <v>4.2</v>
      </c>
      <c r="E209" s="237" t="s">
        <v>517</v>
      </c>
      <c r="F209" s="238">
        <v>901.10531342000002</v>
      </c>
      <c r="G209" s="239">
        <v>7</v>
      </c>
    </row>
    <row r="210" spans="1:7" ht="12.75" customHeight="1">
      <c r="A210" s="237" t="s">
        <v>360</v>
      </c>
      <c r="B210" s="238">
        <v>1050.9510651999999</v>
      </c>
      <c r="C210" s="239">
        <v>4.2</v>
      </c>
      <c r="E210" s="237" t="s">
        <v>530</v>
      </c>
      <c r="F210" s="238">
        <v>982.32266646999994</v>
      </c>
      <c r="G210" s="239">
        <v>7</v>
      </c>
    </row>
    <row r="211" spans="1:7" ht="12.75" customHeight="1">
      <c r="A211" s="237" t="s">
        <v>336</v>
      </c>
      <c r="B211" s="238">
        <v>1056.602504</v>
      </c>
      <c r="C211" s="239">
        <v>3.9</v>
      </c>
      <c r="E211" s="237" t="s">
        <v>321</v>
      </c>
      <c r="F211" s="238">
        <v>981.17151588000002</v>
      </c>
      <c r="G211" s="239">
        <v>7.1</v>
      </c>
    </row>
    <row r="212" spans="1:7" ht="12.75" customHeight="1">
      <c r="A212" s="237" t="s">
        <v>461</v>
      </c>
      <c r="B212" s="238">
        <v>1091.4990926</v>
      </c>
      <c r="C212" s="239">
        <v>5.2</v>
      </c>
      <c r="E212" s="237" t="s">
        <v>442</v>
      </c>
      <c r="F212" s="238">
        <v>985.23291629000005</v>
      </c>
      <c r="G212" s="239">
        <v>7.1</v>
      </c>
    </row>
    <row r="213" spans="1:7" ht="12.75" customHeight="1">
      <c r="A213" s="237" t="s">
        <v>497</v>
      </c>
      <c r="B213" s="238">
        <v>1068.3491713000001</v>
      </c>
      <c r="C213" s="239">
        <v>5.8</v>
      </c>
      <c r="E213" s="237" t="s">
        <v>451</v>
      </c>
      <c r="F213" s="238">
        <v>845.73600367999995</v>
      </c>
      <c r="G213" s="239">
        <v>7.1</v>
      </c>
    </row>
    <row r="214" spans="1:7" ht="12.75" customHeight="1">
      <c r="A214" s="237" t="s">
        <v>450</v>
      </c>
      <c r="B214" s="238">
        <v>878.03464412000005</v>
      </c>
      <c r="C214" s="239">
        <v>5.0999999999999996</v>
      </c>
      <c r="E214" s="237" t="s">
        <v>495</v>
      </c>
      <c r="F214" s="238">
        <v>881.70715671999994</v>
      </c>
      <c r="G214" s="239">
        <v>7.1</v>
      </c>
    </row>
    <row r="215" spans="1:7" ht="12.75" customHeight="1">
      <c r="A215" s="237" t="s">
        <v>491</v>
      </c>
      <c r="B215" s="238">
        <v>1019.8881654</v>
      </c>
      <c r="C215" s="239">
        <v>5.7</v>
      </c>
      <c r="E215" s="237" t="s">
        <v>525</v>
      </c>
      <c r="F215" s="238">
        <v>1057.0967797999999</v>
      </c>
      <c r="G215" s="239">
        <v>7.1</v>
      </c>
    </row>
    <row r="216" spans="1:7" ht="12.75" customHeight="1">
      <c r="A216" s="237" t="s">
        <v>325</v>
      </c>
      <c r="B216" s="238">
        <v>1109.6323441</v>
      </c>
      <c r="C216" s="239">
        <v>3.7</v>
      </c>
      <c r="E216" s="237" t="s">
        <v>378</v>
      </c>
      <c r="F216" s="238">
        <v>947.18351037000002</v>
      </c>
      <c r="G216" s="239">
        <v>7.2</v>
      </c>
    </row>
    <row r="217" spans="1:7" ht="12.75" customHeight="1">
      <c r="A217" s="237" t="s">
        <v>402</v>
      </c>
      <c r="B217" s="238">
        <v>1077.2561940999999</v>
      </c>
      <c r="C217" s="239">
        <v>4.5999999999999996</v>
      </c>
      <c r="E217" s="237" t="s">
        <v>456</v>
      </c>
      <c r="F217" s="238">
        <v>812.32732540999996</v>
      </c>
      <c r="G217" s="239">
        <v>7.2</v>
      </c>
    </row>
    <row r="218" spans="1:7" ht="12.75" customHeight="1">
      <c r="A218" s="237" t="s">
        <v>516</v>
      </c>
      <c r="B218" s="238">
        <v>982.94281482999997</v>
      </c>
      <c r="C218" s="239">
        <v>6.4</v>
      </c>
      <c r="E218" s="237" t="s">
        <v>474</v>
      </c>
      <c r="F218" s="238">
        <v>931.23377731999994</v>
      </c>
      <c r="G218" s="239">
        <v>7.2</v>
      </c>
    </row>
    <row r="219" spans="1:7" ht="12.75" customHeight="1">
      <c r="A219" s="237" t="s">
        <v>412</v>
      </c>
      <c r="B219" s="238">
        <v>973.24073737000003</v>
      </c>
      <c r="C219" s="239">
        <v>4.7</v>
      </c>
      <c r="E219" s="237" t="s">
        <v>518</v>
      </c>
      <c r="F219" s="238">
        <v>971.27197821000004</v>
      </c>
      <c r="G219" s="239">
        <v>7.2</v>
      </c>
    </row>
    <row r="220" spans="1:7" ht="12.75" customHeight="1">
      <c r="A220" s="237" t="s">
        <v>433</v>
      </c>
      <c r="B220" s="238">
        <v>1065.6008237000001</v>
      </c>
      <c r="C220" s="239">
        <v>4.9000000000000004</v>
      </c>
      <c r="E220" s="237" t="s">
        <v>334</v>
      </c>
      <c r="F220" s="238">
        <v>920.82259071999999</v>
      </c>
      <c r="G220" s="239">
        <v>7.3</v>
      </c>
    </row>
    <row r="221" spans="1:7" ht="12.75" customHeight="1">
      <c r="A221" s="237" t="s">
        <v>396</v>
      </c>
      <c r="B221" s="238">
        <v>1082.3949759</v>
      </c>
      <c r="C221" s="239">
        <v>4.5</v>
      </c>
      <c r="E221" s="237" t="s">
        <v>508</v>
      </c>
      <c r="F221" s="238">
        <v>879.98673727000005</v>
      </c>
      <c r="G221" s="239">
        <v>7.3</v>
      </c>
    </row>
    <row r="222" spans="1:7" ht="12.75" customHeight="1">
      <c r="A222" s="237" t="s">
        <v>369</v>
      </c>
      <c r="B222" s="238">
        <v>1024.6520287999999</v>
      </c>
      <c r="C222" s="239">
        <v>4.3</v>
      </c>
      <c r="E222" s="237" t="s">
        <v>526</v>
      </c>
      <c r="F222" s="238">
        <v>911.45662611</v>
      </c>
      <c r="G222" s="239">
        <v>7.3</v>
      </c>
    </row>
    <row r="223" spans="1:7" ht="12.75" customHeight="1">
      <c r="A223" s="237" t="s">
        <v>241</v>
      </c>
      <c r="B223" s="238">
        <v>951.15523427000005</v>
      </c>
      <c r="C223" s="239">
        <v>6.5</v>
      </c>
      <c r="E223" s="237" t="s">
        <v>434</v>
      </c>
      <c r="F223" s="238">
        <v>1117.3077917000001</v>
      </c>
      <c r="G223" s="239">
        <v>7.4</v>
      </c>
    </row>
    <row r="224" spans="1:7" ht="12.75" customHeight="1">
      <c r="A224" s="237" t="s">
        <v>489</v>
      </c>
      <c r="B224" s="238">
        <v>1062.0306923000001</v>
      </c>
      <c r="C224" s="239">
        <v>5.6</v>
      </c>
      <c r="E224" s="237" t="s">
        <v>460</v>
      </c>
      <c r="F224" s="238">
        <v>1033.6532907000001</v>
      </c>
      <c r="G224" s="239">
        <v>7.4</v>
      </c>
    </row>
    <row r="225" spans="1:224" ht="12.75" customHeight="1">
      <c r="A225" s="237" t="s">
        <v>445</v>
      </c>
      <c r="B225" s="238">
        <v>1062.3604174</v>
      </c>
      <c r="C225" s="239">
        <v>5</v>
      </c>
      <c r="E225" s="237" t="s">
        <v>519</v>
      </c>
      <c r="F225" s="238">
        <v>973.86464642999999</v>
      </c>
      <c r="G225" s="239">
        <v>7.4</v>
      </c>
    </row>
    <row r="226" spans="1:224" ht="12.75" customHeight="1">
      <c r="A226" s="237" t="s">
        <v>452</v>
      </c>
      <c r="B226" s="238">
        <v>994.35973765000006</v>
      </c>
      <c r="C226" s="239">
        <v>5.0999999999999996</v>
      </c>
      <c r="E226" s="237" t="s">
        <v>385</v>
      </c>
      <c r="F226" s="238">
        <v>985.29266786000005</v>
      </c>
      <c r="G226" s="239">
        <v>7.5</v>
      </c>
    </row>
    <row r="227" spans="1:224" ht="12.75" customHeight="1">
      <c r="A227" s="237" t="s">
        <v>337</v>
      </c>
      <c r="B227" s="238">
        <v>1009.1641016999999</v>
      </c>
      <c r="C227" s="239">
        <v>3.9</v>
      </c>
      <c r="E227" s="237" t="s">
        <v>260</v>
      </c>
      <c r="F227" s="238">
        <v>925.90113198999995</v>
      </c>
      <c r="G227" s="239">
        <v>7.6</v>
      </c>
    </row>
    <row r="228" spans="1:224" ht="12.75" customHeight="1">
      <c r="A228" s="237" t="s">
        <v>527</v>
      </c>
      <c r="B228" s="238">
        <v>958.06457778000004</v>
      </c>
      <c r="C228" s="239">
        <v>6.8</v>
      </c>
      <c r="E228" s="237" t="s">
        <v>464</v>
      </c>
      <c r="F228" s="238">
        <v>953.48099667999998</v>
      </c>
      <c r="G228" s="239">
        <v>7.6</v>
      </c>
    </row>
    <row r="229" spans="1:224" ht="12.75" customHeight="1">
      <c r="A229" s="237" t="s">
        <v>530</v>
      </c>
      <c r="B229" s="238">
        <v>982.32266646999994</v>
      </c>
      <c r="C229" s="239">
        <v>7</v>
      </c>
      <c r="E229" s="237" t="s">
        <v>467</v>
      </c>
      <c r="F229" s="238">
        <v>808.66194269000005</v>
      </c>
      <c r="G229" s="239">
        <v>7.6</v>
      </c>
    </row>
    <row r="230" spans="1:224" ht="12.75" customHeight="1">
      <c r="A230" s="237" t="s">
        <v>419</v>
      </c>
      <c r="B230" s="238">
        <v>1080.9993135</v>
      </c>
      <c r="C230" s="239">
        <v>4.8</v>
      </c>
      <c r="E230" s="237" t="s">
        <v>531</v>
      </c>
      <c r="F230" s="238">
        <v>1057.8228019999999</v>
      </c>
      <c r="G230" s="239">
        <v>7.6</v>
      </c>
    </row>
    <row r="231" spans="1:224" ht="12.75" customHeight="1">
      <c r="A231" s="237" t="s">
        <v>293</v>
      </c>
      <c r="B231" s="238">
        <v>1021.2612157</v>
      </c>
      <c r="C231" s="239">
        <v>6.3</v>
      </c>
      <c r="E231" s="237" t="s">
        <v>415</v>
      </c>
      <c r="F231" s="238">
        <v>952.77748688999998</v>
      </c>
      <c r="G231" s="239">
        <v>7.7</v>
      </c>
    </row>
    <row r="232" spans="1:224" ht="12.75" customHeight="1">
      <c r="A232" s="237" t="s">
        <v>421</v>
      </c>
      <c r="B232" s="238">
        <v>1071.8690363999999</v>
      </c>
      <c r="C232" s="239">
        <v>4.8</v>
      </c>
      <c r="E232" s="237" t="s">
        <v>425</v>
      </c>
      <c r="F232" s="238">
        <v>935.81372491000002</v>
      </c>
      <c r="G232" s="239">
        <v>7.7</v>
      </c>
    </row>
    <row r="233" spans="1:224" ht="12.75" customHeight="1">
      <c r="A233" s="237" t="s">
        <v>423</v>
      </c>
      <c r="B233" s="238">
        <v>956.97119974999998</v>
      </c>
      <c r="C233" s="239">
        <v>4.8</v>
      </c>
      <c r="E233" s="237" t="s">
        <v>522</v>
      </c>
      <c r="F233" s="238">
        <v>1045.7479116</v>
      </c>
      <c r="G233" s="239">
        <v>7.8</v>
      </c>
    </row>
    <row r="234" spans="1:224" s="240" customFormat="1" ht="12.75" customHeight="1">
      <c r="A234" s="237" t="s">
        <v>247</v>
      </c>
      <c r="B234" s="238">
        <v>940.55772989000002</v>
      </c>
      <c r="C234" s="239">
        <v>5.5</v>
      </c>
      <c r="D234" s="231"/>
      <c r="E234" s="237" t="s">
        <v>405</v>
      </c>
      <c r="F234" s="238">
        <v>918.60542585999997</v>
      </c>
      <c r="G234" s="239">
        <v>8.1</v>
      </c>
      <c r="H234" s="234"/>
      <c r="I234" s="234"/>
      <c r="J234" s="234"/>
      <c r="K234" s="234"/>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c r="GY234" s="225"/>
      <c r="GZ234" s="225"/>
      <c r="HA234" s="225"/>
      <c r="HB234" s="225"/>
      <c r="HC234" s="225"/>
      <c r="HD234" s="225"/>
      <c r="HE234" s="225"/>
      <c r="HF234" s="225"/>
      <c r="HG234" s="225"/>
      <c r="HH234" s="225"/>
      <c r="HI234" s="225"/>
      <c r="HJ234" s="225"/>
      <c r="HK234" s="225"/>
      <c r="HL234" s="225"/>
      <c r="HM234" s="225"/>
      <c r="HN234" s="225"/>
      <c r="HO234" s="225"/>
      <c r="HP234" s="225"/>
    </row>
    <row r="235" spans="1:224" ht="12.75" customHeight="1">
      <c r="A235" s="237" t="s">
        <v>531</v>
      </c>
      <c r="B235" s="238">
        <v>1057.8228019999999</v>
      </c>
      <c r="C235" s="239">
        <v>7.6</v>
      </c>
      <c r="E235" s="237" t="s">
        <v>515</v>
      </c>
      <c r="F235" s="238">
        <v>798.68094699000005</v>
      </c>
      <c r="G235" s="239">
        <v>8.1</v>
      </c>
    </row>
    <row r="236" spans="1:224" ht="12.75" customHeight="1">
      <c r="A236" s="237" t="s">
        <v>480</v>
      </c>
      <c r="B236" s="238">
        <v>999.27860319000001</v>
      </c>
      <c r="C236" s="239">
        <v>5.4</v>
      </c>
      <c r="E236" s="237" t="s">
        <v>479</v>
      </c>
      <c r="F236" s="238">
        <v>1009.2154951</v>
      </c>
      <c r="G236" s="239">
        <v>8.3000000000000007</v>
      </c>
    </row>
    <row r="237" spans="1:224" ht="12.75" customHeight="1">
      <c r="A237" s="237" t="s">
        <v>493</v>
      </c>
      <c r="B237" s="238">
        <v>1051.734813</v>
      </c>
      <c r="C237" s="239">
        <v>5.7</v>
      </c>
      <c r="E237" s="237" t="s">
        <v>494</v>
      </c>
      <c r="F237" s="238">
        <v>893.80403422999996</v>
      </c>
      <c r="G237" s="239">
        <v>8.4</v>
      </c>
    </row>
    <row r="238" spans="1:224" ht="12.75" customHeight="1">
      <c r="A238" s="237" t="s">
        <v>528</v>
      </c>
      <c r="B238" s="238">
        <v>918.25406618</v>
      </c>
      <c r="C238" s="239">
        <v>6.9</v>
      </c>
      <c r="E238" s="237" t="s">
        <v>453</v>
      </c>
      <c r="F238" s="238">
        <v>938.99883044000001</v>
      </c>
      <c r="G238" s="239">
        <v>8.9</v>
      </c>
    </row>
    <row r="239" spans="1:224" ht="12.75" customHeight="1">
      <c r="A239" s="237" t="s">
        <v>498</v>
      </c>
      <c r="B239" s="238">
        <v>1046.6344466</v>
      </c>
      <c r="C239" s="239">
        <v>5.8</v>
      </c>
      <c r="E239" s="237" t="s">
        <v>351</v>
      </c>
      <c r="F239" s="238">
        <v>973.09194404000004</v>
      </c>
      <c r="G239" s="239">
        <v>9.4</v>
      </c>
    </row>
    <row r="240" spans="1:224" ht="12.75" customHeight="1">
      <c r="A240" s="237" t="s">
        <v>513</v>
      </c>
      <c r="B240" s="238">
        <v>967.76103181999997</v>
      </c>
      <c r="C240" s="239">
        <v>6.3</v>
      </c>
      <c r="E240" s="237" t="s">
        <v>529</v>
      </c>
      <c r="F240" s="238">
        <v>1011.1146159</v>
      </c>
      <c r="G240" s="239">
        <v>11.7</v>
      </c>
    </row>
    <row r="253" spans="1:224" s="240" customFormat="1" ht="12.75" customHeight="1">
      <c r="A253" s="234"/>
      <c r="B253" s="235"/>
      <c r="C253" s="236"/>
      <c r="D253" s="231"/>
      <c r="E253" s="234"/>
      <c r="F253" s="235"/>
      <c r="G253" s="236"/>
      <c r="H253" s="234"/>
      <c r="I253" s="234"/>
      <c r="J253" s="234"/>
      <c r="K253" s="234"/>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c r="AI253" s="225"/>
      <c r="AJ253" s="225"/>
      <c r="AK253" s="225"/>
      <c r="AL253" s="225"/>
      <c r="AM253" s="225"/>
      <c r="AN253" s="225"/>
      <c r="AO253" s="225"/>
      <c r="AP253" s="225"/>
      <c r="AQ253" s="225"/>
      <c r="AR253" s="225"/>
      <c r="AS253" s="225"/>
      <c r="AT253" s="225"/>
      <c r="AU253" s="225"/>
      <c r="AV253" s="225"/>
      <c r="AW253" s="225"/>
      <c r="AX253" s="225"/>
      <c r="AY253" s="225"/>
      <c r="AZ253" s="225"/>
      <c r="BA253" s="225"/>
      <c r="BB253" s="225"/>
      <c r="BC253" s="225"/>
      <c r="BD253" s="225"/>
      <c r="BE253" s="225"/>
      <c r="BF253" s="225"/>
      <c r="BG253" s="225"/>
      <c r="BH253" s="225"/>
      <c r="BI253" s="225"/>
      <c r="BJ253" s="225"/>
      <c r="BK253" s="225"/>
      <c r="BL253" s="225"/>
      <c r="BM253" s="225"/>
      <c r="BN253" s="225"/>
      <c r="BO253" s="225"/>
      <c r="BP253" s="225"/>
      <c r="BQ253" s="225"/>
      <c r="BR253" s="225"/>
      <c r="BS253" s="225"/>
      <c r="BT253" s="225"/>
      <c r="BU253" s="225"/>
      <c r="BV253" s="225"/>
      <c r="BW253" s="225"/>
      <c r="BX253" s="225"/>
      <c r="BY253" s="225"/>
      <c r="BZ253" s="225"/>
      <c r="CA253" s="225"/>
      <c r="CB253" s="225"/>
      <c r="CC253" s="225"/>
      <c r="CD253" s="225"/>
      <c r="CE253" s="225"/>
      <c r="CF253" s="225"/>
      <c r="CG253" s="225"/>
      <c r="CH253" s="225"/>
      <c r="CI253" s="225"/>
      <c r="CJ253" s="225"/>
      <c r="CK253" s="225"/>
      <c r="CL253" s="225"/>
      <c r="CM253" s="225"/>
      <c r="CN253" s="225"/>
      <c r="CO253" s="225"/>
      <c r="CP253" s="225"/>
      <c r="CQ253" s="225"/>
      <c r="CR253" s="225"/>
      <c r="CS253" s="225"/>
      <c r="CT253" s="225"/>
      <c r="CU253" s="225"/>
      <c r="CV253" s="225"/>
      <c r="CW253" s="225"/>
      <c r="CX253" s="225"/>
      <c r="CY253" s="225"/>
      <c r="CZ253" s="225"/>
      <c r="DA253" s="225"/>
      <c r="DB253" s="225"/>
      <c r="DC253" s="225"/>
      <c r="DD253" s="225"/>
      <c r="DE253" s="225"/>
      <c r="DF253" s="225"/>
      <c r="DG253" s="225"/>
      <c r="DH253" s="225"/>
      <c r="DI253" s="225"/>
      <c r="DJ253" s="225"/>
      <c r="DK253" s="225"/>
      <c r="DL253" s="225"/>
      <c r="DM253" s="225"/>
      <c r="DN253" s="225"/>
      <c r="DO253" s="225"/>
      <c r="DP253" s="225"/>
      <c r="DQ253" s="225"/>
      <c r="DR253" s="225"/>
      <c r="DS253" s="225"/>
      <c r="DT253" s="225"/>
      <c r="DU253" s="225"/>
      <c r="DV253" s="225"/>
      <c r="DW253" s="225"/>
      <c r="DX253" s="225"/>
      <c r="DY253" s="225"/>
      <c r="DZ253" s="225"/>
      <c r="EA253" s="225"/>
      <c r="EB253" s="225"/>
      <c r="EC253" s="225"/>
      <c r="ED253" s="225"/>
      <c r="EE253" s="225"/>
      <c r="EF253" s="225"/>
      <c r="EG253" s="225"/>
      <c r="EH253" s="225"/>
      <c r="EI253" s="225"/>
      <c r="EJ253" s="225"/>
      <c r="EK253" s="225"/>
      <c r="EL253" s="225"/>
      <c r="EM253" s="225"/>
      <c r="EN253" s="225"/>
      <c r="EO253" s="225"/>
      <c r="EP253" s="225"/>
      <c r="EQ253" s="225"/>
      <c r="ER253" s="225"/>
      <c r="ES253" s="225"/>
      <c r="ET253" s="225"/>
      <c r="EU253" s="225"/>
      <c r="EV253" s="225"/>
      <c r="EW253" s="225"/>
      <c r="EX253" s="225"/>
      <c r="EY253" s="225"/>
      <c r="EZ253" s="225"/>
      <c r="FA253" s="225"/>
      <c r="FB253" s="225"/>
      <c r="FC253" s="225"/>
      <c r="FD253" s="225"/>
      <c r="FE253" s="225"/>
      <c r="FF253" s="225"/>
      <c r="FG253" s="225"/>
      <c r="FH253" s="225"/>
      <c r="FI253" s="225"/>
      <c r="FJ253" s="225"/>
      <c r="FK253" s="225"/>
      <c r="FL253" s="225"/>
      <c r="FM253" s="225"/>
      <c r="FN253" s="225"/>
      <c r="FO253" s="225"/>
      <c r="FP253" s="225"/>
      <c r="FQ253" s="225"/>
      <c r="FR253" s="225"/>
      <c r="FS253" s="225"/>
      <c r="FT253" s="225"/>
      <c r="FU253" s="225"/>
      <c r="FV253" s="225"/>
      <c r="FW253" s="225"/>
      <c r="FX253" s="225"/>
      <c r="FY253" s="225"/>
      <c r="FZ253" s="225"/>
      <c r="GA253" s="225"/>
      <c r="GB253" s="225"/>
      <c r="GC253" s="225"/>
      <c r="GD253" s="225"/>
      <c r="GE253" s="225"/>
      <c r="GF253" s="225"/>
      <c r="GG253" s="225"/>
      <c r="GH253" s="225"/>
      <c r="GI253" s="225"/>
      <c r="GJ253" s="225"/>
      <c r="GK253" s="225"/>
      <c r="GL253" s="225"/>
      <c r="GM253" s="225"/>
      <c r="GN253" s="225"/>
      <c r="GO253" s="225"/>
      <c r="GP253" s="225"/>
      <c r="GQ253" s="225"/>
      <c r="GR253" s="225"/>
      <c r="GS253" s="225"/>
      <c r="GT253" s="225"/>
      <c r="GU253" s="225"/>
      <c r="GV253" s="225"/>
      <c r="GW253" s="225"/>
      <c r="GX253" s="225"/>
      <c r="GY253" s="225"/>
      <c r="GZ253" s="225"/>
      <c r="HA253" s="225"/>
      <c r="HB253" s="225"/>
      <c r="HC253" s="225"/>
      <c r="HD253" s="225"/>
      <c r="HE253" s="225"/>
      <c r="HF253" s="225"/>
      <c r="HG253" s="225"/>
      <c r="HH253" s="225"/>
      <c r="HI253" s="225"/>
      <c r="HJ253" s="225"/>
      <c r="HK253" s="225"/>
      <c r="HL253" s="225"/>
      <c r="HM253" s="225"/>
      <c r="HN253" s="225"/>
      <c r="HO253" s="225"/>
      <c r="HP253" s="225"/>
    </row>
    <row r="254" spans="1:224" s="240" customFormat="1" ht="12.75" customHeight="1">
      <c r="A254" s="234"/>
      <c r="B254" s="235"/>
      <c r="C254" s="236"/>
      <c r="D254" s="231"/>
      <c r="E254" s="234"/>
      <c r="F254" s="235"/>
      <c r="G254" s="236"/>
      <c r="H254" s="234"/>
      <c r="I254" s="234"/>
      <c r="J254" s="234"/>
      <c r="K254" s="234"/>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c r="AI254" s="225"/>
      <c r="AJ254" s="225"/>
      <c r="AK254" s="225"/>
      <c r="AL254" s="225"/>
      <c r="AM254" s="225"/>
      <c r="AN254" s="225"/>
      <c r="AO254" s="225"/>
      <c r="AP254" s="225"/>
      <c r="AQ254" s="225"/>
      <c r="AR254" s="225"/>
      <c r="AS254" s="225"/>
      <c r="AT254" s="225"/>
      <c r="AU254" s="225"/>
      <c r="AV254" s="225"/>
      <c r="AW254" s="225"/>
      <c r="AX254" s="225"/>
      <c r="AY254" s="225"/>
      <c r="AZ254" s="225"/>
      <c r="BA254" s="225"/>
      <c r="BB254" s="225"/>
      <c r="BC254" s="225"/>
      <c r="BD254" s="225"/>
      <c r="BE254" s="225"/>
      <c r="BF254" s="225"/>
      <c r="BG254" s="225"/>
      <c r="BH254" s="225"/>
      <c r="BI254" s="225"/>
      <c r="BJ254" s="225"/>
      <c r="BK254" s="225"/>
      <c r="BL254" s="225"/>
      <c r="BM254" s="225"/>
      <c r="BN254" s="225"/>
      <c r="BO254" s="225"/>
      <c r="BP254" s="225"/>
      <c r="BQ254" s="225"/>
      <c r="BR254" s="225"/>
      <c r="BS254" s="225"/>
      <c r="BT254" s="225"/>
      <c r="BU254" s="225"/>
      <c r="BV254" s="225"/>
      <c r="BW254" s="225"/>
      <c r="BX254" s="225"/>
      <c r="BY254" s="225"/>
      <c r="BZ254" s="225"/>
      <c r="CA254" s="225"/>
      <c r="CB254" s="225"/>
      <c r="CC254" s="225"/>
      <c r="CD254" s="225"/>
      <c r="CE254" s="225"/>
      <c r="CF254" s="225"/>
      <c r="CG254" s="225"/>
      <c r="CH254" s="225"/>
      <c r="CI254" s="225"/>
      <c r="CJ254" s="225"/>
      <c r="CK254" s="225"/>
      <c r="CL254" s="225"/>
      <c r="CM254" s="225"/>
      <c r="CN254" s="225"/>
      <c r="CO254" s="225"/>
      <c r="CP254" s="225"/>
      <c r="CQ254" s="225"/>
      <c r="CR254" s="225"/>
      <c r="CS254" s="225"/>
      <c r="CT254" s="225"/>
      <c r="CU254" s="225"/>
      <c r="CV254" s="225"/>
      <c r="CW254" s="225"/>
      <c r="CX254" s="225"/>
      <c r="CY254" s="225"/>
      <c r="CZ254" s="225"/>
      <c r="DA254" s="225"/>
      <c r="DB254" s="225"/>
      <c r="DC254" s="225"/>
      <c r="DD254" s="225"/>
      <c r="DE254" s="225"/>
      <c r="DF254" s="225"/>
      <c r="DG254" s="225"/>
      <c r="DH254" s="225"/>
      <c r="DI254" s="225"/>
      <c r="DJ254" s="225"/>
      <c r="DK254" s="225"/>
      <c r="DL254" s="225"/>
      <c r="DM254" s="225"/>
      <c r="DN254" s="225"/>
      <c r="DO254" s="225"/>
      <c r="DP254" s="225"/>
      <c r="DQ254" s="225"/>
      <c r="DR254" s="225"/>
      <c r="DS254" s="225"/>
      <c r="DT254" s="225"/>
      <c r="DU254" s="225"/>
      <c r="DV254" s="225"/>
      <c r="DW254" s="225"/>
      <c r="DX254" s="225"/>
      <c r="DY254" s="225"/>
      <c r="DZ254" s="225"/>
      <c r="EA254" s="225"/>
      <c r="EB254" s="225"/>
      <c r="EC254" s="225"/>
      <c r="ED254" s="225"/>
      <c r="EE254" s="225"/>
      <c r="EF254" s="225"/>
      <c r="EG254" s="225"/>
      <c r="EH254" s="225"/>
      <c r="EI254" s="225"/>
      <c r="EJ254" s="225"/>
      <c r="EK254" s="225"/>
      <c r="EL254" s="225"/>
      <c r="EM254" s="225"/>
      <c r="EN254" s="225"/>
      <c r="EO254" s="225"/>
      <c r="EP254" s="225"/>
      <c r="EQ254" s="225"/>
      <c r="ER254" s="225"/>
      <c r="ES254" s="225"/>
      <c r="ET254" s="225"/>
      <c r="EU254" s="225"/>
      <c r="EV254" s="225"/>
      <c r="EW254" s="225"/>
      <c r="EX254" s="225"/>
      <c r="EY254" s="225"/>
      <c r="EZ254" s="225"/>
      <c r="FA254" s="225"/>
      <c r="FB254" s="225"/>
      <c r="FC254" s="225"/>
      <c r="FD254" s="225"/>
      <c r="FE254" s="225"/>
      <c r="FF254" s="225"/>
      <c r="FG254" s="225"/>
      <c r="FH254" s="225"/>
      <c r="FI254" s="225"/>
      <c r="FJ254" s="225"/>
      <c r="FK254" s="225"/>
      <c r="FL254" s="225"/>
      <c r="FM254" s="225"/>
      <c r="FN254" s="225"/>
      <c r="FO254" s="225"/>
      <c r="FP254" s="225"/>
      <c r="FQ254" s="225"/>
      <c r="FR254" s="225"/>
      <c r="FS254" s="225"/>
      <c r="FT254" s="225"/>
      <c r="FU254" s="225"/>
      <c r="FV254" s="225"/>
      <c r="FW254" s="225"/>
      <c r="FX254" s="225"/>
      <c r="FY254" s="225"/>
      <c r="FZ254" s="225"/>
      <c r="GA254" s="225"/>
      <c r="GB254" s="225"/>
      <c r="GC254" s="225"/>
      <c r="GD254" s="225"/>
      <c r="GE254" s="225"/>
      <c r="GF254" s="225"/>
      <c r="GG254" s="225"/>
      <c r="GH254" s="225"/>
      <c r="GI254" s="225"/>
      <c r="GJ254" s="225"/>
      <c r="GK254" s="225"/>
      <c r="GL254" s="225"/>
      <c r="GM254" s="225"/>
      <c r="GN254" s="225"/>
      <c r="GO254" s="225"/>
      <c r="GP254" s="225"/>
      <c r="GQ254" s="225"/>
      <c r="GR254" s="225"/>
      <c r="GS254" s="225"/>
      <c r="GT254" s="225"/>
      <c r="GU254" s="225"/>
      <c r="GV254" s="225"/>
      <c r="GW254" s="225"/>
      <c r="GX254" s="225"/>
      <c r="GY254" s="225"/>
      <c r="GZ254" s="225"/>
      <c r="HA254" s="225"/>
      <c r="HB254" s="225"/>
      <c r="HC254" s="225"/>
      <c r="HD254" s="225"/>
      <c r="HE254" s="225"/>
      <c r="HF254" s="225"/>
      <c r="HG254" s="225"/>
      <c r="HH254" s="225"/>
      <c r="HI254" s="225"/>
      <c r="HJ254" s="225"/>
      <c r="HK254" s="225"/>
      <c r="HL254" s="225"/>
      <c r="HM254" s="225"/>
      <c r="HN254" s="225"/>
      <c r="HO254" s="225"/>
      <c r="HP254" s="225"/>
    </row>
    <row r="275" spans="1:224" s="240" customFormat="1" ht="12.75" customHeight="1">
      <c r="A275" s="234"/>
      <c r="B275" s="235"/>
      <c r="C275" s="236"/>
      <c r="D275" s="231"/>
      <c r="E275" s="234"/>
      <c r="F275" s="235"/>
      <c r="G275" s="236"/>
      <c r="H275" s="234"/>
      <c r="I275" s="234"/>
      <c r="J275" s="234"/>
      <c r="K275" s="234"/>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c r="AI275" s="225"/>
      <c r="AJ275" s="225"/>
      <c r="AK275" s="225"/>
      <c r="AL275" s="225"/>
      <c r="AM275" s="225"/>
      <c r="AN275" s="225"/>
      <c r="AO275" s="225"/>
      <c r="AP275" s="225"/>
      <c r="AQ275" s="225"/>
      <c r="AR275" s="225"/>
      <c r="AS275" s="225"/>
      <c r="AT275" s="225"/>
      <c r="AU275" s="225"/>
      <c r="AV275" s="225"/>
      <c r="AW275" s="225"/>
      <c r="AX275" s="225"/>
      <c r="AY275" s="225"/>
      <c r="AZ275" s="225"/>
      <c r="BA275" s="225"/>
      <c r="BB275" s="225"/>
      <c r="BC275" s="225"/>
      <c r="BD275" s="225"/>
      <c r="BE275" s="225"/>
      <c r="BF275" s="225"/>
      <c r="BG275" s="225"/>
      <c r="BH275" s="225"/>
      <c r="BI275" s="225"/>
      <c r="BJ275" s="225"/>
      <c r="BK275" s="225"/>
      <c r="BL275" s="225"/>
      <c r="BM275" s="225"/>
      <c r="BN275" s="225"/>
      <c r="BO275" s="225"/>
      <c r="BP275" s="225"/>
      <c r="BQ275" s="225"/>
      <c r="BR275" s="225"/>
      <c r="BS275" s="225"/>
      <c r="BT275" s="225"/>
      <c r="BU275" s="225"/>
      <c r="BV275" s="225"/>
      <c r="BW275" s="225"/>
      <c r="BX275" s="225"/>
      <c r="BY275" s="225"/>
      <c r="BZ275" s="225"/>
      <c r="CA275" s="225"/>
      <c r="CB275" s="225"/>
      <c r="CC275" s="225"/>
      <c r="CD275" s="225"/>
      <c r="CE275" s="225"/>
      <c r="CF275" s="225"/>
      <c r="CG275" s="225"/>
      <c r="CH275" s="225"/>
      <c r="CI275" s="225"/>
      <c r="CJ275" s="225"/>
      <c r="CK275" s="225"/>
      <c r="CL275" s="225"/>
      <c r="CM275" s="225"/>
      <c r="CN275" s="225"/>
      <c r="CO275" s="225"/>
      <c r="CP275" s="225"/>
      <c r="CQ275" s="225"/>
      <c r="CR275" s="225"/>
      <c r="CS275" s="225"/>
      <c r="CT275" s="225"/>
      <c r="CU275" s="225"/>
      <c r="CV275" s="225"/>
      <c r="CW275" s="225"/>
      <c r="CX275" s="225"/>
      <c r="CY275" s="225"/>
      <c r="CZ275" s="225"/>
      <c r="DA275" s="225"/>
      <c r="DB275" s="225"/>
      <c r="DC275" s="225"/>
      <c r="DD275" s="225"/>
      <c r="DE275" s="225"/>
      <c r="DF275" s="225"/>
      <c r="DG275" s="225"/>
      <c r="DH275" s="225"/>
      <c r="DI275" s="225"/>
      <c r="DJ275" s="225"/>
      <c r="DK275" s="225"/>
      <c r="DL275" s="225"/>
      <c r="DM275" s="225"/>
      <c r="DN275" s="225"/>
      <c r="DO275" s="225"/>
      <c r="DP275" s="225"/>
      <c r="DQ275" s="225"/>
      <c r="DR275" s="225"/>
      <c r="DS275" s="225"/>
      <c r="DT275" s="225"/>
      <c r="DU275" s="225"/>
      <c r="DV275" s="225"/>
      <c r="DW275" s="225"/>
      <c r="DX275" s="225"/>
      <c r="DY275" s="225"/>
      <c r="DZ275" s="225"/>
      <c r="EA275" s="225"/>
      <c r="EB275" s="225"/>
      <c r="EC275" s="225"/>
      <c r="ED275" s="225"/>
      <c r="EE275" s="225"/>
      <c r="EF275" s="225"/>
      <c r="EG275" s="225"/>
      <c r="EH275" s="225"/>
      <c r="EI275" s="225"/>
      <c r="EJ275" s="225"/>
      <c r="EK275" s="225"/>
      <c r="EL275" s="225"/>
      <c r="EM275" s="225"/>
      <c r="EN275" s="225"/>
      <c r="EO275" s="225"/>
      <c r="EP275" s="225"/>
      <c r="EQ275" s="225"/>
      <c r="ER275" s="225"/>
      <c r="ES275" s="225"/>
      <c r="ET275" s="225"/>
      <c r="EU275" s="225"/>
      <c r="EV275" s="225"/>
      <c r="EW275" s="225"/>
      <c r="EX275" s="225"/>
      <c r="EY275" s="225"/>
      <c r="EZ275" s="225"/>
      <c r="FA275" s="225"/>
      <c r="FB275" s="225"/>
      <c r="FC275" s="225"/>
      <c r="FD275" s="225"/>
      <c r="FE275" s="225"/>
      <c r="FF275" s="225"/>
      <c r="FG275" s="225"/>
      <c r="FH275" s="225"/>
      <c r="FI275" s="225"/>
      <c r="FJ275" s="225"/>
      <c r="FK275" s="225"/>
      <c r="FL275" s="225"/>
      <c r="FM275" s="225"/>
      <c r="FN275" s="225"/>
      <c r="FO275" s="225"/>
      <c r="FP275" s="225"/>
      <c r="FQ275" s="225"/>
      <c r="FR275" s="225"/>
      <c r="FS275" s="225"/>
      <c r="FT275" s="225"/>
      <c r="FU275" s="225"/>
      <c r="FV275" s="225"/>
      <c r="FW275" s="225"/>
      <c r="FX275" s="225"/>
      <c r="FY275" s="225"/>
      <c r="FZ275" s="225"/>
      <c r="GA275" s="225"/>
      <c r="GB275" s="225"/>
      <c r="GC275" s="225"/>
      <c r="GD275" s="225"/>
      <c r="GE275" s="225"/>
      <c r="GF275" s="225"/>
      <c r="GG275" s="225"/>
      <c r="GH275" s="225"/>
      <c r="GI275" s="225"/>
      <c r="GJ275" s="225"/>
      <c r="GK275" s="225"/>
      <c r="GL275" s="225"/>
      <c r="GM275" s="225"/>
      <c r="GN275" s="225"/>
      <c r="GO275" s="225"/>
      <c r="GP275" s="225"/>
      <c r="GQ275" s="225"/>
      <c r="GR275" s="225"/>
      <c r="GS275" s="225"/>
      <c r="GT275" s="225"/>
      <c r="GU275" s="225"/>
      <c r="GV275" s="225"/>
      <c r="GW275" s="225"/>
      <c r="GX275" s="225"/>
      <c r="GY275" s="225"/>
      <c r="GZ275" s="225"/>
      <c r="HA275" s="225"/>
      <c r="HB275" s="225"/>
      <c r="HC275" s="225"/>
      <c r="HD275" s="225"/>
      <c r="HE275" s="225"/>
      <c r="HF275" s="225"/>
      <c r="HG275" s="225"/>
      <c r="HH275" s="225"/>
      <c r="HI275" s="225"/>
      <c r="HJ275" s="225"/>
      <c r="HK275" s="225"/>
      <c r="HL275" s="225"/>
      <c r="HM275" s="225"/>
      <c r="HN275" s="225"/>
      <c r="HO275" s="225"/>
      <c r="HP275" s="225"/>
    </row>
    <row r="295" spans="1:224" s="240" customFormat="1" ht="12.75" customHeight="1">
      <c r="A295" s="234"/>
      <c r="B295" s="235"/>
      <c r="C295" s="236"/>
      <c r="D295" s="231"/>
      <c r="E295" s="234"/>
      <c r="F295" s="235"/>
      <c r="G295" s="236"/>
      <c r="H295" s="234"/>
      <c r="I295" s="234"/>
      <c r="J295" s="234"/>
      <c r="K295" s="234"/>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c r="AI295" s="225"/>
      <c r="AJ295" s="225"/>
      <c r="AK295" s="225"/>
      <c r="AL295" s="225"/>
      <c r="AM295" s="225"/>
      <c r="AN295" s="225"/>
      <c r="AO295" s="225"/>
      <c r="AP295" s="225"/>
      <c r="AQ295" s="225"/>
      <c r="AR295" s="225"/>
      <c r="AS295" s="225"/>
      <c r="AT295" s="225"/>
      <c r="AU295" s="225"/>
      <c r="AV295" s="225"/>
      <c r="AW295" s="225"/>
      <c r="AX295" s="225"/>
      <c r="AY295" s="225"/>
      <c r="AZ295" s="225"/>
      <c r="BA295" s="225"/>
      <c r="BB295" s="225"/>
      <c r="BC295" s="225"/>
      <c r="BD295" s="225"/>
      <c r="BE295" s="225"/>
      <c r="BF295" s="225"/>
      <c r="BG295" s="225"/>
      <c r="BH295" s="225"/>
      <c r="BI295" s="225"/>
      <c r="BJ295" s="225"/>
      <c r="BK295" s="225"/>
      <c r="BL295" s="225"/>
      <c r="BM295" s="225"/>
      <c r="BN295" s="225"/>
      <c r="BO295" s="225"/>
      <c r="BP295" s="225"/>
      <c r="BQ295" s="225"/>
      <c r="BR295" s="225"/>
      <c r="BS295" s="225"/>
      <c r="BT295" s="225"/>
      <c r="BU295" s="225"/>
      <c r="BV295" s="225"/>
      <c r="BW295" s="225"/>
      <c r="BX295" s="225"/>
      <c r="BY295" s="225"/>
      <c r="BZ295" s="225"/>
      <c r="CA295" s="225"/>
      <c r="CB295" s="225"/>
      <c r="CC295" s="225"/>
      <c r="CD295" s="225"/>
      <c r="CE295" s="225"/>
      <c r="CF295" s="225"/>
      <c r="CG295" s="225"/>
      <c r="CH295" s="225"/>
      <c r="CI295" s="225"/>
      <c r="CJ295" s="225"/>
      <c r="CK295" s="225"/>
      <c r="CL295" s="225"/>
      <c r="CM295" s="225"/>
      <c r="CN295" s="225"/>
      <c r="CO295" s="225"/>
      <c r="CP295" s="225"/>
      <c r="CQ295" s="225"/>
      <c r="CR295" s="225"/>
      <c r="CS295" s="225"/>
      <c r="CT295" s="225"/>
      <c r="CU295" s="225"/>
      <c r="CV295" s="225"/>
      <c r="CW295" s="225"/>
      <c r="CX295" s="225"/>
      <c r="CY295" s="225"/>
      <c r="CZ295" s="225"/>
      <c r="DA295" s="225"/>
      <c r="DB295" s="225"/>
      <c r="DC295" s="225"/>
      <c r="DD295" s="225"/>
      <c r="DE295" s="225"/>
      <c r="DF295" s="225"/>
      <c r="DG295" s="225"/>
      <c r="DH295" s="225"/>
      <c r="DI295" s="225"/>
      <c r="DJ295" s="225"/>
      <c r="DK295" s="225"/>
      <c r="DL295" s="225"/>
      <c r="DM295" s="225"/>
      <c r="DN295" s="225"/>
      <c r="DO295" s="225"/>
      <c r="DP295" s="225"/>
      <c r="DQ295" s="225"/>
      <c r="DR295" s="225"/>
      <c r="DS295" s="225"/>
      <c r="DT295" s="225"/>
      <c r="DU295" s="225"/>
      <c r="DV295" s="225"/>
      <c r="DW295" s="225"/>
      <c r="DX295" s="225"/>
      <c r="DY295" s="225"/>
      <c r="DZ295" s="225"/>
      <c r="EA295" s="225"/>
      <c r="EB295" s="225"/>
      <c r="EC295" s="225"/>
      <c r="ED295" s="225"/>
      <c r="EE295" s="225"/>
      <c r="EF295" s="225"/>
      <c r="EG295" s="225"/>
      <c r="EH295" s="225"/>
      <c r="EI295" s="225"/>
      <c r="EJ295" s="225"/>
      <c r="EK295" s="225"/>
      <c r="EL295" s="225"/>
      <c r="EM295" s="225"/>
      <c r="EN295" s="225"/>
      <c r="EO295" s="225"/>
      <c r="EP295" s="225"/>
      <c r="EQ295" s="225"/>
      <c r="ER295" s="225"/>
      <c r="ES295" s="225"/>
      <c r="ET295" s="225"/>
      <c r="EU295" s="225"/>
      <c r="EV295" s="225"/>
      <c r="EW295" s="225"/>
      <c r="EX295" s="225"/>
      <c r="EY295" s="225"/>
      <c r="EZ295" s="225"/>
      <c r="FA295" s="225"/>
      <c r="FB295" s="225"/>
      <c r="FC295" s="225"/>
      <c r="FD295" s="225"/>
      <c r="FE295" s="225"/>
      <c r="FF295" s="225"/>
      <c r="FG295" s="225"/>
      <c r="FH295" s="225"/>
      <c r="FI295" s="225"/>
      <c r="FJ295" s="225"/>
      <c r="FK295" s="225"/>
      <c r="FL295" s="225"/>
      <c r="FM295" s="225"/>
      <c r="FN295" s="225"/>
      <c r="FO295" s="225"/>
      <c r="FP295" s="225"/>
      <c r="FQ295" s="225"/>
      <c r="FR295" s="225"/>
      <c r="FS295" s="225"/>
      <c r="FT295" s="225"/>
      <c r="FU295" s="225"/>
      <c r="FV295" s="225"/>
      <c r="FW295" s="225"/>
      <c r="FX295" s="225"/>
      <c r="FY295" s="225"/>
      <c r="FZ295" s="225"/>
      <c r="GA295" s="225"/>
      <c r="GB295" s="225"/>
      <c r="GC295" s="225"/>
      <c r="GD295" s="225"/>
      <c r="GE295" s="225"/>
      <c r="GF295" s="225"/>
      <c r="GG295" s="225"/>
      <c r="GH295" s="225"/>
      <c r="GI295" s="225"/>
      <c r="GJ295" s="225"/>
      <c r="GK295" s="225"/>
      <c r="GL295" s="225"/>
      <c r="GM295" s="225"/>
      <c r="GN295" s="225"/>
      <c r="GO295" s="225"/>
      <c r="GP295" s="225"/>
      <c r="GQ295" s="225"/>
      <c r="GR295" s="225"/>
      <c r="GS295" s="225"/>
      <c r="GT295" s="225"/>
      <c r="GU295" s="225"/>
      <c r="GV295" s="225"/>
      <c r="GW295" s="225"/>
      <c r="GX295" s="225"/>
      <c r="GY295" s="225"/>
      <c r="GZ295" s="225"/>
      <c r="HA295" s="225"/>
      <c r="HB295" s="225"/>
      <c r="HC295" s="225"/>
      <c r="HD295" s="225"/>
      <c r="HE295" s="225"/>
      <c r="HF295" s="225"/>
      <c r="HG295" s="225"/>
      <c r="HH295" s="225"/>
      <c r="HI295" s="225"/>
      <c r="HJ295" s="225"/>
      <c r="HK295" s="225"/>
      <c r="HL295" s="225"/>
      <c r="HM295" s="225"/>
      <c r="HN295" s="225"/>
      <c r="HO295" s="225"/>
      <c r="HP295" s="225"/>
    </row>
    <row r="319" spans="1:224" s="240" customFormat="1" ht="12.75" customHeight="1">
      <c r="A319" s="234"/>
      <c r="B319" s="235"/>
      <c r="C319" s="236"/>
      <c r="D319" s="231"/>
      <c r="E319" s="234"/>
      <c r="F319" s="235"/>
      <c r="G319" s="236"/>
      <c r="H319" s="234"/>
      <c r="I319" s="234"/>
      <c r="J319" s="234"/>
      <c r="K319" s="234"/>
      <c r="L319" s="225"/>
      <c r="M319" s="225"/>
      <c r="N319" s="225"/>
      <c r="O319" s="225"/>
      <c r="P319" s="225"/>
      <c r="Q319" s="225"/>
      <c r="R319" s="225"/>
      <c r="S319" s="225"/>
      <c r="T319" s="225"/>
      <c r="U319" s="225"/>
      <c r="V319" s="225"/>
      <c r="W319" s="225"/>
      <c r="X319" s="225"/>
      <c r="Y319" s="225"/>
      <c r="Z319" s="225"/>
      <c r="AA319" s="225"/>
      <c r="AB319" s="225"/>
      <c r="AC319" s="225"/>
      <c r="AD319" s="225"/>
      <c r="AE319" s="225"/>
      <c r="AF319" s="225"/>
      <c r="AG319" s="225"/>
      <c r="AH319" s="225"/>
      <c r="AI319" s="225"/>
      <c r="AJ319" s="225"/>
      <c r="AK319" s="225"/>
      <c r="AL319" s="225"/>
      <c r="AM319" s="225"/>
      <c r="AN319" s="225"/>
      <c r="AO319" s="225"/>
      <c r="AP319" s="225"/>
      <c r="AQ319" s="225"/>
      <c r="AR319" s="225"/>
      <c r="AS319" s="225"/>
      <c r="AT319" s="225"/>
      <c r="AU319" s="225"/>
      <c r="AV319" s="225"/>
      <c r="AW319" s="225"/>
      <c r="AX319" s="225"/>
      <c r="AY319" s="225"/>
      <c r="AZ319" s="225"/>
      <c r="BA319" s="225"/>
      <c r="BB319" s="225"/>
      <c r="BC319" s="225"/>
      <c r="BD319" s="225"/>
      <c r="BE319" s="225"/>
      <c r="BF319" s="225"/>
      <c r="BG319" s="225"/>
      <c r="BH319" s="225"/>
      <c r="BI319" s="225"/>
      <c r="BJ319" s="225"/>
      <c r="BK319" s="225"/>
      <c r="BL319" s="225"/>
      <c r="BM319" s="225"/>
      <c r="BN319" s="225"/>
      <c r="BO319" s="225"/>
      <c r="BP319" s="225"/>
      <c r="BQ319" s="225"/>
      <c r="BR319" s="225"/>
      <c r="BS319" s="225"/>
      <c r="BT319" s="225"/>
      <c r="BU319" s="225"/>
      <c r="BV319" s="225"/>
      <c r="BW319" s="225"/>
      <c r="BX319" s="225"/>
      <c r="BY319" s="225"/>
      <c r="BZ319" s="225"/>
      <c r="CA319" s="225"/>
      <c r="CB319" s="225"/>
      <c r="CC319" s="225"/>
      <c r="CD319" s="225"/>
      <c r="CE319" s="225"/>
      <c r="CF319" s="225"/>
      <c r="CG319" s="225"/>
      <c r="CH319" s="225"/>
      <c r="CI319" s="225"/>
      <c r="CJ319" s="225"/>
      <c r="CK319" s="225"/>
      <c r="CL319" s="225"/>
      <c r="CM319" s="225"/>
      <c r="CN319" s="225"/>
      <c r="CO319" s="225"/>
      <c r="CP319" s="225"/>
      <c r="CQ319" s="225"/>
      <c r="CR319" s="225"/>
      <c r="CS319" s="225"/>
      <c r="CT319" s="225"/>
      <c r="CU319" s="225"/>
      <c r="CV319" s="225"/>
      <c r="CW319" s="225"/>
      <c r="CX319" s="225"/>
      <c r="CY319" s="225"/>
      <c r="CZ319" s="225"/>
      <c r="DA319" s="225"/>
      <c r="DB319" s="225"/>
      <c r="DC319" s="225"/>
      <c r="DD319" s="225"/>
      <c r="DE319" s="225"/>
      <c r="DF319" s="225"/>
      <c r="DG319" s="225"/>
      <c r="DH319" s="225"/>
      <c r="DI319" s="225"/>
      <c r="DJ319" s="225"/>
      <c r="DK319" s="225"/>
      <c r="DL319" s="225"/>
      <c r="DM319" s="225"/>
      <c r="DN319" s="225"/>
      <c r="DO319" s="225"/>
      <c r="DP319" s="225"/>
      <c r="DQ319" s="225"/>
      <c r="DR319" s="225"/>
      <c r="DS319" s="225"/>
      <c r="DT319" s="225"/>
      <c r="DU319" s="225"/>
      <c r="DV319" s="225"/>
      <c r="DW319" s="225"/>
      <c r="DX319" s="225"/>
      <c r="DY319" s="225"/>
      <c r="DZ319" s="225"/>
      <c r="EA319" s="225"/>
      <c r="EB319" s="225"/>
      <c r="EC319" s="225"/>
      <c r="ED319" s="225"/>
      <c r="EE319" s="225"/>
      <c r="EF319" s="225"/>
      <c r="EG319" s="225"/>
      <c r="EH319" s="225"/>
      <c r="EI319" s="225"/>
      <c r="EJ319" s="225"/>
      <c r="EK319" s="225"/>
      <c r="EL319" s="225"/>
      <c r="EM319" s="225"/>
      <c r="EN319" s="225"/>
      <c r="EO319" s="225"/>
      <c r="EP319" s="225"/>
      <c r="EQ319" s="225"/>
      <c r="ER319" s="225"/>
      <c r="ES319" s="225"/>
      <c r="ET319" s="225"/>
      <c r="EU319" s="225"/>
      <c r="EV319" s="225"/>
      <c r="EW319" s="225"/>
      <c r="EX319" s="225"/>
      <c r="EY319" s="225"/>
      <c r="EZ319" s="225"/>
      <c r="FA319" s="225"/>
      <c r="FB319" s="225"/>
      <c r="FC319" s="225"/>
      <c r="FD319" s="225"/>
      <c r="FE319" s="225"/>
      <c r="FF319" s="225"/>
      <c r="FG319" s="225"/>
      <c r="FH319" s="225"/>
      <c r="FI319" s="225"/>
      <c r="FJ319" s="225"/>
      <c r="FK319" s="225"/>
      <c r="FL319" s="225"/>
      <c r="FM319" s="225"/>
      <c r="FN319" s="225"/>
      <c r="FO319" s="225"/>
      <c r="FP319" s="225"/>
      <c r="FQ319" s="225"/>
      <c r="FR319" s="225"/>
      <c r="FS319" s="225"/>
      <c r="FT319" s="225"/>
      <c r="FU319" s="225"/>
      <c r="FV319" s="225"/>
      <c r="FW319" s="225"/>
      <c r="FX319" s="225"/>
      <c r="FY319" s="225"/>
      <c r="FZ319" s="225"/>
      <c r="GA319" s="225"/>
      <c r="GB319" s="225"/>
      <c r="GC319" s="225"/>
      <c r="GD319" s="225"/>
      <c r="GE319" s="225"/>
      <c r="GF319" s="225"/>
      <c r="GG319" s="225"/>
      <c r="GH319" s="225"/>
      <c r="GI319" s="225"/>
      <c r="GJ319" s="225"/>
      <c r="GK319" s="225"/>
      <c r="GL319" s="225"/>
      <c r="GM319" s="225"/>
      <c r="GN319" s="225"/>
      <c r="GO319" s="225"/>
      <c r="GP319" s="225"/>
      <c r="GQ319" s="225"/>
      <c r="GR319" s="225"/>
      <c r="GS319" s="225"/>
      <c r="GT319" s="225"/>
      <c r="GU319" s="225"/>
      <c r="GV319" s="225"/>
      <c r="GW319" s="225"/>
      <c r="GX319" s="225"/>
      <c r="GY319" s="225"/>
      <c r="GZ319" s="225"/>
      <c r="HA319" s="225"/>
      <c r="HB319" s="225"/>
      <c r="HC319" s="225"/>
      <c r="HD319" s="225"/>
      <c r="HE319" s="225"/>
      <c r="HF319" s="225"/>
      <c r="HG319" s="225"/>
      <c r="HH319" s="225"/>
      <c r="HI319" s="225"/>
      <c r="HJ319" s="225"/>
      <c r="HK319" s="225"/>
      <c r="HL319" s="225"/>
      <c r="HM319" s="225"/>
      <c r="HN319" s="225"/>
      <c r="HO319" s="225"/>
      <c r="HP319" s="225"/>
    </row>
    <row r="345" spans="1:224" s="240" customFormat="1" ht="12.75" customHeight="1">
      <c r="A345" s="234"/>
      <c r="B345" s="235"/>
      <c r="C345" s="236"/>
      <c r="D345" s="231"/>
      <c r="E345" s="234"/>
      <c r="F345" s="235"/>
      <c r="G345" s="236"/>
      <c r="H345" s="234"/>
      <c r="I345" s="234"/>
      <c r="J345" s="234"/>
      <c r="K345" s="234"/>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5"/>
      <c r="AM345" s="225"/>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5"/>
      <c r="BR345" s="225"/>
      <c r="BS345" s="225"/>
      <c r="BT345" s="225"/>
      <c r="BU345" s="225"/>
      <c r="BV345" s="225"/>
      <c r="BW345" s="225"/>
      <c r="BX345" s="225"/>
      <c r="BY345" s="225"/>
      <c r="BZ345" s="225"/>
      <c r="CA345" s="225"/>
      <c r="CB345" s="225"/>
      <c r="CC345" s="225"/>
      <c r="CD345" s="225"/>
      <c r="CE345" s="225"/>
      <c r="CF345" s="225"/>
      <c r="CG345" s="225"/>
      <c r="CH345" s="225"/>
      <c r="CI345" s="225"/>
      <c r="CJ345" s="225"/>
      <c r="CK345" s="225"/>
      <c r="CL345" s="225"/>
      <c r="CM345" s="225"/>
      <c r="CN345" s="225"/>
      <c r="CO345" s="225"/>
      <c r="CP345" s="225"/>
      <c r="CQ345" s="225"/>
      <c r="CR345" s="225"/>
      <c r="CS345" s="225"/>
      <c r="CT345" s="225"/>
      <c r="CU345" s="225"/>
      <c r="CV345" s="225"/>
      <c r="CW345" s="225"/>
      <c r="CX345" s="225"/>
      <c r="CY345" s="225"/>
      <c r="CZ345" s="225"/>
      <c r="DA345" s="225"/>
      <c r="DB345" s="225"/>
      <c r="DC345" s="225"/>
      <c r="DD345" s="225"/>
      <c r="DE345" s="225"/>
      <c r="DF345" s="225"/>
      <c r="DG345" s="225"/>
      <c r="DH345" s="225"/>
      <c r="DI345" s="225"/>
      <c r="DJ345" s="225"/>
      <c r="DK345" s="225"/>
      <c r="DL345" s="225"/>
      <c r="DM345" s="225"/>
      <c r="DN345" s="225"/>
      <c r="DO345" s="225"/>
      <c r="DP345" s="225"/>
      <c r="DQ345" s="225"/>
      <c r="DR345" s="225"/>
      <c r="DS345" s="225"/>
      <c r="DT345" s="225"/>
      <c r="DU345" s="225"/>
      <c r="DV345" s="225"/>
      <c r="DW345" s="225"/>
      <c r="DX345" s="225"/>
      <c r="DY345" s="225"/>
      <c r="DZ345" s="225"/>
      <c r="EA345" s="225"/>
      <c r="EB345" s="225"/>
      <c r="EC345" s="225"/>
      <c r="ED345" s="225"/>
      <c r="EE345" s="225"/>
      <c r="EF345" s="225"/>
      <c r="EG345" s="225"/>
      <c r="EH345" s="225"/>
      <c r="EI345" s="225"/>
      <c r="EJ345" s="225"/>
      <c r="EK345" s="225"/>
      <c r="EL345" s="225"/>
      <c r="EM345" s="225"/>
      <c r="EN345" s="225"/>
      <c r="EO345" s="225"/>
      <c r="EP345" s="225"/>
      <c r="EQ345" s="225"/>
      <c r="ER345" s="225"/>
      <c r="ES345" s="225"/>
      <c r="ET345" s="225"/>
      <c r="EU345" s="225"/>
      <c r="EV345" s="225"/>
      <c r="EW345" s="225"/>
      <c r="EX345" s="225"/>
      <c r="EY345" s="225"/>
      <c r="EZ345" s="225"/>
      <c r="FA345" s="225"/>
      <c r="FB345" s="225"/>
      <c r="FC345" s="225"/>
      <c r="FD345" s="225"/>
      <c r="FE345" s="225"/>
      <c r="FF345" s="225"/>
      <c r="FG345" s="225"/>
      <c r="FH345" s="225"/>
      <c r="FI345" s="225"/>
      <c r="FJ345" s="225"/>
      <c r="FK345" s="225"/>
      <c r="FL345" s="225"/>
      <c r="FM345" s="225"/>
      <c r="FN345" s="225"/>
      <c r="FO345" s="225"/>
      <c r="FP345" s="225"/>
      <c r="FQ345" s="225"/>
      <c r="FR345" s="225"/>
      <c r="FS345" s="225"/>
      <c r="FT345" s="225"/>
      <c r="FU345" s="225"/>
      <c r="FV345" s="225"/>
      <c r="FW345" s="225"/>
      <c r="FX345" s="225"/>
      <c r="FY345" s="225"/>
      <c r="FZ345" s="225"/>
      <c r="GA345" s="225"/>
      <c r="GB345" s="225"/>
      <c r="GC345" s="225"/>
      <c r="GD345" s="225"/>
      <c r="GE345" s="225"/>
      <c r="GF345" s="225"/>
      <c r="GG345" s="225"/>
      <c r="GH345" s="225"/>
      <c r="GI345" s="225"/>
      <c r="GJ345" s="225"/>
      <c r="GK345" s="225"/>
      <c r="GL345" s="225"/>
      <c r="GM345" s="225"/>
      <c r="GN345" s="225"/>
      <c r="GO345" s="225"/>
      <c r="GP345" s="225"/>
      <c r="GQ345" s="225"/>
      <c r="GR345" s="225"/>
      <c r="GS345" s="225"/>
      <c r="GT345" s="225"/>
      <c r="GU345" s="225"/>
      <c r="GV345" s="225"/>
      <c r="GW345" s="225"/>
      <c r="GX345" s="225"/>
      <c r="GY345" s="225"/>
      <c r="GZ345" s="225"/>
      <c r="HA345" s="225"/>
      <c r="HB345" s="225"/>
      <c r="HC345" s="225"/>
      <c r="HD345" s="225"/>
      <c r="HE345" s="225"/>
      <c r="HF345" s="225"/>
      <c r="HG345" s="225"/>
      <c r="HH345" s="225"/>
      <c r="HI345" s="225"/>
      <c r="HJ345" s="225"/>
      <c r="HK345" s="225"/>
      <c r="HL345" s="225"/>
      <c r="HM345" s="225"/>
      <c r="HN345" s="225"/>
      <c r="HO345" s="225"/>
      <c r="HP345" s="225"/>
    </row>
    <row r="380" spans="1:224" s="240" customFormat="1" ht="12.75" customHeight="1">
      <c r="A380" s="234"/>
      <c r="B380" s="235"/>
      <c r="C380" s="236"/>
      <c r="D380" s="231"/>
      <c r="E380" s="234"/>
      <c r="F380" s="235"/>
      <c r="G380" s="236"/>
      <c r="H380" s="234"/>
      <c r="I380" s="234"/>
      <c r="J380" s="234"/>
      <c r="K380" s="234"/>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c r="AI380" s="225"/>
      <c r="AJ380" s="225"/>
      <c r="AK380" s="225"/>
      <c r="AL380" s="225"/>
      <c r="AM380" s="225"/>
      <c r="AN380" s="225"/>
      <c r="AO380" s="225"/>
      <c r="AP380" s="225"/>
      <c r="AQ380" s="225"/>
      <c r="AR380" s="225"/>
      <c r="AS380" s="225"/>
      <c r="AT380" s="225"/>
      <c r="AU380" s="225"/>
      <c r="AV380" s="225"/>
      <c r="AW380" s="225"/>
      <c r="AX380" s="225"/>
      <c r="AY380" s="225"/>
      <c r="AZ380" s="225"/>
      <c r="BA380" s="225"/>
      <c r="BB380" s="225"/>
      <c r="BC380" s="225"/>
      <c r="BD380" s="225"/>
      <c r="BE380" s="225"/>
      <c r="BF380" s="225"/>
      <c r="BG380" s="225"/>
      <c r="BH380" s="225"/>
      <c r="BI380" s="225"/>
      <c r="BJ380" s="225"/>
      <c r="BK380" s="225"/>
      <c r="BL380" s="225"/>
      <c r="BM380" s="225"/>
      <c r="BN380" s="225"/>
      <c r="BO380" s="225"/>
      <c r="BP380" s="225"/>
      <c r="BQ380" s="225"/>
      <c r="BR380" s="225"/>
      <c r="BS380" s="225"/>
      <c r="BT380" s="225"/>
      <c r="BU380" s="225"/>
      <c r="BV380" s="225"/>
      <c r="BW380" s="225"/>
      <c r="BX380" s="225"/>
      <c r="BY380" s="225"/>
      <c r="BZ380" s="225"/>
      <c r="CA380" s="225"/>
      <c r="CB380" s="225"/>
      <c r="CC380" s="225"/>
      <c r="CD380" s="225"/>
      <c r="CE380" s="225"/>
      <c r="CF380" s="225"/>
      <c r="CG380" s="225"/>
      <c r="CH380" s="225"/>
      <c r="CI380" s="225"/>
      <c r="CJ380" s="225"/>
      <c r="CK380" s="225"/>
      <c r="CL380" s="225"/>
      <c r="CM380" s="225"/>
      <c r="CN380" s="225"/>
      <c r="CO380" s="225"/>
      <c r="CP380" s="225"/>
      <c r="CQ380" s="225"/>
      <c r="CR380" s="225"/>
      <c r="CS380" s="225"/>
      <c r="CT380" s="225"/>
      <c r="CU380" s="225"/>
      <c r="CV380" s="225"/>
      <c r="CW380" s="225"/>
      <c r="CX380" s="225"/>
      <c r="CY380" s="225"/>
      <c r="CZ380" s="225"/>
      <c r="DA380" s="225"/>
      <c r="DB380" s="225"/>
      <c r="DC380" s="225"/>
      <c r="DD380" s="225"/>
      <c r="DE380" s="225"/>
      <c r="DF380" s="225"/>
      <c r="DG380" s="225"/>
      <c r="DH380" s="225"/>
      <c r="DI380" s="225"/>
      <c r="DJ380" s="225"/>
      <c r="DK380" s="225"/>
      <c r="DL380" s="225"/>
      <c r="DM380" s="225"/>
      <c r="DN380" s="225"/>
      <c r="DO380" s="225"/>
      <c r="DP380" s="225"/>
      <c r="DQ380" s="225"/>
      <c r="DR380" s="225"/>
      <c r="DS380" s="225"/>
      <c r="DT380" s="225"/>
      <c r="DU380" s="225"/>
      <c r="DV380" s="225"/>
      <c r="DW380" s="225"/>
      <c r="DX380" s="225"/>
      <c r="DY380" s="225"/>
      <c r="DZ380" s="225"/>
      <c r="EA380" s="225"/>
      <c r="EB380" s="225"/>
      <c r="EC380" s="225"/>
      <c r="ED380" s="225"/>
      <c r="EE380" s="225"/>
      <c r="EF380" s="225"/>
      <c r="EG380" s="225"/>
      <c r="EH380" s="225"/>
      <c r="EI380" s="225"/>
      <c r="EJ380" s="225"/>
      <c r="EK380" s="225"/>
      <c r="EL380" s="225"/>
      <c r="EM380" s="225"/>
      <c r="EN380" s="225"/>
      <c r="EO380" s="225"/>
      <c r="EP380" s="225"/>
      <c r="EQ380" s="225"/>
      <c r="ER380" s="225"/>
      <c r="ES380" s="225"/>
      <c r="ET380" s="225"/>
      <c r="EU380" s="225"/>
      <c r="EV380" s="225"/>
      <c r="EW380" s="225"/>
      <c r="EX380" s="225"/>
      <c r="EY380" s="225"/>
      <c r="EZ380" s="225"/>
      <c r="FA380" s="225"/>
      <c r="FB380" s="225"/>
      <c r="FC380" s="225"/>
      <c r="FD380" s="225"/>
      <c r="FE380" s="225"/>
      <c r="FF380" s="225"/>
      <c r="FG380" s="225"/>
      <c r="FH380" s="225"/>
      <c r="FI380" s="225"/>
      <c r="FJ380" s="225"/>
      <c r="FK380" s="225"/>
      <c r="FL380" s="225"/>
      <c r="FM380" s="225"/>
      <c r="FN380" s="225"/>
      <c r="FO380" s="225"/>
      <c r="FP380" s="225"/>
      <c r="FQ380" s="225"/>
      <c r="FR380" s="225"/>
      <c r="FS380" s="225"/>
      <c r="FT380" s="225"/>
      <c r="FU380" s="225"/>
      <c r="FV380" s="225"/>
      <c r="FW380" s="225"/>
      <c r="FX380" s="225"/>
      <c r="FY380" s="225"/>
      <c r="FZ380" s="225"/>
      <c r="GA380" s="225"/>
      <c r="GB380" s="225"/>
      <c r="GC380" s="225"/>
      <c r="GD380" s="225"/>
      <c r="GE380" s="225"/>
      <c r="GF380" s="225"/>
      <c r="GG380" s="225"/>
      <c r="GH380" s="225"/>
      <c r="GI380" s="225"/>
      <c r="GJ380" s="225"/>
      <c r="GK380" s="225"/>
      <c r="GL380" s="225"/>
      <c r="GM380" s="225"/>
      <c r="GN380" s="225"/>
      <c r="GO380" s="225"/>
      <c r="GP380" s="225"/>
      <c r="GQ380" s="225"/>
      <c r="GR380" s="225"/>
      <c r="GS380" s="225"/>
      <c r="GT380" s="225"/>
      <c r="GU380" s="225"/>
      <c r="GV380" s="225"/>
      <c r="GW380" s="225"/>
      <c r="GX380" s="225"/>
      <c r="GY380" s="225"/>
      <c r="GZ380" s="225"/>
      <c r="HA380" s="225"/>
      <c r="HB380" s="225"/>
      <c r="HC380" s="225"/>
      <c r="HD380" s="225"/>
      <c r="HE380" s="225"/>
      <c r="HF380" s="225"/>
      <c r="HG380" s="225"/>
      <c r="HH380" s="225"/>
      <c r="HI380" s="225"/>
      <c r="HJ380" s="225"/>
      <c r="HK380" s="225"/>
      <c r="HL380" s="225"/>
      <c r="HM380" s="225"/>
      <c r="HN380" s="225"/>
      <c r="HO380" s="225"/>
      <c r="HP380" s="225"/>
    </row>
    <row r="404" spans="1:224" s="240" customFormat="1" ht="12.75" customHeight="1">
      <c r="A404" s="234"/>
      <c r="B404" s="235"/>
      <c r="C404" s="236"/>
      <c r="D404" s="231"/>
      <c r="E404" s="234"/>
      <c r="F404" s="235"/>
      <c r="G404" s="236"/>
      <c r="H404" s="234"/>
      <c r="I404" s="234"/>
      <c r="J404" s="234"/>
      <c r="K404" s="234"/>
      <c r="L404" s="225"/>
      <c r="M404" s="225"/>
      <c r="N404" s="225"/>
      <c r="O404" s="225"/>
      <c r="P404" s="225"/>
      <c r="Q404" s="225"/>
      <c r="R404" s="225"/>
      <c r="S404" s="225"/>
      <c r="T404" s="225"/>
      <c r="U404" s="225"/>
      <c r="V404" s="225"/>
      <c r="W404" s="225"/>
      <c r="X404" s="225"/>
      <c r="Y404" s="225"/>
      <c r="Z404" s="225"/>
      <c r="AA404" s="225"/>
      <c r="AB404" s="225"/>
      <c r="AC404" s="225"/>
      <c r="AD404" s="225"/>
      <c r="AE404" s="225"/>
      <c r="AF404" s="225"/>
      <c r="AG404" s="225"/>
      <c r="AH404" s="225"/>
      <c r="AI404" s="225"/>
      <c r="AJ404" s="225"/>
      <c r="AK404" s="225"/>
      <c r="AL404" s="225"/>
      <c r="AM404" s="225"/>
      <c r="AN404" s="225"/>
      <c r="AO404" s="225"/>
      <c r="AP404" s="225"/>
      <c r="AQ404" s="225"/>
      <c r="AR404" s="225"/>
      <c r="AS404" s="225"/>
      <c r="AT404" s="225"/>
      <c r="AU404" s="225"/>
      <c r="AV404" s="225"/>
      <c r="AW404" s="225"/>
      <c r="AX404" s="225"/>
      <c r="AY404" s="225"/>
      <c r="AZ404" s="225"/>
      <c r="BA404" s="225"/>
      <c r="BB404" s="225"/>
      <c r="BC404" s="225"/>
      <c r="BD404" s="225"/>
      <c r="BE404" s="225"/>
      <c r="BF404" s="225"/>
      <c r="BG404" s="225"/>
      <c r="BH404" s="225"/>
      <c r="BI404" s="225"/>
      <c r="BJ404" s="225"/>
      <c r="BK404" s="225"/>
      <c r="BL404" s="225"/>
      <c r="BM404" s="225"/>
      <c r="BN404" s="225"/>
      <c r="BO404" s="225"/>
      <c r="BP404" s="225"/>
      <c r="BQ404" s="225"/>
      <c r="BR404" s="225"/>
      <c r="BS404" s="225"/>
      <c r="BT404" s="225"/>
      <c r="BU404" s="225"/>
      <c r="BV404" s="225"/>
      <c r="BW404" s="225"/>
      <c r="BX404" s="225"/>
      <c r="BY404" s="225"/>
      <c r="BZ404" s="225"/>
      <c r="CA404" s="225"/>
      <c r="CB404" s="225"/>
      <c r="CC404" s="225"/>
      <c r="CD404" s="225"/>
      <c r="CE404" s="225"/>
      <c r="CF404" s="225"/>
      <c r="CG404" s="225"/>
      <c r="CH404" s="225"/>
      <c r="CI404" s="225"/>
      <c r="CJ404" s="225"/>
      <c r="CK404" s="225"/>
      <c r="CL404" s="225"/>
      <c r="CM404" s="225"/>
      <c r="CN404" s="225"/>
      <c r="CO404" s="225"/>
      <c r="CP404" s="225"/>
      <c r="CQ404" s="225"/>
      <c r="CR404" s="225"/>
      <c r="CS404" s="225"/>
      <c r="CT404" s="225"/>
      <c r="CU404" s="225"/>
      <c r="CV404" s="225"/>
      <c r="CW404" s="225"/>
      <c r="CX404" s="225"/>
      <c r="CY404" s="225"/>
      <c r="CZ404" s="225"/>
      <c r="DA404" s="225"/>
      <c r="DB404" s="225"/>
      <c r="DC404" s="225"/>
      <c r="DD404" s="225"/>
      <c r="DE404" s="225"/>
      <c r="DF404" s="225"/>
      <c r="DG404" s="225"/>
      <c r="DH404" s="225"/>
      <c r="DI404" s="225"/>
      <c r="DJ404" s="225"/>
      <c r="DK404" s="225"/>
      <c r="DL404" s="225"/>
      <c r="DM404" s="225"/>
      <c r="DN404" s="225"/>
      <c r="DO404" s="225"/>
      <c r="DP404" s="225"/>
      <c r="DQ404" s="225"/>
      <c r="DR404" s="225"/>
      <c r="DS404" s="225"/>
      <c r="DT404" s="225"/>
      <c r="DU404" s="225"/>
      <c r="DV404" s="225"/>
      <c r="DW404" s="225"/>
      <c r="DX404" s="225"/>
      <c r="DY404" s="225"/>
      <c r="DZ404" s="225"/>
      <c r="EA404" s="225"/>
      <c r="EB404" s="225"/>
      <c r="EC404" s="225"/>
      <c r="ED404" s="225"/>
      <c r="EE404" s="225"/>
      <c r="EF404" s="225"/>
      <c r="EG404" s="225"/>
      <c r="EH404" s="225"/>
      <c r="EI404" s="225"/>
      <c r="EJ404" s="225"/>
      <c r="EK404" s="225"/>
      <c r="EL404" s="225"/>
      <c r="EM404" s="225"/>
      <c r="EN404" s="225"/>
      <c r="EO404" s="225"/>
      <c r="EP404" s="225"/>
      <c r="EQ404" s="225"/>
      <c r="ER404" s="225"/>
      <c r="ES404" s="225"/>
      <c r="ET404" s="225"/>
      <c r="EU404" s="225"/>
      <c r="EV404" s="225"/>
      <c r="EW404" s="225"/>
      <c r="EX404" s="225"/>
      <c r="EY404" s="225"/>
      <c r="EZ404" s="225"/>
      <c r="FA404" s="225"/>
      <c r="FB404" s="225"/>
      <c r="FC404" s="225"/>
      <c r="FD404" s="225"/>
      <c r="FE404" s="225"/>
      <c r="FF404" s="225"/>
      <c r="FG404" s="225"/>
      <c r="FH404" s="225"/>
      <c r="FI404" s="225"/>
      <c r="FJ404" s="225"/>
      <c r="FK404" s="225"/>
      <c r="FL404" s="225"/>
      <c r="FM404" s="225"/>
      <c r="FN404" s="225"/>
      <c r="FO404" s="225"/>
      <c r="FP404" s="225"/>
      <c r="FQ404" s="225"/>
      <c r="FR404" s="225"/>
      <c r="FS404" s="225"/>
      <c r="FT404" s="225"/>
      <c r="FU404" s="225"/>
      <c r="FV404" s="225"/>
      <c r="FW404" s="225"/>
      <c r="FX404" s="225"/>
      <c r="FY404" s="225"/>
      <c r="FZ404" s="225"/>
      <c r="GA404" s="225"/>
      <c r="GB404" s="225"/>
      <c r="GC404" s="225"/>
      <c r="GD404" s="225"/>
      <c r="GE404" s="225"/>
      <c r="GF404" s="225"/>
      <c r="GG404" s="225"/>
      <c r="GH404" s="225"/>
      <c r="GI404" s="225"/>
      <c r="GJ404" s="225"/>
      <c r="GK404" s="225"/>
      <c r="GL404" s="225"/>
      <c r="GM404" s="225"/>
      <c r="GN404" s="225"/>
      <c r="GO404" s="225"/>
      <c r="GP404" s="225"/>
      <c r="GQ404" s="225"/>
      <c r="GR404" s="225"/>
      <c r="GS404" s="225"/>
      <c r="GT404" s="225"/>
      <c r="GU404" s="225"/>
      <c r="GV404" s="225"/>
      <c r="GW404" s="225"/>
      <c r="GX404" s="225"/>
      <c r="GY404" s="225"/>
      <c r="GZ404" s="225"/>
      <c r="HA404" s="225"/>
      <c r="HB404" s="225"/>
      <c r="HC404" s="225"/>
      <c r="HD404" s="225"/>
      <c r="HE404" s="225"/>
      <c r="HF404" s="225"/>
      <c r="HG404" s="225"/>
      <c r="HH404" s="225"/>
      <c r="HI404" s="225"/>
      <c r="HJ404" s="225"/>
      <c r="HK404" s="225"/>
      <c r="HL404" s="225"/>
      <c r="HM404" s="225"/>
      <c r="HN404" s="225"/>
      <c r="HO404" s="225"/>
      <c r="HP404" s="225"/>
    </row>
    <row r="422" spans="1:224" s="240" customFormat="1" ht="12.75" customHeight="1">
      <c r="A422" s="234"/>
      <c r="B422" s="235"/>
      <c r="C422" s="236"/>
      <c r="D422" s="231"/>
      <c r="E422" s="234"/>
      <c r="F422" s="235"/>
      <c r="G422" s="236"/>
      <c r="H422" s="234"/>
      <c r="I422" s="234"/>
      <c r="J422" s="234"/>
      <c r="K422" s="234"/>
      <c r="L422" s="225"/>
      <c r="M422" s="225"/>
      <c r="N422" s="225"/>
      <c r="O422" s="225"/>
      <c r="P422" s="225"/>
      <c r="Q422" s="225"/>
      <c r="R422" s="225"/>
      <c r="S422" s="225"/>
      <c r="T422" s="225"/>
      <c r="U422" s="225"/>
      <c r="V422" s="225"/>
      <c r="W422" s="225"/>
      <c r="X422" s="225"/>
      <c r="Y422" s="225"/>
      <c r="Z422" s="225"/>
      <c r="AA422" s="225"/>
      <c r="AB422" s="225"/>
      <c r="AC422" s="225"/>
      <c r="AD422" s="225"/>
      <c r="AE422" s="225"/>
      <c r="AF422" s="225"/>
      <c r="AG422" s="225"/>
      <c r="AH422" s="225"/>
      <c r="AI422" s="225"/>
      <c r="AJ422" s="225"/>
      <c r="AK422" s="225"/>
      <c r="AL422" s="225"/>
      <c r="AM422" s="225"/>
      <c r="AN422" s="225"/>
      <c r="AO422" s="225"/>
      <c r="AP422" s="225"/>
      <c r="AQ422" s="225"/>
      <c r="AR422" s="225"/>
      <c r="AS422" s="225"/>
      <c r="AT422" s="225"/>
      <c r="AU422" s="225"/>
      <c r="AV422" s="225"/>
      <c r="AW422" s="225"/>
      <c r="AX422" s="225"/>
      <c r="AY422" s="225"/>
      <c r="AZ422" s="225"/>
      <c r="BA422" s="225"/>
      <c r="BB422" s="225"/>
      <c r="BC422" s="225"/>
      <c r="BD422" s="225"/>
      <c r="BE422" s="225"/>
      <c r="BF422" s="225"/>
      <c r="BG422" s="225"/>
      <c r="BH422" s="225"/>
      <c r="BI422" s="225"/>
      <c r="BJ422" s="225"/>
      <c r="BK422" s="225"/>
      <c r="BL422" s="225"/>
      <c r="BM422" s="225"/>
      <c r="BN422" s="225"/>
      <c r="BO422" s="225"/>
      <c r="BP422" s="225"/>
      <c r="BQ422" s="225"/>
      <c r="BR422" s="225"/>
      <c r="BS422" s="225"/>
      <c r="BT422" s="225"/>
      <c r="BU422" s="225"/>
      <c r="BV422" s="225"/>
      <c r="BW422" s="225"/>
      <c r="BX422" s="225"/>
      <c r="BY422" s="225"/>
      <c r="BZ422" s="225"/>
      <c r="CA422" s="225"/>
      <c r="CB422" s="225"/>
      <c r="CC422" s="225"/>
      <c r="CD422" s="225"/>
      <c r="CE422" s="225"/>
      <c r="CF422" s="225"/>
      <c r="CG422" s="225"/>
      <c r="CH422" s="225"/>
      <c r="CI422" s="225"/>
      <c r="CJ422" s="225"/>
      <c r="CK422" s="225"/>
      <c r="CL422" s="225"/>
      <c r="CM422" s="225"/>
      <c r="CN422" s="225"/>
      <c r="CO422" s="225"/>
      <c r="CP422" s="225"/>
      <c r="CQ422" s="225"/>
      <c r="CR422" s="225"/>
      <c r="CS422" s="225"/>
      <c r="CT422" s="225"/>
      <c r="CU422" s="225"/>
      <c r="CV422" s="225"/>
      <c r="CW422" s="225"/>
      <c r="CX422" s="225"/>
      <c r="CY422" s="225"/>
      <c r="CZ422" s="225"/>
      <c r="DA422" s="225"/>
      <c r="DB422" s="225"/>
      <c r="DC422" s="225"/>
      <c r="DD422" s="225"/>
      <c r="DE422" s="225"/>
      <c r="DF422" s="225"/>
      <c r="DG422" s="225"/>
      <c r="DH422" s="225"/>
      <c r="DI422" s="225"/>
      <c r="DJ422" s="225"/>
      <c r="DK422" s="225"/>
      <c r="DL422" s="225"/>
      <c r="DM422" s="225"/>
      <c r="DN422" s="225"/>
      <c r="DO422" s="225"/>
      <c r="DP422" s="225"/>
      <c r="DQ422" s="225"/>
      <c r="DR422" s="225"/>
      <c r="DS422" s="225"/>
      <c r="DT422" s="225"/>
      <c r="DU422" s="225"/>
      <c r="DV422" s="225"/>
      <c r="DW422" s="225"/>
      <c r="DX422" s="225"/>
      <c r="DY422" s="225"/>
      <c r="DZ422" s="225"/>
      <c r="EA422" s="225"/>
      <c r="EB422" s="225"/>
      <c r="EC422" s="225"/>
      <c r="ED422" s="225"/>
      <c r="EE422" s="225"/>
      <c r="EF422" s="225"/>
      <c r="EG422" s="225"/>
      <c r="EH422" s="225"/>
      <c r="EI422" s="225"/>
      <c r="EJ422" s="225"/>
      <c r="EK422" s="225"/>
      <c r="EL422" s="225"/>
      <c r="EM422" s="225"/>
      <c r="EN422" s="225"/>
      <c r="EO422" s="225"/>
      <c r="EP422" s="225"/>
      <c r="EQ422" s="225"/>
      <c r="ER422" s="225"/>
      <c r="ES422" s="225"/>
      <c r="ET422" s="225"/>
      <c r="EU422" s="225"/>
      <c r="EV422" s="225"/>
      <c r="EW422" s="225"/>
      <c r="EX422" s="225"/>
      <c r="EY422" s="225"/>
      <c r="EZ422" s="225"/>
      <c r="FA422" s="225"/>
      <c r="FB422" s="225"/>
      <c r="FC422" s="225"/>
      <c r="FD422" s="225"/>
      <c r="FE422" s="225"/>
      <c r="FF422" s="225"/>
      <c r="FG422" s="225"/>
      <c r="FH422" s="225"/>
      <c r="FI422" s="225"/>
      <c r="FJ422" s="225"/>
      <c r="FK422" s="225"/>
      <c r="FL422" s="225"/>
      <c r="FM422" s="225"/>
      <c r="FN422" s="225"/>
      <c r="FO422" s="225"/>
      <c r="FP422" s="225"/>
      <c r="FQ422" s="225"/>
      <c r="FR422" s="225"/>
      <c r="FS422" s="225"/>
      <c r="FT422" s="225"/>
      <c r="FU422" s="225"/>
      <c r="FV422" s="225"/>
      <c r="FW422" s="225"/>
      <c r="FX422" s="225"/>
      <c r="FY422" s="225"/>
      <c r="FZ422" s="225"/>
      <c r="GA422" s="225"/>
      <c r="GB422" s="225"/>
      <c r="GC422" s="225"/>
      <c r="GD422" s="225"/>
      <c r="GE422" s="225"/>
      <c r="GF422" s="225"/>
      <c r="GG422" s="225"/>
      <c r="GH422" s="225"/>
      <c r="GI422" s="225"/>
      <c r="GJ422" s="225"/>
      <c r="GK422" s="225"/>
      <c r="GL422" s="225"/>
      <c r="GM422" s="225"/>
      <c r="GN422" s="225"/>
      <c r="GO422" s="225"/>
      <c r="GP422" s="225"/>
      <c r="GQ422" s="225"/>
      <c r="GR422" s="225"/>
      <c r="GS422" s="225"/>
      <c r="GT422" s="225"/>
      <c r="GU422" s="225"/>
      <c r="GV422" s="225"/>
      <c r="GW422" s="225"/>
      <c r="GX422" s="225"/>
      <c r="GY422" s="225"/>
      <c r="GZ422" s="225"/>
      <c r="HA422" s="225"/>
      <c r="HB422" s="225"/>
      <c r="HC422" s="225"/>
      <c r="HD422" s="225"/>
      <c r="HE422" s="225"/>
      <c r="HF422" s="225"/>
      <c r="HG422" s="225"/>
      <c r="HH422" s="225"/>
      <c r="HI422" s="225"/>
      <c r="HJ422" s="225"/>
      <c r="HK422" s="225"/>
      <c r="HL422" s="225"/>
      <c r="HM422" s="225"/>
      <c r="HN422" s="225"/>
      <c r="HO422" s="225"/>
      <c r="HP422" s="225"/>
    </row>
  </sheetData>
  <sheetProtection password="CF21" sheet="1"/>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499984740745262"/>
  </sheetPr>
  <dimension ref="B1:T90"/>
  <sheetViews>
    <sheetView zoomScaleNormal="100" workbookViewId="0">
      <pane xSplit="3" ySplit="2" topLeftCell="D3" activePane="bottomRight" state="frozen"/>
      <selection activeCell="D6" sqref="D6"/>
      <selection pane="topRight" activeCell="D6" sqref="D6"/>
      <selection pane="bottomLeft" activeCell="D6" sqref="D6"/>
      <selection pane="bottomRight" activeCell="V44" sqref="V44"/>
    </sheetView>
  </sheetViews>
  <sheetFormatPr defaultRowHeight="12.75"/>
  <cols>
    <col min="1" max="1" width="1.73046875" style="14" customWidth="1"/>
    <col min="2" max="2" width="19.73046875" style="14" customWidth="1"/>
    <col min="3" max="3" width="6" style="14" customWidth="1"/>
    <col min="4" max="20" width="10.1328125" style="14" customWidth="1"/>
    <col min="21" max="256" width="9.1328125" style="14"/>
    <col min="257" max="257" width="1.73046875" style="14" customWidth="1"/>
    <col min="258" max="258" width="19.73046875" style="14" customWidth="1"/>
    <col min="259" max="259" width="6" style="14" customWidth="1"/>
    <col min="260" max="273" width="10.1328125" style="14" customWidth="1"/>
    <col min="274" max="512" width="9.1328125" style="14"/>
    <col min="513" max="513" width="1.73046875" style="14" customWidth="1"/>
    <col min="514" max="514" width="19.73046875" style="14" customWidth="1"/>
    <col min="515" max="515" width="6" style="14" customWidth="1"/>
    <col min="516" max="529" width="10.1328125" style="14" customWidth="1"/>
    <col min="530" max="768" width="9.1328125" style="14"/>
    <col min="769" max="769" width="1.73046875" style="14" customWidth="1"/>
    <col min="770" max="770" width="19.73046875" style="14" customWidth="1"/>
    <col min="771" max="771" width="6" style="14" customWidth="1"/>
    <col min="772" max="785" width="10.1328125" style="14" customWidth="1"/>
    <col min="786" max="1024" width="9.1328125" style="14"/>
    <col min="1025" max="1025" width="1.73046875" style="14" customWidth="1"/>
    <col min="1026" max="1026" width="19.73046875" style="14" customWidth="1"/>
    <col min="1027" max="1027" width="6" style="14" customWidth="1"/>
    <col min="1028" max="1041" width="10.1328125" style="14" customWidth="1"/>
    <col min="1042" max="1280" width="9.1328125" style="14"/>
    <col min="1281" max="1281" width="1.73046875" style="14" customWidth="1"/>
    <col min="1282" max="1282" width="19.73046875" style="14" customWidth="1"/>
    <col min="1283" max="1283" width="6" style="14" customWidth="1"/>
    <col min="1284" max="1297" width="10.1328125" style="14" customWidth="1"/>
    <col min="1298" max="1536" width="9.1328125" style="14"/>
    <col min="1537" max="1537" width="1.73046875" style="14" customWidth="1"/>
    <col min="1538" max="1538" width="19.73046875" style="14" customWidth="1"/>
    <col min="1539" max="1539" width="6" style="14" customWidth="1"/>
    <col min="1540" max="1553" width="10.1328125" style="14" customWidth="1"/>
    <col min="1554" max="1792" width="9.1328125" style="14"/>
    <col min="1793" max="1793" width="1.73046875" style="14" customWidth="1"/>
    <col min="1794" max="1794" width="19.73046875" style="14" customWidth="1"/>
    <col min="1795" max="1795" width="6" style="14" customWidth="1"/>
    <col min="1796" max="1809" width="10.1328125" style="14" customWidth="1"/>
    <col min="1810" max="2048" width="9.1328125" style="14"/>
    <col min="2049" max="2049" width="1.73046875" style="14" customWidth="1"/>
    <col min="2050" max="2050" width="19.73046875" style="14" customWidth="1"/>
    <col min="2051" max="2051" width="6" style="14" customWidth="1"/>
    <col min="2052" max="2065" width="10.1328125" style="14" customWidth="1"/>
    <col min="2066" max="2304" width="9.1328125" style="14"/>
    <col min="2305" max="2305" width="1.73046875" style="14" customWidth="1"/>
    <col min="2306" max="2306" width="19.73046875" style="14" customWidth="1"/>
    <col min="2307" max="2307" width="6" style="14" customWidth="1"/>
    <col min="2308" max="2321" width="10.1328125" style="14" customWidth="1"/>
    <col min="2322" max="2560" width="9.1328125" style="14"/>
    <col min="2561" max="2561" width="1.73046875" style="14" customWidth="1"/>
    <col min="2562" max="2562" width="19.73046875" style="14" customWidth="1"/>
    <col min="2563" max="2563" width="6" style="14" customWidth="1"/>
    <col min="2564" max="2577" width="10.1328125" style="14" customWidth="1"/>
    <col min="2578" max="2816" width="9.1328125" style="14"/>
    <col min="2817" max="2817" width="1.73046875" style="14" customWidth="1"/>
    <col min="2818" max="2818" width="19.73046875" style="14" customWidth="1"/>
    <col min="2819" max="2819" width="6" style="14" customWidth="1"/>
    <col min="2820" max="2833" width="10.1328125" style="14" customWidth="1"/>
    <col min="2834" max="3072" width="9.1328125" style="14"/>
    <col min="3073" max="3073" width="1.73046875" style="14" customWidth="1"/>
    <col min="3074" max="3074" width="19.73046875" style="14" customWidth="1"/>
    <col min="3075" max="3075" width="6" style="14" customWidth="1"/>
    <col min="3076" max="3089" width="10.1328125" style="14" customWidth="1"/>
    <col min="3090" max="3328" width="9.1328125" style="14"/>
    <col min="3329" max="3329" width="1.73046875" style="14" customWidth="1"/>
    <col min="3330" max="3330" width="19.73046875" style="14" customWidth="1"/>
    <col min="3331" max="3331" width="6" style="14" customWidth="1"/>
    <col min="3332" max="3345" width="10.1328125" style="14" customWidth="1"/>
    <col min="3346" max="3584" width="9.1328125" style="14"/>
    <col min="3585" max="3585" width="1.73046875" style="14" customWidth="1"/>
    <col min="3586" max="3586" width="19.73046875" style="14" customWidth="1"/>
    <col min="3587" max="3587" width="6" style="14" customWidth="1"/>
    <col min="3588" max="3601" width="10.1328125" style="14" customWidth="1"/>
    <col min="3602" max="3840" width="9.1328125" style="14"/>
    <col min="3841" max="3841" width="1.73046875" style="14" customWidth="1"/>
    <col min="3842" max="3842" width="19.73046875" style="14" customWidth="1"/>
    <col min="3843" max="3843" width="6" style="14" customWidth="1"/>
    <col min="3844" max="3857" width="10.1328125" style="14" customWidth="1"/>
    <col min="3858" max="4096" width="9.1328125" style="14"/>
    <col min="4097" max="4097" width="1.73046875" style="14" customWidth="1"/>
    <col min="4098" max="4098" width="19.73046875" style="14" customWidth="1"/>
    <col min="4099" max="4099" width="6" style="14" customWidth="1"/>
    <col min="4100" max="4113" width="10.1328125" style="14" customWidth="1"/>
    <col min="4114" max="4352" width="9.1328125" style="14"/>
    <col min="4353" max="4353" width="1.73046875" style="14" customWidth="1"/>
    <col min="4354" max="4354" width="19.73046875" style="14" customWidth="1"/>
    <col min="4355" max="4355" width="6" style="14" customWidth="1"/>
    <col min="4356" max="4369" width="10.1328125" style="14" customWidth="1"/>
    <col min="4370" max="4608" width="9.1328125" style="14"/>
    <col min="4609" max="4609" width="1.73046875" style="14" customWidth="1"/>
    <col min="4610" max="4610" width="19.73046875" style="14" customWidth="1"/>
    <col min="4611" max="4611" width="6" style="14" customWidth="1"/>
    <col min="4612" max="4625" width="10.1328125" style="14" customWidth="1"/>
    <col min="4626" max="4864" width="9.1328125" style="14"/>
    <col min="4865" max="4865" width="1.73046875" style="14" customWidth="1"/>
    <col min="4866" max="4866" width="19.73046875" style="14" customWidth="1"/>
    <col min="4867" max="4867" width="6" style="14" customWidth="1"/>
    <col min="4868" max="4881" width="10.1328125" style="14" customWidth="1"/>
    <col min="4882" max="5120" width="9.1328125" style="14"/>
    <col min="5121" max="5121" width="1.73046875" style="14" customWidth="1"/>
    <col min="5122" max="5122" width="19.73046875" style="14" customWidth="1"/>
    <col min="5123" max="5123" width="6" style="14" customWidth="1"/>
    <col min="5124" max="5137" width="10.1328125" style="14" customWidth="1"/>
    <col min="5138" max="5376" width="9.1328125" style="14"/>
    <col min="5377" max="5377" width="1.73046875" style="14" customWidth="1"/>
    <col min="5378" max="5378" width="19.73046875" style="14" customWidth="1"/>
    <col min="5379" max="5379" width="6" style="14" customWidth="1"/>
    <col min="5380" max="5393" width="10.1328125" style="14" customWidth="1"/>
    <col min="5394" max="5632" width="9.1328125" style="14"/>
    <col min="5633" max="5633" width="1.73046875" style="14" customWidth="1"/>
    <col min="5634" max="5634" width="19.73046875" style="14" customWidth="1"/>
    <col min="5635" max="5635" width="6" style="14" customWidth="1"/>
    <col min="5636" max="5649" width="10.1328125" style="14" customWidth="1"/>
    <col min="5650" max="5888" width="9.1328125" style="14"/>
    <col min="5889" max="5889" width="1.73046875" style="14" customWidth="1"/>
    <col min="5890" max="5890" width="19.73046875" style="14" customWidth="1"/>
    <col min="5891" max="5891" width="6" style="14" customWidth="1"/>
    <col min="5892" max="5905" width="10.1328125" style="14" customWidth="1"/>
    <col min="5906" max="6144" width="9.1328125" style="14"/>
    <col min="6145" max="6145" width="1.73046875" style="14" customWidth="1"/>
    <col min="6146" max="6146" width="19.73046875" style="14" customWidth="1"/>
    <col min="6147" max="6147" width="6" style="14" customWidth="1"/>
    <col min="6148" max="6161" width="10.1328125" style="14" customWidth="1"/>
    <col min="6162" max="6400" width="9.1328125" style="14"/>
    <col min="6401" max="6401" width="1.73046875" style="14" customWidth="1"/>
    <col min="6402" max="6402" width="19.73046875" style="14" customWidth="1"/>
    <col min="6403" max="6403" width="6" style="14" customWidth="1"/>
    <col min="6404" max="6417" width="10.1328125" style="14" customWidth="1"/>
    <col min="6418" max="6656" width="9.1328125" style="14"/>
    <col min="6657" max="6657" width="1.73046875" style="14" customWidth="1"/>
    <col min="6658" max="6658" width="19.73046875" style="14" customWidth="1"/>
    <col min="6659" max="6659" width="6" style="14" customWidth="1"/>
    <col min="6660" max="6673" width="10.1328125" style="14" customWidth="1"/>
    <col min="6674" max="6912" width="9.1328125" style="14"/>
    <col min="6913" max="6913" width="1.73046875" style="14" customWidth="1"/>
    <col min="6914" max="6914" width="19.73046875" style="14" customWidth="1"/>
    <col min="6915" max="6915" width="6" style="14" customWidth="1"/>
    <col min="6916" max="6929" width="10.1328125" style="14" customWidth="1"/>
    <col min="6930" max="7168" width="9.1328125" style="14"/>
    <col min="7169" max="7169" width="1.73046875" style="14" customWidth="1"/>
    <col min="7170" max="7170" width="19.73046875" style="14" customWidth="1"/>
    <col min="7171" max="7171" width="6" style="14" customWidth="1"/>
    <col min="7172" max="7185" width="10.1328125" style="14" customWidth="1"/>
    <col min="7186" max="7424" width="9.1328125" style="14"/>
    <col min="7425" max="7425" width="1.73046875" style="14" customWidth="1"/>
    <col min="7426" max="7426" width="19.73046875" style="14" customWidth="1"/>
    <col min="7427" max="7427" width="6" style="14" customWidth="1"/>
    <col min="7428" max="7441" width="10.1328125" style="14" customWidth="1"/>
    <col min="7442" max="7680" width="9.1328125" style="14"/>
    <col min="7681" max="7681" width="1.73046875" style="14" customWidth="1"/>
    <col min="7682" max="7682" width="19.73046875" style="14" customWidth="1"/>
    <col min="7683" max="7683" width="6" style="14" customWidth="1"/>
    <col min="7684" max="7697" width="10.1328125" style="14" customWidth="1"/>
    <col min="7698" max="7936" width="9.1328125" style="14"/>
    <col min="7937" max="7937" width="1.73046875" style="14" customWidth="1"/>
    <col min="7938" max="7938" width="19.73046875" style="14" customWidth="1"/>
    <col min="7939" max="7939" width="6" style="14" customWidth="1"/>
    <col min="7940" max="7953" width="10.1328125" style="14" customWidth="1"/>
    <col min="7954" max="8192" width="9.1328125" style="14"/>
    <col min="8193" max="8193" width="1.73046875" style="14" customWidth="1"/>
    <col min="8194" max="8194" width="19.73046875" style="14" customWidth="1"/>
    <col min="8195" max="8195" width="6" style="14" customWidth="1"/>
    <col min="8196" max="8209" width="10.1328125" style="14" customWidth="1"/>
    <col min="8210" max="8448" width="9.1328125" style="14"/>
    <col min="8449" max="8449" width="1.73046875" style="14" customWidth="1"/>
    <col min="8450" max="8450" width="19.73046875" style="14" customWidth="1"/>
    <col min="8451" max="8451" width="6" style="14" customWidth="1"/>
    <col min="8452" max="8465" width="10.1328125" style="14" customWidth="1"/>
    <col min="8466" max="8704" width="9.1328125" style="14"/>
    <col min="8705" max="8705" width="1.73046875" style="14" customWidth="1"/>
    <col min="8706" max="8706" width="19.73046875" style="14" customWidth="1"/>
    <col min="8707" max="8707" width="6" style="14" customWidth="1"/>
    <col min="8708" max="8721" width="10.1328125" style="14" customWidth="1"/>
    <col min="8722" max="8960" width="9.1328125" style="14"/>
    <col min="8961" max="8961" width="1.73046875" style="14" customWidth="1"/>
    <col min="8962" max="8962" width="19.73046875" style="14" customWidth="1"/>
    <col min="8963" max="8963" width="6" style="14" customWidth="1"/>
    <col min="8964" max="8977" width="10.1328125" style="14" customWidth="1"/>
    <col min="8978" max="9216" width="9.1328125" style="14"/>
    <col min="9217" max="9217" width="1.73046875" style="14" customWidth="1"/>
    <col min="9218" max="9218" width="19.73046875" style="14" customWidth="1"/>
    <col min="9219" max="9219" width="6" style="14" customWidth="1"/>
    <col min="9220" max="9233" width="10.1328125" style="14" customWidth="1"/>
    <col min="9234" max="9472" width="9.1328125" style="14"/>
    <col min="9473" max="9473" width="1.73046875" style="14" customWidth="1"/>
    <col min="9474" max="9474" width="19.73046875" style="14" customWidth="1"/>
    <col min="9475" max="9475" width="6" style="14" customWidth="1"/>
    <col min="9476" max="9489" width="10.1328125" style="14" customWidth="1"/>
    <col min="9490" max="9728" width="9.1328125" style="14"/>
    <col min="9729" max="9729" width="1.73046875" style="14" customWidth="1"/>
    <col min="9730" max="9730" width="19.73046875" style="14" customWidth="1"/>
    <col min="9731" max="9731" width="6" style="14" customWidth="1"/>
    <col min="9732" max="9745" width="10.1328125" style="14" customWidth="1"/>
    <col min="9746" max="9984" width="9.1328125" style="14"/>
    <col min="9985" max="9985" width="1.73046875" style="14" customWidth="1"/>
    <col min="9986" max="9986" width="19.73046875" style="14" customWidth="1"/>
    <col min="9987" max="9987" width="6" style="14" customWidth="1"/>
    <col min="9988" max="10001" width="10.1328125" style="14" customWidth="1"/>
    <col min="10002" max="10240" width="9.1328125" style="14"/>
    <col min="10241" max="10241" width="1.73046875" style="14" customWidth="1"/>
    <col min="10242" max="10242" width="19.73046875" style="14" customWidth="1"/>
    <col min="10243" max="10243" width="6" style="14" customWidth="1"/>
    <col min="10244" max="10257" width="10.1328125" style="14" customWidth="1"/>
    <col min="10258" max="10496" width="9.1328125" style="14"/>
    <col min="10497" max="10497" width="1.73046875" style="14" customWidth="1"/>
    <col min="10498" max="10498" width="19.73046875" style="14" customWidth="1"/>
    <col min="10499" max="10499" width="6" style="14" customWidth="1"/>
    <col min="10500" max="10513" width="10.1328125" style="14" customWidth="1"/>
    <col min="10514" max="10752" width="9.1328125" style="14"/>
    <col min="10753" max="10753" width="1.73046875" style="14" customWidth="1"/>
    <col min="10754" max="10754" width="19.73046875" style="14" customWidth="1"/>
    <col min="10755" max="10755" width="6" style="14" customWidth="1"/>
    <col min="10756" max="10769" width="10.1328125" style="14" customWidth="1"/>
    <col min="10770" max="11008" width="9.1328125" style="14"/>
    <col min="11009" max="11009" width="1.73046875" style="14" customWidth="1"/>
    <col min="11010" max="11010" width="19.73046875" style="14" customWidth="1"/>
    <col min="11011" max="11011" width="6" style="14" customWidth="1"/>
    <col min="11012" max="11025" width="10.1328125" style="14" customWidth="1"/>
    <col min="11026" max="11264" width="9.1328125" style="14"/>
    <col min="11265" max="11265" width="1.73046875" style="14" customWidth="1"/>
    <col min="11266" max="11266" width="19.73046875" style="14" customWidth="1"/>
    <col min="11267" max="11267" width="6" style="14" customWidth="1"/>
    <col min="11268" max="11281" width="10.1328125" style="14" customWidth="1"/>
    <col min="11282" max="11520" width="9.1328125" style="14"/>
    <col min="11521" max="11521" width="1.73046875" style="14" customWidth="1"/>
    <col min="11522" max="11522" width="19.73046875" style="14" customWidth="1"/>
    <col min="11523" max="11523" width="6" style="14" customWidth="1"/>
    <col min="11524" max="11537" width="10.1328125" style="14" customWidth="1"/>
    <col min="11538" max="11776" width="9.1328125" style="14"/>
    <col min="11777" max="11777" width="1.73046875" style="14" customWidth="1"/>
    <col min="11778" max="11778" width="19.73046875" style="14" customWidth="1"/>
    <col min="11779" max="11779" width="6" style="14" customWidth="1"/>
    <col min="11780" max="11793" width="10.1328125" style="14" customWidth="1"/>
    <col min="11794" max="12032" width="9.1328125" style="14"/>
    <col min="12033" max="12033" width="1.73046875" style="14" customWidth="1"/>
    <col min="12034" max="12034" width="19.73046875" style="14" customWidth="1"/>
    <col min="12035" max="12035" width="6" style="14" customWidth="1"/>
    <col min="12036" max="12049" width="10.1328125" style="14" customWidth="1"/>
    <col min="12050" max="12288" width="9.1328125" style="14"/>
    <col min="12289" max="12289" width="1.73046875" style="14" customWidth="1"/>
    <col min="12290" max="12290" width="19.73046875" style="14" customWidth="1"/>
    <col min="12291" max="12291" width="6" style="14" customWidth="1"/>
    <col min="12292" max="12305" width="10.1328125" style="14" customWidth="1"/>
    <col min="12306" max="12544" width="9.1328125" style="14"/>
    <col min="12545" max="12545" width="1.73046875" style="14" customWidth="1"/>
    <col min="12546" max="12546" width="19.73046875" style="14" customWidth="1"/>
    <col min="12547" max="12547" width="6" style="14" customWidth="1"/>
    <col min="12548" max="12561" width="10.1328125" style="14" customWidth="1"/>
    <col min="12562" max="12800" width="9.1328125" style="14"/>
    <col min="12801" max="12801" width="1.73046875" style="14" customWidth="1"/>
    <col min="12802" max="12802" width="19.73046875" style="14" customWidth="1"/>
    <col min="12803" max="12803" width="6" style="14" customWidth="1"/>
    <col min="12804" max="12817" width="10.1328125" style="14" customWidth="1"/>
    <col min="12818" max="13056" width="9.1328125" style="14"/>
    <col min="13057" max="13057" width="1.73046875" style="14" customWidth="1"/>
    <col min="13058" max="13058" width="19.73046875" style="14" customWidth="1"/>
    <col min="13059" max="13059" width="6" style="14" customWidth="1"/>
    <col min="13060" max="13073" width="10.1328125" style="14" customWidth="1"/>
    <col min="13074" max="13312" width="9.1328125" style="14"/>
    <col min="13313" max="13313" width="1.73046875" style="14" customWidth="1"/>
    <col min="13314" max="13314" width="19.73046875" style="14" customWidth="1"/>
    <col min="13315" max="13315" width="6" style="14" customWidth="1"/>
    <col min="13316" max="13329" width="10.1328125" style="14" customWidth="1"/>
    <col min="13330" max="13568" width="9.1328125" style="14"/>
    <col min="13569" max="13569" width="1.73046875" style="14" customWidth="1"/>
    <col min="13570" max="13570" width="19.73046875" style="14" customWidth="1"/>
    <col min="13571" max="13571" width="6" style="14" customWidth="1"/>
    <col min="13572" max="13585" width="10.1328125" style="14" customWidth="1"/>
    <col min="13586" max="13824" width="9.1328125" style="14"/>
    <col min="13825" max="13825" width="1.73046875" style="14" customWidth="1"/>
    <col min="13826" max="13826" width="19.73046875" style="14" customWidth="1"/>
    <col min="13827" max="13827" width="6" style="14" customWidth="1"/>
    <col min="13828" max="13841" width="10.1328125" style="14" customWidth="1"/>
    <col min="13842" max="14080" width="9.1328125" style="14"/>
    <col min="14081" max="14081" width="1.73046875" style="14" customWidth="1"/>
    <col min="14082" max="14082" width="19.73046875" style="14" customWidth="1"/>
    <col min="14083" max="14083" width="6" style="14" customWidth="1"/>
    <col min="14084" max="14097" width="10.1328125" style="14" customWidth="1"/>
    <col min="14098" max="14336" width="9.1328125" style="14"/>
    <col min="14337" max="14337" width="1.73046875" style="14" customWidth="1"/>
    <col min="14338" max="14338" width="19.73046875" style="14" customWidth="1"/>
    <col min="14339" max="14339" width="6" style="14" customWidth="1"/>
    <col min="14340" max="14353" width="10.1328125" style="14" customWidth="1"/>
    <col min="14354" max="14592" width="9.1328125" style="14"/>
    <col min="14593" max="14593" width="1.73046875" style="14" customWidth="1"/>
    <col min="14594" max="14594" width="19.73046875" style="14" customWidth="1"/>
    <col min="14595" max="14595" width="6" style="14" customWidth="1"/>
    <col min="14596" max="14609" width="10.1328125" style="14" customWidth="1"/>
    <col min="14610" max="14848" width="9.1328125" style="14"/>
    <col min="14849" max="14849" width="1.73046875" style="14" customWidth="1"/>
    <col min="14850" max="14850" width="19.73046875" style="14" customWidth="1"/>
    <col min="14851" max="14851" width="6" style="14" customWidth="1"/>
    <col min="14852" max="14865" width="10.1328125" style="14" customWidth="1"/>
    <col min="14866" max="15104" width="9.1328125" style="14"/>
    <col min="15105" max="15105" width="1.73046875" style="14" customWidth="1"/>
    <col min="15106" max="15106" width="19.73046875" style="14" customWidth="1"/>
    <col min="15107" max="15107" width="6" style="14" customWidth="1"/>
    <col min="15108" max="15121" width="10.1328125" style="14" customWidth="1"/>
    <col min="15122" max="15360" width="9.1328125" style="14"/>
    <col min="15361" max="15361" width="1.73046875" style="14" customWidth="1"/>
    <col min="15362" max="15362" width="19.73046875" style="14" customWidth="1"/>
    <col min="15363" max="15363" width="6" style="14" customWidth="1"/>
    <col min="15364" max="15377" width="10.1328125" style="14" customWidth="1"/>
    <col min="15378" max="15616" width="9.1328125" style="14"/>
    <col min="15617" max="15617" width="1.73046875" style="14" customWidth="1"/>
    <col min="15618" max="15618" width="19.73046875" style="14" customWidth="1"/>
    <col min="15619" max="15619" width="6" style="14" customWidth="1"/>
    <col min="15620" max="15633" width="10.1328125" style="14" customWidth="1"/>
    <col min="15634" max="15872" width="9.1328125" style="14"/>
    <col min="15873" max="15873" width="1.73046875" style="14" customWidth="1"/>
    <col min="15874" max="15874" width="19.73046875" style="14" customWidth="1"/>
    <col min="15875" max="15875" width="6" style="14" customWidth="1"/>
    <col min="15876" max="15889" width="10.1328125" style="14" customWidth="1"/>
    <col min="15890" max="16128" width="9.1328125" style="14"/>
    <col min="16129" max="16129" width="1.73046875" style="14" customWidth="1"/>
    <col min="16130" max="16130" width="19.73046875" style="14" customWidth="1"/>
    <col min="16131" max="16131" width="6" style="14" customWidth="1"/>
    <col min="16132" max="16145" width="10.1328125" style="14" customWidth="1"/>
    <col min="16146" max="16384" width="9.1328125" style="14"/>
  </cols>
  <sheetData>
    <row r="1" spans="2:20" ht="17.25">
      <c r="B1" s="13" t="s">
        <v>570</v>
      </c>
      <c r="C1" s="13"/>
      <c r="D1" s="13"/>
      <c r="E1" s="13"/>
      <c r="F1" s="13"/>
      <c r="G1" s="13"/>
      <c r="P1" s="219" t="s">
        <v>36</v>
      </c>
      <c r="Q1" s="219"/>
    </row>
    <row r="2" spans="2:20">
      <c r="B2" s="15"/>
      <c r="C2" s="15"/>
      <c r="D2" s="16" t="s">
        <v>37</v>
      </c>
      <c r="E2" s="16" t="s">
        <v>38</v>
      </c>
      <c r="F2" s="16" t="s">
        <v>39</v>
      </c>
      <c r="G2" s="16" t="s">
        <v>40</v>
      </c>
      <c r="H2" s="16" t="s">
        <v>41</v>
      </c>
      <c r="I2" s="16" t="s">
        <v>42</v>
      </c>
      <c r="J2" s="16" t="s">
        <v>43</v>
      </c>
      <c r="K2" s="16" t="s">
        <v>44</v>
      </c>
      <c r="L2" s="16" t="s">
        <v>45</v>
      </c>
      <c r="M2" s="16" t="s">
        <v>46</v>
      </c>
      <c r="N2" s="16" t="s">
        <v>47</v>
      </c>
      <c r="O2" s="16" t="s">
        <v>48</v>
      </c>
      <c r="P2" s="16" t="s">
        <v>49</v>
      </c>
      <c r="Q2" s="16" t="s">
        <v>50</v>
      </c>
      <c r="R2" s="16">
        <v>2014</v>
      </c>
      <c r="S2" s="16">
        <v>2015</v>
      </c>
      <c r="T2" s="16">
        <v>2016</v>
      </c>
    </row>
    <row r="3" spans="2:20">
      <c r="B3" s="17" t="s">
        <v>51</v>
      </c>
      <c r="C3" s="18" t="s">
        <v>29</v>
      </c>
      <c r="D3" s="19">
        <v>4741339</v>
      </c>
      <c r="E3" s="19">
        <v>4804726</v>
      </c>
      <c r="F3" s="19">
        <v>4863084</v>
      </c>
      <c r="G3" s="19">
        <v>4923485</v>
      </c>
      <c r="H3" s="19">
        <v>4981467</v>
      </c>
      <c r="I3" s="19">
        <v>5048602</v>
      </c>
      <c r="J3" s="19">
        <v>5126540</v>
      </c>
      <c r="K3" s="19">
        <v>5221310</v>
      </c>
      <c r="L3" s="19">
        <v>5326978</v>
      </c>
      <c r="M3" s="19">
        <v>5446612</v>
      </c>
      <c r="N3" s="19">
        <v>5539940</v>
      </c>
      <c r="O3" s="19">
        <v>5537817</v>
      </c>
      <c r="P3" s="19">
        <v>5632521</v>
      </c>
      <c r="Q3" s="19">
        <v>5736672</v>
      </c>
      <c r="R3" s="19">
        <v>5838110</v>
      </c>
      <c r="S3" s="19">
        <v>5938119</v>
      </c>
      <c r="T3" s="19">
        <v>6179249</v>
      </c>
    </row>
    <row r="4" spans="2:20">
      <c r="B4" s="17" t="s">
        <v>52</v>
      </c>
      <c r="C4" s="18"/>
      <c r="D4" s="20"/>
      <c r="E4" s="20"/>
      <c r="F4" s="20"/>
      <c r="G4" s="20"/>
      <c r="H4" s="20"/>
      <c r="I4" s="20"/>
      <c r="J4" s="20"/>
      <c r="K4" s="20"/>
      <c r="L4" s="20"/>
      <c r="M4" s="20"/>
      <c r="N4" s="20"/>
      <c r="O4" s="20"/>
      <c r="P4" s="20"/>
      <c r="Q4" s="20"/>
      <c r="R4" s="20"/>
      <c r="S4" s="20"/>
      <c r="T4" s="20"/>
    </row>
    <row r="5" spans="2:20">
      <c r="B5" s="21" t="s">
        <v>2</v>
      </c>
      <c r="C5" s="18" t="s">
        <v>53</v>
      </c>
      <c r="D5" s="19">
        <v>16368</v>
      </c>
      <c r="E5" s="19">
        <v>16437</v>
      </c>
      <c r="F5" s="19">
        <v>17158</v>
      </c>
      <c r="G5" s="19">
        <v>16754</v>
      </c>
      <c r="H5" s="19">
        <v>16438</v>
      </c>
      <c r="I5" s="19">
        <v>16349</v>
      </c>
      <c r="J5" s="19">
        <v>16685</v>
      </c>
      <c r="K5" s="19">
        <v>16938</v>
      </c>
      <c r="L5" s="19">
        <v>17798</v>
      </c>
      <c r="M5" s="19">
        <v>18065</v>
      </c>
      <c r="N5" s="19">
        <v>17935</v>
      </c>
      <c r="O5" s="19">
        <v>18471</v>
      </c>
      <c r="P5" s="19">
        <v>17643</v>
      </c>
      <c r="Q5" s="19">
        <v>17886</v>
      </c>
      <c r="R5" s="19">
        <v>19190</v>
      </c>
      <c r="S5" s="19">
        <v>20034</v>
      </c>
      <c r="T5" s="19">
        <v>19974</v>
      </c>
    </row>
    <row r="6" spans="2:20">
      <c r="B6" s="21" t="s">
        <v>3</v>
      </c>
      <c r="C6" s="18" t="s">
        <v>53</v>
      </c>
      <c r="D6" s="19">
        <v>15650</v>
      </c>
      <c r="E6" s="19">
        <v>15858</v>
      </c>
      <c r="F6" s="19">
        <v>16614</v>
      </c>
      <c r="G6" s="19">
        <v>16171</v>
      </c>
      <c r="H6" s="19">
        <v>16084</v>
      </c>
      <c r="I6" s="19">
        <v>16256</v>
      </c>
      <c r="J6" s="19">
        <v>16626</v>
      </c>
      <c r="K6" s="19">
        <v>16992</v>
      </c>
      <c r="L6" s="19">
        <v>17699</v>
      </c>
      <c r="M6" s="19">
        <v>17575</v>
      </c>
      <c r="N6" s="19">
        <v>17688</v>
      </c>
      <c r="O6" s="19">
        <v>18081</v>
      </c>
      <c r="P6" s="19">
        <v>18117</v>
      </c>
      <c r="Q6" s="19">
        <v>18030</v>
      </c>
      <c r="R6" s="19">
        <v>18852</v>
      </c>
      <c r="S6" s="19">
        <v>19870</v>
      </c>
      <c r="T6" s="19">
        <v>19476</v>
      </c>
    </row>
    <row r="7" spans="2:20">
      <c r="B7" s="21" t="s">
        <v>4</v>
      </c>
      <c r="C7" s="18" t="s">
        <v>53</v>
      </c>
      <c r="D7" s="19">
        <v>32018</v>
      </c>
      <c r="E7" s="19">
        <v>32295</v>
      </c>
      <c r="F7" s="19">
        <v>33772</v>
      </c>
      <c r="G7" s="19">
        <v>32925</v>
      </c>
      <c r="H7" s="19">
        <v>32522</v>
      </c>
      <c r="I7" s="19">
        <v>32605</v>
      </c>
      <c r="J7" s="19">
        <v>33311</v>
      </c>
      <c r="K7" s="19">
        <v>33930</v>
      </c>
      <c r="L7" s="19">
        <v>35497</v>
      </c>
      <c r="M7" s="19">
        <v>35640</v>
      </c>
      <c r="N7" s="19">
        <v>35623</v>
      </c>
      <c r="O7" s="19">
        <v>36552</v>
      </c>
      <c r="P7" s="19">
        <v>35760</v>
      </c>
      <c r="Q7" s="19">
        <v>35916</v>
      </c>
      <c r="R7" s="19">
        <v>38042</v>
      </c>
      <c r="S7" s="19">
        <v>39904</v>
      </c>
      <c r="T7" s="19">
        <v>39450</v>
      </c>
    </row>
    <row r="8" spans="2:20">
      <c r="B8" s="21" t="s">
        <v>54</v>
      </c>
      <c r="C8" s="18" t="s">
        <v>55</v>
      </c>
      <c r="D8" s="22">
        <v>104.6</v>
      </c>
      <c r="E8" s="22">
        <v>103.7</v>
      </c>
      <c r="F8" s="22">
        <v>103.3</v>
      </c>
      <c r="G8" s="22">
        <v>103.6</v>
      </c>
      <c r="H8" s="22">
        <v>102.2</v>
      </c>
      <c r="I8" s="22">
        <v>100.6</v>
      </c>
      <c r="J8" s="22">
        <v>100.4</v>
      </c>
      <c r="K8" s="22">
        <v>99.7</v>
      </c>
      <c r="L8" s="22">
        <v>100.6</v>
      </c>
      <c r="M8" s="22">
        <v>102.8</v>
      </c>
      <c r="N8" s="22">
        <v>101.4</v>
      </c>
      <c r="O8" s="22">
        <v>102.2</v>
      </c>
      <c r="P8" s="22">
        <v>97.4</v>
      </c>
      <c r="Q8" s="22">
        <v>99.2</v>
      </c>
      <c r="R8" s="22">
        <f>R5/R6*100</f>
        <v>101.79291321875664</v>
      </c>
      <c r="S8" s="22">
        <f>S5/S6*100</f>
        <v>100.82536487166583</v>
      </c>
      <c r="T8" s="22"/>
    </row>
    <row r="9" spans="2:20">
      <c r="B9" s="17" t="s">
        <v>56</v>
      </c>
      <c r="C9" s="18"/>
      <c r="D9" s="20"/>
      <c r="E9" s="20"/>
      <c r="F9" s="20"/>
      <c r="G9" s="20"/>
      <c r="H9" s="20"/>
      <c r="I9" s="20"/>
      <c r="J9" s="20"/>
      <c r="K9" s="20"/>
      <c r="L9" s="20"/>
      <c r="M9" s="20"/>
      <c r="N9" s="20"/>
      <c r="O9" s="20"/>
      <c r="P9" s="20"/>
      <c r="Q9" s="20"/>
      <c r="R9" s="20"/>
      <c r="S9" s="20"/>
      <c r="T9" s="20"/>
    </row>
    <row r="10" spans="2:20">
      <c r="B10" s="21" t="s">
        <v>2</v>
      </c>
      <c r="C10" s="18" t="s">
        <v>53</v>
      </c>
      <c r="D10" s="19">
        <v>150</v>
      </c>
      <c r="E10" s="19">
        <v>166</v>
      </c>
      <c r="F10" s="19">
        <v>180</v>
      </c>
      <c r="G10" s="19">
        <v>187</v>
      </c>
      <c r="H10" s="19">
        <v>156</v>
      </c>
      <c r="I10" s="19">
        <v>173</v>
      </c>
      <c r="J10" s="19">
        <v>158</v>
      </c>
      <c r="K10" s="19">
        <v>143</v>
      </c>
      <c r="L10" s="19">
        <v>151</v>
      </c>
      <c r="M10" s="19">
        <v>156</v>
      </c>
      <c r="N10" s="19">
        <v>133</v>
      </c>
      <c r="O10" s="19">
        <v>150</v>
      </c>
      <c r="P10" s="19">
        <v>122</v>
      </c>
      <c r="Q10" s="19">
        <v>111</v>
      </c>
      <c r="R10" s="19">
        <v>103</v>
      </c>
      <c r="S10" s="19">
        <v>92</v>
      </c>
      <c r="T10" s="19">
        <v>122</v>
      </c>
    </row>
    <row r="11" spans="2:20">
      <c r="B11" s="21" t="s">
        <v>3</v>
      </c>
      <c r="C11" s="18" t="s">
        <v>53</v>
      </c>
      <c r="D11" s="19">
        <v>118</v>
      </c>
      <c r="E11" s="19">
        <v>118</v>
      </c>
      <c r="F11" s="19">
        <v>125</v>
      </c>
      <c r="G11" s="19">
        <v>122</v>
      </c>
      <c r="H11" s="19">
        <v>126</v>
      </c>
      <c r="I11" s="19">
        <v>148</v>
      </c>
      <c r="J11" s="19">
        <v>125</v>
      </c>
      <c r="K11" s="19">
        <v>127</v>
      </c>
      <c r="L11" s="19">
        <v>113</v>
      </c>
      <c r="M11" s="19">
        <v>122</v>
      </c>
      <c r="N11" s="19">
        <v>97</v>
      </c>
      <c r="O11" s="19">
        <v>101</v>
      </c>
      <c r="P11" s="19">
        <v>97</v>
      </c>
      <c r="Q11" s="19">
        <v>105</v>
      </c>
      <c r="R11" s="19">
        <v>106</v>
      </c>
      <c r="S11" s="19">
        <v>85</v>
      </c>
      <c r="T11" s="19">
        <v>98</v>
      </c>
    </row>
    <row r="12" spans="2:20">
      <c r="B12" s="21" t="s">
        <v>4</v>
      </c>
      <c r="C12" s="18" t="s">
        <v>53</v>
      </c>
      <c r="D12" s="19">
        <v>268</v>
      </c>
      <c r="E12" s="19">
        <v>284</v>
      </c>
      <c r="F12" s="19">
        <v>305</v>
      </c>
      <c r="G12" s="19">
        <v>309</v>
      </c>
      <c r="H12" s="19">
        <v>282</v>
      </c>
      <c r="I12" s="19">
        <v>321</v>
      </c>
      <c r="J12" s="19">
        <v>283</v>
      </c>
      <c r="K12" s="19">
        <v>270</v>
      </c>
      <c r="L12" s="19">
        <v>264</v>
      </c>
      <c r="M12" s="19">
        <v>278</v>
      </c>
      <c r="N12" s="19">
        <v>230</v>
      </c>
      <c r="O12" s="19">
        <v>251</v>
      </c>
      <c r="P12" s="19">
        <v>219</v>
      </c>
      <c r="Q12" s="19">
        <v>216</v>
      </c>
      <c r="R12" s="19">
        <v>209</v>
      </c>
      <c r="S12" s="19">
        <v>177</v>
      </c>
      <c r="T12" s="19">
        <v>220</v>
      </c>
    </row>
    <row r="13" spans="2:20">
      <c r="B13" s="21" t="s">
        <v>54</v>
      </c>
      <c r="C13" s="18" t="s">
        <v>55</v>
      </c>
      <c r="D13" s="22">
        <v>127.1</v>
      </c>
      <c r="E13" s="22">
        <v>140.69999999999999</v>
      </c>
      <c r="F13" s="22">
        <v>144</v>
      </c>
      <c r="G13" s="22">
        <v>153.30000000000001</v>
      </c>
      <c r="H13" s="22">
        <v>123.8</v>
      </c>
      <c r="I13" s="22">
        <v>116.9</v>
      </c>
      <c r="J13" s="22">
        <v>126.4</v>
      </c>
      <c r="K13" s="22">
        <v>112.6</v>
      </c>
      <c r="L13" s="22">
        <v>133.6</v>
      </c>
      <c r="M13" s="22">
        <v>127.9</v>
      </c>
      <c r="N13" s="22">
        <v>137.1</v>
      </c>
      <c r="O13" s="22">
        <v>148.5</v>
      </c>
      <c r="P13" s="22">
        <v>125.8</v>
      </c>
      <c r="Q13" s="22">
        <v>105.7</v>
      </c>
      <c r="R13" s="22">
        <f>R10/R11*100</f>
        <v>97.169811320754718</v>
      </c>
      <c r="S13" s="22">
        <f>S10/S11*100</f>
        <v>108.23529411764706</v>
      </c>
      <c r="T13" s="22">
        <v>124.5</v>
      </c>
    </row>
    <row r="14" spans="2:20">
      <c r="B14" s="17" t="s">
        <v>57</v>
      </c>
      <c r="C14" s="18"/>
      <c r="D14" s="20"/>
      <c r="E14" s="20"/>
      <c r="F14" s="20"/>
      <c r="G14" s="20"/>
      <c r="H14" s="20"/>
      <c r="I14" s="20"/>
      <c r="J14" s="20"/>
      <c r="K14" s="20"/>
      <c r="L14" s="20"/>
      <c r="M14" s="20"/>
      <c r="N14" s="20"/>
      <c r="O14" s="20"/>
      <c r="P14" s="20"/>
      <c r="Q14" s="20"/>
      <c r="R14" s="20"/>
      <c r="S14" s="20"/>
      <c r="T14" s="20"/>
    </row>
    <row r="15" spans="2:20">
      <c r="B15" s="21" t="s">
        <v>2</v>
      </c>
      <c r="C15" s="18" t="s">
        <v>58</v>
      </c>
      <c r="D15" s="22">
        <v>75.8</v>
      </c>
      <c r="E15" s="22">
        <v>76.099999999999994</v>
      </c>
      <c r="F15" s="22">
        <v>76.8</v>
      </c>
      <c r="G15" s="22">
        <v>76.8</v>
      </c>
      <c r="H15" s="22">
        <v>77.3</v>
      </c>
      <c r="I15" s="22">
        <v>77.5</v>
      </c>
      <c r="J15" s="22">
        <v>77.900000000000006</v>
      </c>
      <c r="K15" s="22">
        <v>78.3</v>
      </c>
      <c r="L15" s="22">
        <v>78.5</v>
      </c>
      <c r="M15" s="22">
        <v>78.5</v>
      </c>
      <c r="N15" s="22">
        <v>79.099999999999994</v>
      </c>
      <c r="O15" s="22">
        <v>79.3</v>
      </c>
      <c r="P15" s="22">
        <v>79.7</v>
      </c>
      <c r="Q15" s="22">
        <v>79.599999999999994</v>
      </c>
      <c r="R15" s="22">
        <v>79.400000000000006</v>
      </c>
      <c r="S15" s="22">
        <v>79.8</v>
      </c>
      <c r="T15" s="22">
        <v>80</v>
      </c>
    </row>
    <row r="16" spans="2:20">
      <c r="B16" s="21" t="s">
        <v>3</v>
      </c>
      <c r="C16" s="18" t="s">
        <v>58</v>
      </c>
      <c r="D16" s="22">
        <v>82</v>
      </c>
      <c r="E16" s="22">
        <v>82.1</v>
      </c>
      <c r="F16" s="22">
        <v>82.5</v>
      </c>
      <c r="G16" s="22">
        <v>82.6</v>
      </c>
      <c r="H16" s="22">
        <v>83</v>
      </c>
      <c r="I16" s="22">
        <v>83.2</v>
      </c>
      <c r="J16" s="22">
        <v>83.6</v>
      </c>
      <c r="K16" s="22">
        <v>83.9</v>
      </c>
      <c r="L16" s="22">
        <v>84.2</v>
      </c>
      <c r="M16" s="22">
        <v>84.4</v>
      </c>
      <c r="N16" s="22">
        <v>84.8</v>
      </c>
      <c r="O16" s="22">
        <v>84.8</v>
      </c>
      <c r="P16" s="22">
        <v>85.2</v>
      </c>
      <c r="Q16" s="22">
        <v>85.2</v>
      </c>
      <c r="R16" s="22">
        <v>85.2</v>
      </c>
      <c r="S16" s="22">
        <v>85.5</v>
      </c>
      <c r="T16" s="22">
        <v>85.3</v>
      </c>
    </row>
    <row r="17" spans="2:20">
      <c r="B17" s="21" t="s">
        <v>4</v>
      </c>
      <c r="C17" s="18" t="s">
        <v>58</v>
      </c>
      <c r="D17" s="22">
        <v>78.7</v>
      </c>
      <c r="E17" s="22">
        <v>79</v>
      </c>
      <c r="F17" s="22">
        <v>79.599999999999994</v>
      </c>
      <c r="G17" s="22">
        <v>79.7</v>
      </c>
      <c r="H17" s="22">
        <v>80.2</v>
      </c>
      <c r="I17" s="22">
        <v>80.400000000000006</v>
      </c>
      <c r="J17" s="22">
        <v>80.8</v>
      </c>
      <c r="K17" s="22">
        <v>81.099999999999994</v>
      </c>
      <c r="L17" s="22">
        <v>81.400000000000006</v>
      </c>
      <c r="M17" s="22">
        <v>81.5</v>
      </c>
      <c r="N17" s="22">
        <v>82</v>
      </c>
      <c r="O17" s="22">
        <v>82.2</v>
      </c>
      <c r="P17" s="22">
        <v>82.6</v>
      </c>
      <c r="Q17" s="22">
        <v>82.7</v>
      </c>
      <c r="R17" s="22">
        <v>82.5</v>
      </c>
      <c r="S17" s="22">
        <v>82.9</v>
      </c>
      <c r="T17" s="22">
        <v>82.6</v>
      </c>
    </row>
    <row r="18" spans="2:20">
      <c r="B18" s="17" t="s">
        <v>59</v>
      </c>
      <c r="C18" s="18"/>
      <c r="D18" s="20"/>
      <c r="E18" s="20"/>
      <c r="F18" s="20"/>
      <c r="G18" s="20"/>
      <c r="H18" s="20"/>
      <c r="I18" s="20"/>
      <c r="J18" s="20"/>
      <c r="K18" s="20"/>
      <c r="L18" s="20"/>
      <c r="M18" s="20"/>
      <c r="N18" s="20"/>
      <c r="O18" s="20"/>
      <c r="P18" s="20"/>
      <c r="Q18" s="20"/>
      <c r="R18" s="20"/>
      <c r="S18" s="20"/>
      <c r="T18" s="20"/>
    </row>
    <row r="19" spans="2:20">
      <c r="B19" s="21" t="s">
        <v>2</v>
      </c>
      <c r="C19" s="18" t="s">
        <v>58</v>
      </c>
      <c r="D19" s="22">
        <v>77.099999999999994</v>
      </c>
      <c r="E19" s="22">
        <v>77.5</v>
      </c>
      <c r="F19" s="22">
        <v>77.8</v>
      </c>
      <c r="G19" s="22">
        <v>78.2</v>
      </c>
      <c r="H19" s="22">
        <v>78.5</v>
      </c>
      <c r="I19" s="22">
        <v>79</v>
      </c>
      <c r="J19" s="22">
        <v>79.3</v>
      </c>
      <c r="K19" s="22">
        <v>79.5</v>
      </c>
      <c r="L19" s="22">
        <v>79.599999999999994</v>
      </c>
      <c r="M19" s="22">
        <v>79.7</v>
      </c>
      <c r="N19" s="22">
        <v>80</v>
      </c>
      <c r="O19" s="22">
        <v>80.3</v>
      </c>
      <c r="P19" s="22">
        <v>80.5</v>
      </c>
      <c r="Q19" s="22">
        <v>80.7</v>
      </c>
      <c r="R19" s="22"/>
      <c r="S19" s="22"/>
      <c r="T19" s="22"/>
    </row>
    <row r="20" spans="2:20">
      <c r="B20" s="21" t="s">
        <v>3</v>
      </c>
      <c r="C20" s="18" t="s">
        <v>58</v>
      </c>
      <c r="D20" s="22">
        <v>82.3</v>
      </c>
      <c r="E20" s="22">
        <v>82.7</v>
      </c>
      <c r="F20" s="22">
        <v>82.8</v>
      </c>
      <c r="G20" s="22">
        <v>83.1</v>
      </c>
      <c r="H20" s="22">
        <v>83.3</v>
      </c>
      <c r="I20" s="22">
        <v>83.6</v>
      </c>
      <c r="J20" s="22">
        <v>83.7</v>
      </c>
      <c r="K20" s="22">
        <v>83.8</v>
      </c>
      <c r="L20" s="22">
        <v>83.9</v>
      </c>
      <c r="M20" s="22">
        <v>84.1</v>
      </c>
      <c r="N20" s="22">
        <v>84.3</v>
      </c>
      <c r="O20" s="22">
        <v>84.4</v>
      </c>
      <c r="P20" s="22">
        <v>84.5</v>
      </c>
      <c r="Q20" s="22">
        <v>84.7</v>
      </c>
      <c r="R20" s="22"/>
      <c r="S20" s="22"/>
      <c r="T20" s="22"/>
    </row>
    <row r="21" spans="2:20">
      <c r="B21" s="17" t="s">
        <v>60</v>
      </c>
      <c r="C21" s="18"/>
      <c r="D21" s="20"/>
      <c r="E21" s="20"/>
      <c r="F21" s="20"/>
      <c r="G21" s="20"/>
      <c r="H21" s="20"/>
      <c r="I21" s="20"/>
      <c r="J21" s="20"/>
      <c r="K21" s="20"/>
      <c r="L21" s="20"/>
      <c r="M21" s="20"/>
      <c r="N21" s="20"/>
      <c r="O21" s="20"/>
      <c r="P21" s="20"/>
      <c r="Q21" s="20"/>
      <c r="R21" s="20"/>
      <c r="S21" s="20"/>
      <c r="T21" s="20"/>
    </row>
    <row r="22" spans="2:20">
      <c r="B22" s="21" t="s">
        <v>2</v>
      </c>
      <c r="C22" s="18"/>
      <c r="D22" s="20"/>
      <c r="E22" s="20"/>
      <c r="F22" s="20"/>
      <c r="G22" s="20"/>
      <c r="H22" s="20"/>
      <c r="I22" s="20"/>
      <c r="J22" s="20"/>
      <c r="K22" s="20"/>
      <c r="L22" s="20"/>
      <c r="M22" s="20"/>
      <c r="N22" s="20"/>
      <c r="O22" s="20"/>
      <c r="P22" s="20"/>
      <c r="Q22" s="20"/>
      <c r="R22" s="20"/>
      <c r="S22" s="20"/>
      <c r="T22" s="20"/>
    </row>
    <row r="23" spans="2:20">
      <c r="B23" s="23" t="s">
        <v>61</v>
      </c>
      <c r="C23" s="18" t="s">
        <v>53</v>
      </c>
      <c r="D23" s="19">
        <v>150</v>
      </c>
      <c r="E23" s="19">
        <v>166</v>
      </c>
      <c r="F23" s="19">
        <v>180</v>
      </c>
      <c r="G23" s="19">
        <v>187</v>
      </c>
      <c r="H23" s="19">
        <v>156</v>
      </c>
      <c r="I23" s="19">
        <v>173</v>
      </c>
      <c r="J23" s="19">
        <v>158</v>
      </c>
      <c r="K23" s="19">
        <v>143</v>
      </c>
      <c r="L23" s="19">
        <v>151</v>
      </c>
      <c r="M23" s="19">
        <v>156</v>
      </c>
      <c r="N23" s="19">
        <v>133</v>
      </c>
      <c r="O23" s="19">
        <v>150</v>
      </c>
      <c r="P23" s="19">
        <v>122</v>
      </c>
      <c r="Q23" s="19">
        <v>111</v>
      </c>
      <c r="R23" s="19"/>
      <c r="S23" s="19"/>
      <c r="T23" s="19"/>
    </row>
    <row r="24" spans="2:20">
      <c r="B24" s="23" t="s">
        <v>62</v>
      </c>
      <c r="C24" s="18" t="s">
        <v>53</v>
      </c>
      <c r="D24" s="19">
        <v>31</v>
      </c>
      <c r="E24" s="19">
        <v>22</v>
      </c>
      <c r="F24" s="19">
        <v>37</v>
      </c>
      <c r="G24" s="19">
        <v>31</v>
      </c>
      <c r="H24" s="19">
        <v>23</v>
      </c>
      <c r="I24" s="19">
        <v>26</v>
      </c>
      <c r="J24" s="19">
        <v>16</v>
      </c>
      <c r="K24" s="19">
        <v>22</v>
      </c>
      <c r="L24" s="19">
        <v>30</v>
      </c>
      <c r="M24" s="19">
        <v>29</v>
      </c>
      <c r="N24" s="19">
        <v>23</v>
      </c>
      <c r="O24" s="19">
        <v>31</v>
      </c>
      <c r="P24" s="19">
        <v>26</v>
      </c>
      <c r="Q24" s="19">
        <v>19</v>
      </c>
      <c r="R24" s="19"/>
      <c r="S24" s="19"/>
      <c r="T24" s="19"/>
    </row>
    <row r="25" spans="2:20">
      <c r="B25" s="23" t="s">
        <v>9</v>
      </c>
      <c r="C25" s="18" t="s">
        <v>53</v>
      </c>
      <c r="D25" s="19">
        <v>23</v>
      </c>
      <c r="E25" s="19">
        <v>19</v>
      </c>
      <c r="F25" s="19">
        <v>26</v>
      </c>
      <c r="G25" s="19">
        <v>22</v>
      </c>
      <c r="H25" s="19">
        <v>17</v>
      </c>
      <c r="I25" s="19">
        <v>23</v>
      </c>
      <c r="J25" s="19">
        <v>15</v>
      </c>
      <c r="K25" s="19">
        <v>12</v>
      </c>
      <c r="L25" s="19">
        <v>16</v>
      </c>
      <c r="M25" s="19">
        <v>22</v>
      </c>
      <c r="N25" s="19">
        <v>27</v>
      </c>
      <c r="O25" s="19">
        <v>19</v>
      </c>
      <c r="P25" s="19">
        <v>22</v>
      </c>
      <c r="Q25" s="19">
        <v>18</v>
      </c>
      <c r="R25" s="19"/>
      <c r="S25" s="19"/>
      <c r="T25" s="19"/>
    </row>
    <row r="26" spans="2:20">
      <c r="B26" s="23" t="s">
        <v>10</v>
      </c>
      <c r="C26" s="18" t="s">
        <v>53</v>
      </c>
      <c r="D26" s="19">
        <v>24</v>
      </c>
      <c r="E26" s="19">
        <v>20</v>
      </c>
      <c r="F26" s="19">
        <v>31</v>
      </c>
      <c r="G26" s="19">
        <v>14</v>
      </c>
      <c r="H26" s="19">
        <v>19</v>
      </c>
      <c r="I26" s="19">
        <v>17</v>
      </c>
      <c r="J26" s="19">
        <v>27</v>
      </c>
      <c r="K26" s="19">
        <v>23</v>
      </c>
      <c r="L26" s="19">
        <v>16</v>
      </c>
      <c r="M26" s="19">
        <v>21</v>
      </c>
      <c r="N26" s="19">
        <v>21</v>
      </c>
      <c r="O26" s="19">
        <v>14</v>
      </c>
      <c r="P26" s="19">
        <v>17</v>
      </c>
      <c r="Q26" s="19">
        <v>14</v>
      </c>
      <c r="R26" s="19"/>
      <c r="S26" s="19"/>
      <c r="T26" s="19"/>
    </row>
    <row r="27" spans="2:20">
      <c r="B27" s="23" t="s">
        <v>11</v>
      </c>
      <c r="C27" s="18" t="s">
        <v>53</v>
      </c>
      <c r="D27" s="19">
        <v>102</v>
      </c>
      <c r="E27" s="19">
        <v>101</v>
      </c>
      <c r="F27" s="19">
        <v>98</v>
      </c>
      <c r="G27" s="19">
        <v>95</v>
      </c>
      <c r="H27" s="19">
        <v>74</v>
      </c>
      <c r="I27" s="19">
        <v>78</v>
      </c>
      <c r="J27" s="19">
        <v>72</v>
      </c>
      <c r="K27" s="19">
        <v>70</v>
      </c>
      <c r="L27" s="19">
        <v>75</v>
      </c>
      <c r="M27" s="19">
        <v>75</v>
      </c>
      <c r="N27" s="19">
        <v>88</v>
      </c>
      <c r="O27" s="19">
        <v>63</v>
      </c>
      <c r="P27" s="19">
        <v>55</v>
      </c>
      <c r="Q27" s="19">
        <v>61</v>
      </c>
      <c r="R27" s="19"/>
      <c r="S27" s="19"/>
      <c r="T27" s="19"/>
    </row>
    <row r="28" spans="2:20">
      <c r="B28" s="23" t="s">
        <v>12</v>
      </c>
      <c r="C28" s="18" t="s">
        <v>53</v>
      </c>
      <c r="D28" s="19">
        <v>158</v>
      </c>
      <c r="E28" s="19">
        <v>142</v>
      </c>
      <c r="F28" s="19">
        <v>134</v>
      </c>
      <c r="G28" s="19">
        <v>116</v>
      </c>
      <c r="H28" s="19">
        <v>143</v>
      </c>
      <c r="I28" s="19">
        <v>150</v>
      </c>
      <c r="J28" s="19">
        <v>112</v>
      </c>
      <c r="K28" s="19">
        <v>118</v>
      </c>
      <c r="L28" s="19">
        <v>147</v>
      </c>
      <c r="M28" s="19">
        <v>122</v>
      </c>
      <c r="N28" s="19">
        <v>129</v>
      </c>
      <c r="O28" s="19">
        <v>132</v>
      </c>
      <c r="P28" s="19">
        <v>93</v>
      </c>
      <c r="Q28" s="19">
        <v>104</v>
      </c>
      <c r="R28" s="19"/>
      <c r="S28" s="19"/>
      <c r="T28" s="19"/>
    </row>
    <row r="29" spans="2:20">
      <c r="B29" s="23" t="s">
        <v>13</v>
      </c>
      <c r="C29" s="18" t="s">
        <v>53</v>
      </c>
      <c r="D29" s="19">
        <v>231</v>
      </c>
      <c r="E29" s="19">
        <v>167</v>
      </c>
      <c r="F29" s="19">
        <v>166</v>
      </c>
      <c r="G29" s="19">
        <v>158</v>
      </c>
      <c r="H29" s="19">
        <v>136</v>
      </c>
      <c r="I29" s="19">
        <v>166</v>
      </c>
      <c r="J29" s="19">
        <v>123</v>
      </c>
      <c r="K29" s="19">
        <v>133</v>
      </c>
      <c r="L29" s="19">
        <v>165</v>
      </c>
      <c r="M29" s="19">
        <v>151</v>
      </c>
      <c r="N29" s="19">
        <v>132</v>
      </c>
      <c r="O29" s="19">
        <v>154</v>
      </c>
      <c r="P29" s="19">
        <v>141</v>
      </c>
      <c r="Q29" s="19">
        <v>134</v>
      </c>
      <c r="R29" s="19"/>
      <c r="S29" s="19"/>
      <c r="T29" s="19"/>
    </row>
    <row r="30" spans="2:20">
      <c r="B30" s="23" t="s">
        <v>14</v>
      </c>
      <c r="C30" s="18" t="s">
        <v>53</v>
      </c>
      <c r="D30" s="19">
        <v>227</v>
      </c>
      <c r="E30" s="19">
        <v>197</v>
      </c>
      <c r="F30" s="19">
        <v>178</v>
      </c>
      <c r="G30" s="19">
        <v>169</v>
      </c>
      <c r="H30" s="19">
        <v>200</v>
      </c>
      <c r="I30" s="19">
        <v>172</v>
      </c>
      <c r="J30" s="19">
        <v>160</v>
      </c>
      <c r="K30" s="19">
        <v>149</v>
      </c>
      <c r="L30" s="19">
        <v>177</v>
      </c>
      <c r="M30" s="19">
        <v>156</v>
      </c>
      <c r="N30" s="19">
        <v>153</v>
      </c>
      <c r="O30" s="19">
        <v>152</v>
      </c>
      <c r="P30" s="19">
        <v>143</v>
      </c>
      <c r="Q30" s="19">
        <v>140</v>
      </c>
      <c r="R30" s="19"/>
      <c r="S30" s="19"/>
      <c r="T30" s="19"/>
    </row>
    <row r="31" spans="2:20">
      <c r="B31" s="23" t="s">
        <v>15</v>
      </c>
      <c r="C31" s="18" t="s">
        <v>53</v>
      </c>
      <c r="D31" s="19">
        <v>263</v>
      </c>
      <c r="E31" s="19">
        <v>239</v>
      </c>
      <c r="F31" s="19">
        <v>209</v>
      </c>
      <c r="G31" s="19">
        <v>220</v>
      </c>
      <c r="H31" s="19">
        <v>182</v>
      </c>
      <c r="I31" s="19">
        <v>182</v>
      </c>
      <c r="J31" s="19">
        <v>207</v>
      </c>
      <c r="K31" s="19">
        <v>208</v>
      </c>
      <c r="L31" s="19">
        <v>223</v>
      </c>
      <c r="M31" s="19">
        <v>243</v>
      </c>
      <c r="N31" s="19">
        <v>204</v>
      </c>
      <c r="O31" s="19">
        <v>199</v>
      </c>
      <c r="P31" s="19">
        <v>175</v>
      </c>
      <c r="Q31" s="19">
        <v>155</v>
      </c>
      <c r="R31" s="19"/>
      <c r="S31" s="19"/>
      <c r="T31" s="19"/>
    </row>
    <row r="32" spans="2:20">
      <c r="B32" s="23" t="s">
        <v>16</v>
      </c>
      <c r="C32" s="18" t="s">
        <v>53</v>
      </c>
      <c r="D32" s="19">
        <v>274</v>
      </c>
      <c r="E32" s="19">
        <v>279</v>
      </c>
      <c r="F32" s="19">
        <v>280</v>
      </c>
      <c r="G32" s="19">
        <v>301</v>
      </c>
      <c r="H32" s="19">
        <v>282</v>
      </c>
      <c r="I32" s="19">
        <v>277</v>
      </c>
      <c r="J32" s="19">
        <v>279</v>
      </c>
      <c r="K32" s="19">
        <v>246</v>
      </c>
      <c r="L32" s="19">
        <v>283</v>
      </c>
      <c r="M32" s="19">
        <v>278</v>
      </c>
      <c r="N32" s="19">
        <v>269</v>
      </c>
      <c r="O32" s="19">
        <v>265</v>
      </c>
      <c r="P32" s="19">
        <v>270</v>
      </c>
      <c r="Q32" s="19">
        <v>233</v>
      </c>
      <c r="R32" s="19"/>
      <c r="S32" s="19"/>
      <c r="T32" s="19"/>
    </row>
    <row r="33" spans="2:20">
      <c r="B33" s="23" t="s">
        <v>17</v>
      </c>
      <c r="C33" s="18" t="s">
        <v>53</v>
      </c>
      <c r="D33" s="19">
        <v>358</v>
      </c>
      <c r="E33" s="19">
        <v>356</v>
      </c>
      <c r="F33" s="19">
        <v>415</v>
      </c>
      <c r="G33" s="19">
        <v>428</v>
      </c>
      <c r="H33" s="19">
        <v>370</v>
      </c>
      <c r="I33" s="19">
        <v>375</v>
      </c>
      <c r="J33" s="19">
        <v>393</v>
      </c>
      <c r="K33" s="19">
        <v>395</v>
      </c>
      <c r="L33" s="19">
        <v>406</v>
      </c>
      <c r="M33" s="19">
        <v>412</v>
      </c>
      <c r="N33" s="19">
        <v>416</v>
      </c>
      <c r="O33" s="19">
        <v>387</v>
      </c>
      <c r="P33" s="19">
        <v>310</v>
      </c>
      <c r="Q33" s="19">
        <v>377</v>
      </c>
      <c r="R33" s="19"/>
      <c r="S33" s="19"/>
      <c r="T33" s="19"/>
    </row>
    <row r="34" spans="2:20">
      <c r="B34" s="23" t="s">
        <v>18</v>
      </c>
      <c r="C34" s="18" t="s">
        <v>53</v>
      </c>
      <c r="D34" s="19">
        <v>573</v>
      </c>
      <c r="E34" s="19">
        <v>549</v>
      </c>
      <c r="F34" s="19">
        <v>508</v>
      </c>
      <c r="G34" s="19">
        <v>516</v>
      </c>
      <c r="H34" s="19">
        <v>519</v>
      </c>
      <c r="I34" s="19">
        <v>541</v>
      </c>
      <c r="J34" s="19">
        <v>539</v>
      </c>
      <c r="K34" s="19">
        <v>536</v>
      </c>
      <c r="L34" s="19">
        <v>551</v>
      </c>
      <c r="M34" s="19">
        <v>557</v>
      </c>
      <c r="N34" s="19">
        <v>548</v>
      </c>
      <c r="O34" s="19">
        <v>530</v>
      </c>
      <c r="P34" s="19">
        <v>486</v>
      </c>
      <c r="Q34" s="19">
        <v>545</v>
      </c>
      <c r="R34" s="19"/>
      <c r="S34" s="19"/>
      <c r="T34" s="19"/>
    </row>
    <row r="35" spans="2:20">
      <c r="B35" s="23" t="s">
        <v>19</v>
      </c>
      <c r="C35" s="18" t="s">
        <v>53</v>
      </c>
      <c r="D35" s="19">
        <v>686</v>
      </c>
      <c r="E35" s="19">
        <v>710</v>
      </c>
      <c r="F35" s="19">
        <v>739</v>
      </c>
      <c r="G35" s="19">
        <v>812</v>
      </c>
      <c r="H35" s="19">
        <v>745</v>
      </c>
      <c r="I35" s="19">
        <v>761</v>
      </c>
      <c r="J35" s="19">
        <v>793</v>
      </c>
      <c r="K35" s="19">
        <v>741</v>
      </c>
      <c r="L35" s="19">
        <v>728</v>
      </c>
      <c r="M35" s="19">
        <v>763</v>
      </c>
      <c r="N35" s="19">
        <v>773</v>
      </c>
      <c r="O35" s="19">
        <v>758</v>
      </c>
      <c r="P35" s="19">
        <v>765</v>
      </c>
      <c r="Q35" s="19">
        <v>714</v>
      </c>
      <c r="R35" s="19"/>
      <c r="S35" s="19"/>
      <c r="T35" s="19"/>
    </row>
    <row r="36" spans="2:20">
      <c r="B36" s="23" t="s">
        <v>20</v>
      </c>
      <c r="C36" s="18" t="s">
        <v>53</v>
      </c>
      <c r="D36" s="19">
        <v>953</v>
      </c>
      <c r="E36" s="19">
        <v>1015</v>
      </c>
      <c r="F36" s="19">
        <v>990</v>
      </c>
      <c r="G36" s="19">
        <v>988</v>
      </c>
      <c r="H36" s="19">
        <v>930</v>
      </c>
      <c r="I36" s="19">
        <v>935</v>
      </c>
      <c r="J36" s="19">
        <v>987</v>
      </c>
      <c r="K36" s="19">
        <v>1041</v>
      </c>
      <c r="L36" s="19">
        <v>1079</v>
      </c>
      <c r="M36" s="19">
        <v>1121</v>
      </c>
      <c r="N36" s="19">
        <v>1089</v>
      </c>
      <c r="O36" s="19">
        <v>1106</v>
      </c>
      <c r="P36" s="19">
        <v>1009</v>
      </c>
      <c r="Q36" s="19">
        <v>1035</v>
      </c>
      <c r="R36" s="19"/>
      <c r="S36" s="19"/>
      <c r="T36" s="19"/>
    </row>
    <row r="37" spans="2:20">
      <c r="B37" s="23" t="s">
        <v>21</v>
      </c>
      <c r="C37" s="18" t="s">
        <v>53</v>
      </c>
      <c r="D37" s="19">
        <v>1465</v>
      </c>
      <c r="E37" s="19">
        <v>1406</v>
      </c>
      <c r="F37" s="19">
        <v>1393</v>
      </c>
      <c r="G37" s="19">
        <v>1333</v>
      </c>
      <c r="H37" s="19">
        <v>1285</v>
      </c>
      <c r="I37" s="19">
        <v>1272</v>
      </c>
      <c r="J37" s="19">
        <v>1237</v>
      </c>
      <c r="K37" s="19">
        <v>1336</v>
      </c>
      <c r="L37" s="19">
        <v>1370</v>
      </c>
      <c r="M37" s="19">
        <v>1438</v>
      </c>
      <c r="N37" s="19">
        <v>1286</v>
      </c>
      <c r="O37" s="19">
        <v>1418</v>
      </c>
      <c r="P37" s="19">
        <v>1343</v>
      </c>
      <c r="Q37" s="19">
        <v>1463</v>
      </c>
      <c r="R37" s="19"/>
      <c r="S37" s="19"/>
      <c r="T37" s="19"/>
    </row>
    <row r="38" spans="2:20">
      <c r="B38" s="23" t="s">
        <v>22</v>
      </c>
      <c r="C38" s="18" t="s">
        <v>53</v>
      </c>
      <c r="D38" s="19">
        <v>2220</v>
      </c>
      <c r="E38" s="19">
        <v>2207</v>
      </c>
      <c r="F38" s="19">
        <v>2283</v>
      </c>
      <c r="G38" s="19">
        <v>2048</v>
      </c>
      <c r="H38" s="19">
        <v>1919</v>
      </c>
      <c r="I38" s="19">
        <v>1823</v>
      </c>
      <c r="J38" s="19">
        <v>1789</v>
      </c>
      <c r="K38" s="19">
        <v>1666</v>
      </c>
      <c r="L38" s="19">
        <v>1714</v>
      </c>
      <c r="M38" s="19">
        <v>1802</v>
      </c>
      <c r="N38" s="19">
        <v>1826</v>
      </c>
      <c r="O38" s="19">
        <v>1822</v>
      </c>
      <c r="P38" s="19">
        <v>1731</v>
      </c>
      <c r="Q38" s="19">
        <v>1753</v>
      </c>
      <c r="R38" s="19"/>
      <c r="S38" s="19"/>
      <c r="T38" s="19"/>
    </row>
    <row r="39" spans="2:20">
      <c r="B39" s="23" t="s">
        <v>23</v>
      </c>
      <c r="C39" s="18" t="s">
        <v>53</v>
      </c>
      <c r="D39" s="19">
        <v>2784</v>
      </c>
      <c r="E39" s="19">
        <v>2805</v>
      </c>
      <c r="F39" s="19">
        <v>2859</v>
      </c>
      <c r="G39" s="19">
        <v>2797</v>
      </c>
      <c r="H39" s="19">
        <v>2811</v>
      </c>
      <c r="I39" s="19">
        <v>2593</v>
      </c>
      <c r="J39" s="19">
        <v>2582</v>
      </c>
      <c r="K39" s="19">
        <v>2650</v>
      </c>
      <c r="L39" s="19">
        <v>2705</v>
      </c>
      <c r="M39" s="19">
        <v>2565</v>
      </c>
      <c r="N39" s="19">
        <v>2375</v>
      </c>
      <c r="O39" s="19">
        <v>2403</v>
      </c>
      <c r="P39" s="19">
        <v>2283</v>
      </c>
      <c r="Q39" s="19">
        <v>2244</v>
      </c>
      <c r="R39" s="19"/>
      <c r="S39" s="19"/>
      <c r="T39" s="19"/>
    </row>
    <row r="40" spans="2:20">
      <c r="B40" s="23" t="s">
        <v>24</v>
      </c>
      <c r="C40" s="18" t="s">
        <v>53</v>
      </c>
      <c r="D40" s="19">
        <v>2470</v>
      </c>
      <c r="E40" s="19">
        <v>2612</v>
      </c>
      <c r="F40" s="19">
        <v>2779</v>
      </c>
      <c r="G40" s="19">
        <v>2765</v>
      </c>
      <c r="H40" s="19">
        <v>2925</v>
      </c>
      <c r="I40" s="19">
        <v>3016</v>
      </c>
      <c r="J40" s="19">
        <v>3107</v>
      </c>
      <c r="K40" s="19">
        <v>3144</v>
      </c>
      <c r="L40" s="19">
        <v>3218</v>
      </c>
      <c r="M40" s="19">
        <v>3271</v>
      </c>
      <c r="N40" s="19">
        <v>3280</v>
      </c>
      <c r="O40" s="19">
        <v>3288</v>
      </c>
      <c r="P40" s="19">
        <v>3146</v>
      </c>
      <c r="Q40" s="19">
        <v>3108</v>
      </c>
      <c r="R40" s="19"/>
      <c r="S40" s="19"/>
      <c r="T40" s="19"/>
    </row>
    <row r="41" spans="2:20">
      <c r="B41" s="23" t="s">
        <v>63</v>
      </c>
      <c r="C41" s="18" t="s">
        <v>53</v>
      </c>
      <c r="D41" s="19">
        <v>2087</v>
      </c>
      <c r="E41" s="19">
        <v>2150</v>
      </c>
      <c r="F41" s="19">
        <v>2306</v>
      </c>
      <c r="G41" s="19">
        <v>2265</v>
      </c>
      <c r="H41" s="19">
        <v>2124</v>
      </c>
      <c r="I41" s="19">
        <v>2156</v>
      </c>
      <c r="J41" s="19">
        <v>2353</v>
      </c>
      <c r="K41" s="19">
        <v>2495</v>
      </c>
      <c r="L41" s="19">
        <v>2801</v>
      </c>
      <c r="M41" s="19">
        <v>2931</v>
      </c>
      <c r="N41" s="19">
        <v>3003</v>
      </c>
      <c r="O41" s="19">
        <v>3226</v>
      </c>
      <c r="P41" s="19">
        <v>3106</v>
      </c>
      <c r="Q41" s="19">
        <v>3217</v>
      </c>
      <c r="R41" s="19"/>
      <c r="S41" s="19"/>
      <c r="T41" s="19"/>
    </row>
    <row r="42" spans="2:20">
      <c r="B42" s="23" t="s">
        <v>64</v>
      </c>
      <c r="C42" s="18" t="s">
        <v>53</v>
      </c>
      <c r="D42" s="19">
        <v>1006</v>
      </c>
      <c r="E42" s="19">
        <v>999</v>
      </c>
      <c r="F42" s="19">
        <v>1226</v>
      </c>
      <c r="G42" s="19">
        <v>1181</v>
      </c>
      <c r="H42" s="19">
        <v>1249</v>
      </c>
      <c r="I42" s="19">
        <v>1248</v>
      </c>
      <c r="J42" s="19">
        <v>1325</v>
      </c>
      <c r="K42" s="19">
        <v>1385</v>
      </c>
      <c r="L42" s="19">
        <v>1470</v>
      </c>
      <c r="M42" s="19">
        <v>1450</v>
      </c>
      <c r="N42" s="19">
        <v>1566</v>
      </c>
      <c r="O42" s="19">
        <v>1738</v>
      </c>
      <c r="P42" s="19">
        <v>1780</v>
      </c>
      <c r="Q42" s="19">
        <v>1876</v>
      </c>
      <c r="R42" s="19"/>
      <c r="S42" s="19"/>
      <c r="T42" s="19"/>
    </row>
    <row r="43" spans="2:20">
      <c r="B43" s="23" t="s">
        <v>65</v>
      </c>
      <c r="C43" s="18" t="s">
        <v>53</v>
      </c>
      <c r="D43" s="19">
        <v>240</v>
      </c>
      <c r="E43" s="19">
        <v>240</v>
      </c>
      <c r="F43" s="19">
        <v>287</v>
      </c>
      <c r="G43" s="19">
        <v>276</v>
      </c>
      <c r="H43" s="19">
        <v>291</v>
      </c>
      <c r="I43" s="19">
        <v>331</v>
      </c>
      <c r="J43" s="19">
        <v>363</v>
      </c>
      <c r="K43" s="19">
        <v>366</v>
      </c>
      <c r="L43" s="19">
        <v>418</v>
      </c>
      <c r="M43" s="19">
        <v>456</v>
      </c>
      <c r="N43" s="19">
        <v>527</v>
      </c>
      <c r="O43" s="19">
        <v>538</v>
      </c>
      <c r="P43" s="19">
        <v>558</v>
      </c>
      <c r="Q43" s="19">
        <v>503</v>
      </c>
      <c r="R43" s="19"/>
      <c r="S43" s="19"/>
      <c r="T43" s="19"/>
    </row>
    <row r="44" spans="2:20">
      <c r="B44" s="23" t="s">
        <v>66</v>
      </c>
      <c r="C44" s="18" t="s">
        <v>53</v>
      </c>
      <c r="D44" s="19">
        <v>39</v>
      </c>
      <c r="E44" s="19">
        <v>31</v>
      </c>
      <c r="F44" s="19">
        <v>31</v>
      </c>
      <c r="G44" s="19">
        <v>31</v>
      </c>
      <c r="H44" s="19">
        <v>38</v>
      </c>
      <c r="I44" s="19">
        <v>34</v>
      </c>
      <c r="J44" s="19">
        <v>48</v>
      </c>
      <c r="K44" s="19">
        <v>58</v>
      </c>
      <c r="L44" s="19">
        <v>55</v>
      </c>
      <c r="M44" s="19">
        <v>46</v>
      </c>
      <c r="N44" s="19">
        <v>67</v>
      </c>
      <c r="O44" s="19">
        <v>78</v>
      </c>
      <c r="P44" s="19">
        <v>62</v>
      </c>
      <c r="Q44" s="19">
        <v>62</v>
      </c>
      <c r="R44" s="19"/>
      <c r="S44" s="19"/>
      <c r="T44" s="19"/>
    </row>
    <row r="45" spans="2:20">
      <c r="B45" s="21" t="s">
        <v>3</v>
      </c>
      <c r="C45" s="18"/>
      <c r="D45" s="20"/>
      <c r="E45" s="20"/>
      <c r="F45" s="20"/>
      <c r="G45" s="20"/>
      <c r="H45" s="20"/>
      <c r="I45" s="20"/>
      <c r="J45" s="20"/>
      <c r="K45" s="20"/>
      <c r="L45" s="20"/>
      <c r="M45" s="20"/>
      <c r="N45" s="20"/>
      <c r="O45" s="20"/>
      <c r="P45" s="20"/>
      <c r="Q45" s="20"/>
      <c r="R45" s="20"/>
      <c r="S45" s="20"/>
      <c r="T45" s="20"/>
    </row>
    <row r="46" spans="2:20">
      <c r="B46" s="23" t="s">
        <v>61</v>
      </c>
      <c r="C46" s="18" t="s">
        <v>53</v>
      </c>
      <c r="D46" s="19">
        <v>118</v>
      </c>
      <c r="E46" s="19">
        <v>118</v>
      </c>
      <c r="F46" s="19">
        <v>125</v>
      </c>
      <c r="G46" s="19">
        <v>122</v>
      </c>
      <c r="H46" s="19">
        <v>126</v>
      </c>
      <c r="I46" s="19">
        <v>148</v>
      </c>
      <c r="J46" s="19">
        <v>125</v>
      </c>
      <c r="K46" s="19">
        <v>127</v>
      </c>
      <c r="L46" s="19">
        <v>113</v>
      </c>
      <c r="M46" s="19">
        <v>122</v>
      </c>
      <c r="N46" s="19">
        <v>97</v>
      </c>
      <c r="O46" s="19">
        <v>101</v>
      </c>
      <c r="P46" s="19">
        <v>97</v>
      </c>
      <c r="Q46" s="19">
        <v>105</v>
      </c>
      <c r="R46" s="19"/>
      <c r="S46" s="19"/>
      <c r="T46" s="19"/>
    </row>
    <row r="47" spans="2:20">
      <c r="B47" s="23" t="s">
        <v>62</v>
      </c>
      <c r="C47" s="18" t="s">
        <v>53</v>
      </c>
      <c r="D47" s="19">
        <v>18</v>
      </c>
      <c r="E47" s="19">
        <v>26</v>
      </c>
      <c r="F47" s="19">
        <v>21</v>
      </c>
      <c r="G47" s="19">
        <v>28</v>
      </c>
      <c r="H47" s="19">
        <v>16</v>
      </c>
      <c r="I47" s="19">
        <v>21</v>
      </c>
      <c r="J47" s="19">
        <v>19</v>
      </c>
      <c r="K47" s="19">
        <v>22</v>
      </c>
      <c r="L47" s="19">
        <v>20</v>
      </c>
      <c r="M47" s="19">
        <v>20</v>
      </c>
      <c r="N47" s="19">
        <v>25</v>
      </c>
      <c r="O47" s="19">
        <v>14</v>
      </c>
      <c r="P47" s="19">
        <v>15</v>
      </c>
      <c r="Q47" s="19">
        <v>18</v>
      </c>
      <c r="R47" s="19"/>
      <c r="S47" s="19"/>
      <c r="T47" s="19"/>
    </row>
    <row r="48" spans="2:20">
      <c r="B48" s="23" t="s">
        <v>9</v>
      </c>
      <c r="C48" s="18" t="s">
        <v>53</v>
      </c>
      <c r="D48" s="19">
        <v>20</v>
      </c>
      <c r="E48" s="19">
        <v>13</v>
      </c>
      <c r="F48" s="19">
        <v>19</v>
      </c>
      <c r="G48" s="19">
        <v>10</v>
      </c>
      <c r="H48" s="19">
        <v>10</v>
      </c>
      <c r="I48" s="19">
        <v>11</v>
      </c>
      <c r="J48" s="19">
        <v>17</v>
      </c>
      <c r="K48" s="19">
        <v>12</v>
      </c>
      <c r="L48" s="19">
        <v>14</v>
      </c>
      <c r="M48" s="19">
        <v>14</v>
      </c>
      <c r="N48" s="19">
        <v>14</v>
      </c>
      <c r="O48" s="19">
        <v>12</v>
      </c>
      <c r="P48" s="19">
        <v>7</v>
      </c>
      <c r="Q48" s="19">
        <v>14</v>
      </c>
      <c r="R48" s="19"/>
      <c r="S48" s="19"/>
      <c r="T48" s="19"/>
    </row>
    <row r="49" spans="2:20">
      <c r="B49" s="23" t="s">
        <v>10</v>
      </c>
      <c r="C49" s="18" t="s">
        <v>53</v>
      </c>
      <c r="D49" s="19">
        <v>19</v>
      </c>
      <c r="E49" s="19">
        <v>18</v>
      </c>
      <c r="F49" s="19">
        <v>18</v>
      </c>
      <c r="G49" s="19">
        <v>17</v>
      </c>
      <c r="H49" s="19">
        <v>15</v>
      </c>
      <c r="I49" s="19">
        <v>19</v>
      </c>
      <c r="J49" s="19">
        <v>6</v>
      </c>
      <c r="K49" s="19">
        <v>16</v>
      </c>
      <c r="L49" s="19">
        <v>14</v>
      </c>
      <c r="M49" s="19">
        <v>15</v>
      </c>
      <c r="N49" s="19">
        <v>8</v>
      </c>
      <c r="O49" s="19">
        <v>10</v>
      </c>
      <c r="P49" s="19">
        <v>12</v>
      </c>
      <c r="Q49" s="19">
        <v>11</v>
      </c>
      <c r="R49" s="19"/>
      <c r="S49" s="19"/>
      <c r="T49" s="19"/>
    </row>
    <row r="50" spans="2:20">
      <c r="B50" s="23" t="s">
        <v>11</v>
      </c>
      <c r="C50" s="18" t="s">
        <v>53</v>
      </c>
      <c r="D50" s="19">
        <v>57</v>
      </c>
      <c r="E50" s="19">
        <v>30</v>
      </c>
      <c r="F50" s="19">
        <v>35</v>
      </c>
      <c r="G50" s="19">
        <v>46</v>
      </c>
      <c r="H50" s="19">
        <v>44</v>
      </c>
      <c r="I50" s="19">
        <v>38</v>
      </c>
      <c r="J50" s="19">
        <v>44</v>
      </c>
      <c r="K50" s="19">
        <v>33</v>
      </c>
      <c r="L50" s="19">
        <v>34</v>
      </c>
      <c r="M50" s="19">
        <v>39</v>
      </c>
      <c r="N50" s="19">
        <v>33</v>
      </c>
      <c r="O50" s="19">
        <v>36</v>
      </c>
      <c r="P50" s="19">
        <v>51</v>
      </c>
      <c r="Q50" s="19">
        <v>23</v>
      </c>
      <c r="R50" s="19"/>
      <c r="S50" s="19"/>
      <c r="T50" s="19"/>
    </row>
    <row r="51" spans="2:20">
      <c r="B51" s="23" t="s">
        <v>12</v>
      </c>
      <c r="C51" s="18" t="s">
        <v>53</v>
      </c>
      <c r="D51" s="19">
        <v>59</v>
      </c>
      <c r="E51" s="19">
        <v>52</v>
      </c>
      <c r="F51" s="19">
        <v>39</v>
      </c>
      <c r="G51" s="19">
        <v>45</v>
      </c>
      <c r="H51" s="19">
        <v>48</v>
      </c>
      <c r="I51" s="19">
        <v>44</v>
      </c>
      <c r="J51" s="19">
        <v>52</v>
      </c>
      <c r="K51" s="19">
        <v>54</v>
      </c>
      <c r="L51" s="19">
        <v>49</v>
      </c>
      <c r="M51" s="19">
        <v>47</v>
      </c>
      <c r="N51" s="19">
        <v>46</v>
      </c>
      <c r="O51" s="19">
        <v>44</v>
      </c>
      <c r="P51" s="19">
        <v>37</v>
      </c>
      <c r="Q51" s="19">
        <v>45</v>
      </c>
      <c r="R51" s="19"/>
      <c r="S51" s="19"/>
      <c r="T51" s="19"/>
    </row>
    <row r="52" spans="2:20">
      <c r="B52" s="23" t="s">
        <v>13</v>
      </c>
      <c r="C52" s="18" t="s">
        <v>53</v>
      </c>
      <c r="D52" s="19">
        <v>81</v>
      </c>
      <c r="E52" s="19">
        <v>65</v>
      </c>
      <c r="F52" s="19">
        <v>63</v>
      </c>
      <c r="G52" s="19">
        <v>56</v>
      </c>
      <c r="H52" s="19">
        <v>52</v>
      </c>
      <c r="I52" s="19">
        <v>47</v>
      </c>
      <c r="J52" s="19">
        <v>47</v>
      </c>
      <c r="K52" s="19">
        <v>56</v>
      </c>
      <c r="L52" s="19">
        <v>56</v>
      </c>
      <c r="M52" s="19">
        <v>64</v>
      </c>
      <c r="N52" s="19">
        <v>61</v>
      </c>
      <c r="O52" s="19">
        <v>53</v>
      </c>
      <c r="P52" s="19">
        <v>44</v>
      </c>
      <c r="Q52" s="19">
        <v>51</v>
      </c>
      <c r="R52" s="19"/>
      <c r="S52" s="19"/>
      <c r="T52" s="19"/>
    </row>
    <row r="53" spans="2:20">
      <c r="B53" s="23" t="s">
        <v>14</v>
      </c>
      <c r="C53" s="18" t="s">
        <v>53</v>
      </c>
      <c r="D53" s="19">
        <v>86</v>
      </c>
      <c r="E53" s="19">
        <v>100</v>
      </c>
      <c r="F53" s="19">
        <v>84</v>
      </c>
      <c r="G53" s="19">
        <v>96</v>
      </c>
      <c r="H53" s="19">
        <v>89</v>
      </c>
      <c r="I53" s="19">
        <v>75</v>
      </c>
      <c r="J53" s="19">
        <v>71</v>
      </c>
      <c r="K53" s="19">
        <v>60</v>
      </c>
      <c r="L53" s="19">
        <v>84</v>
      </c>
      <c r="M53" s="19">
        <v>82</v>
      </c>
      <c r="N53" s="19">
        <v>69</v>
      </c>
      <c r="O53" s="19">
        <v>87</v>
      </c>
      <c r="P53" s="19">
        <v>55</v>
      </c>
      <c r="Q53" s="19">
        <v>73</v>
      </c>
      <c r="R53" s="19"/>
      <c r="S53" s="19"/>
      <c r="T53" s="19"/>
    </row>
    <row r="54" spans="2:20">
      <c r="B54" s="23" t="s">
        <v>15</v>
      </c>
      <c r="C54" s="18" t="s">
        <v>53</v>
      </c>
      <c r="D54" s="19">
        <v>155</v>
      </c>
      <c r="E54" s="19">
        <v>121</v>
      </c>
      <c r="F54" s="19">
        <v>115</v>
      </c>
      <c r="G54" s="19">
        <v>121</v>
      </c>
      <c r="H54" s="19">
        <v>97</v>
      </c>
      <c r="I54" s="19">
        <v>120</v>
      </c>
      <c r="J54" s="19">
        <v>115</v>
      </c>
      <c r="K54" s="19">
        <v>127</v>
      </c>
      <c r="L54" s="19">
        <v>119</v>
      </c>
      <c r="M54" s="19">
        <v>128</v>
      </c>
      <c r="N54" s="19">
        <v>124</v>
      </c>
      <c r="O54" s="19">
        <v>118</v>
      </c>
      <c r="P54" s="19">
        <v>107</v>
      </c>
      <c r="Q54" s="19">
        <v>89</v>
      </c>
      <c r="R54" s="19"/>
      <c r="S54" s="19"/>
      <c r="T54" s="19"/>
    </row>
    <row r="55" spans="2:20">
      <c r="B55" s="23" t="s">
        <v>16</v>
      </c>
      <c r="C55" s="18" t="s">
        <v>53</v>
      </c>
      <c r="D55" s="19">
        <v>182</v>
      </c>
      <c r="E55" s="19">
        <v>157</v>
      </c>
      <c r="F55" s="19">
        <v>182</v>
      </c>
      <c r="G55" s="19">
        <v>174</v>
      </c>
      <c r="H55" s="19">
        <v>169</v>
      </c>
      <c r="I55" s="19">
        <v>163</v>
      </c>
      <c r="J55" s="19">
        <v>163</v>
      </c>
      <c r="K55" s="19">
        <v>167</v>
      </c>
      <c r="L55" s="19">
        <v>182</v>
      </c>
      <c r="M55" s="19">
        <v>164</v>
      </c>
      <c r="N55" s="19">
        <v>137</v>
      </c>
      <c r="O55" s="19">
        <v>178</v>
      </c>
      <c r="P55" s="19">
        <v>170</v>
      </c>
      <c r="Q55" s="19">
        <v>162</v>
      </c>
      <c r="R55" s="19"/>
      <c r="S55" s="19"/>
      <c r="T55" s="19"/>
    </row>
    <row r="56" spans="2:20">
      <c r="B56" s="23" t="s">
        <v>17</v>
      </c>
      <c r="C56" s="18" t="s">
        <v>53</v>
      </c>
      <c r="D56" s="19">
        <v>266</v>
      </c>
      <c r="E56" s="19">
        <v>268</v>
      </c>
      <c r="F56" s="19">
        <v>254</v>
      </c>
      <c r="G56" s="19">
        <v>270</v>
      </c>
      <c r="H56" s="19">
        <v>234</v>
      </c>
      <c r="I56" s="19">
        <v>243</v>
      </c>
      <c r="J56" s="19">
        <v>243</v>
      </c>
      <c r="K56" s="19">
        <v>233</v>
      </c>
      <c r="L56" s="19">
        <v>261</v>
      </c>
      <c r="M56" s="19">
        <v>281</v>
      </c>
      <c r="N56" s="19">
        <v>258</v>
      </c>
      <c r="O56" s="19">
        <v>257</v>
      </c>
      <c r="P56" s="19">
        <v>233</v>
      </c>
      <c r="Q56" s="19">
        <v>240</v>
      </c>
      <c r="R56" s="19"/>
      <c r="S56" s="19"/>
      <c r="T56" s="19"/>
    </row>
    <row r="57" spans="2:20">
      <c r="B57" s="23" t="s">
        <v>18</v>
      </c>
      <c r="C57" s="18" t="s">
        <v>53</v>
      </c>
      <c r="D57" s="19">
        <v>341</v>
      </c>
      <c r="E57" s="19">
        <v>386</v>
      </c>
      <c r="F57" s="19">
        <v>372</v>
      </c>
      <c r="G57" s="19">
        <v>345</v>
      </c>
      <c r="H57" s="19">
        <v>338</v>
      </c>
      <c r="I57" s="19">
        <v>366</v>
      </c>
      <c r="J57" s="19">
        <v>338</v>
      </c>
      <c r="K57" s="19">
        <v>374</v>
      </c>
      <c r="L57" s="19">
        <v>355</v>
      </c>
      <c r="M57" s="19">
        <v>399</v>
      </c>
      <c r="N57" s="19">
        <v>341</v>
      </c>
      <c r="O57" s="19">
        <v>408</v>
      </c>
      <c r="P57" s="19">
        <v>350</v>
      </c>
      <c r="Q57" s="19">
        <v>348</v>
      </c>
      <c r="R57" s="19"/>
      <c r="S57" s="19"/>
      <c r="T57" s="19"/>
    </row>
    <row r="58" spans="2:20">
      <c r="B58" s="23" t="s">
        <v>19</v>
      </c>
      <c r="C58" s="18" t="s">
        <v>53</v>
      </c>
      <c r="D58" s="19">
        <v>448</v>
      </c>
      <c r="E58" s="19">
        <v>460</v>
      </c>
      <c r="F58" s="19">
        <v>471</v>
      </c>
      <c r="G58" s="19">
        <v>441</v>
      </c>
      <c r="H58" s="19">
        <v>465</v>
      </c>
      <c r="I58" s="19">
        <v>480</v>
      </c>
      <c r="J58" s="19">
        <v>473</v>
      </c>
      <c r="K58" s="19">
        <v>455</v>
      </c>
      <c r="L58" s="19">
        <v>473</v>
      </c>
      <c r="M58" s="19">
        <v>502</v>
      </c>
      <c r="N58" s="19">
        <v>484</v>
      </c>
      <c r="O58" s="19">
        <v>465</v>
      </c>
      <c r="P58" s="19">
        <v>495</v>
      </c>
      <c r="Q58" s="19">
        <v>462</v>
      </c>
      <c r="R58" s="19"/>
      <c r="S58" s="19"/>
      <c r="T58" s="19"/>
    </row>
    <row r="59" spans="2:20">
      <c r="B59" s="23" t="s">
        <v>20</v>
      </c>
      <c r="C59" s="18" t="s">
        <v>53</v>
      </c>
      <c r="D59" s="19">
        <v>570</v>
      </c>
      <c r="E59" s="19">
        <v>550</v>
      </c>
      <c r="F59" s="19">
        <v>584</v>
      </c>
      <c r="G59" s="19">
        <v>586</v>
      </c>
      <c r="H59" s="19">
        <v>543</v>
      </c>
      <c r="I59" s="19">
        <v>584</v>
      </c>
      <c r="J59" s="19">
        <v>615</v>
      </c>
      <c r="K59" s="19">
        <v>652</v>
      </c>
      <c r="L59" s="19">
        <v>677</v>
      </c>
      <c r="M59" s="19">
        <v>647</v>
      </c>
      <c r="N59" s="19">
        <v>671</v>
      </c>
      <c r="O59" s="19">
        <v>716</v>
      </c>
      <c r="P59" s="19">
        <v>636</v>
      </c>
      <c r="Q59" s="19">
        <v>680</v>
      </c>
      <c r="R59" s="19"/>
      <c r="S59" s="19"/>
      <c r="T59" s="19"/>
    </row>
    <row r="60" spans="2:20">
      <c r="B60" s="23" t="s">
        <v>21</v>
      </c>
      <c r="C60" s="18" t="s">
        <v>53</v>
      </c>
      <c r="D60" s="19">
        <v>832</v>
      </c>
      <c r="E60" s="19">
        <v>791</v>
      </c>
      <c r="F60" s="19">
        <v>843</v>
      </c>
      <c r="G60" s="19">
        <v>816</v>
      </c>
      <c r="H60" s="19">
        <v>816</v>
      </c>
      <c r="I60" s="19">
        <v>798</v>
      </c>
      <c r="J60" s="19">
        <v>757</v>
      </c>
      <c r="K60" s="19">
        <v>775</v>
      </c>
      <c r="L60" s="19">
        <v>790</v>
      </c>
      <c r="M60" s="19">
        <v>776</v>
      </c>
      <c r="N60" s="19">
        <v>758</v>
      </c>
      <c r="O60" s="19">
        <v>806</v>
      </c>
      <c r="P60" s="19">
        <v>887</v>
      </c>
      <c r="Q60" s="19">
        <v>898</v>
      </c>
      <c r="R60" s="19"/>
      <c r="S60" s="19"/>
      <c r="T60" s="19"/>
    </row>
    <row r="61" spans="2:20">
      <c r="B61" s="23" t="s">
        <v>22</v>
      </c>
      <c r="C61" s="18" t="s">
        <v>53</v>
      </c>
      <c r="D61" s="19">
        <v>1450</v>
      </c>
      <c r="E61" s="19">
        <v>1463</v>
      </c>
      <c r="F61" s="19">
        <v>1367</v>
      </c>
      <c r="G61" s="19">
        <v>1232</v>
      </c>
      <c r="H61" s="19">
        <v>1135</v>
      </c>
      <c r="I61" s="19">
        <v>1165</v>
      </c>
      <c r="J61" s="19">
        <v>1157</v>
      </c>
      <c r="K61" s="19">
        <v>1168</v>
      </c>
      <c r="L61" s="19">
        <v>1196</v>
      </c>
      <c r="M61" s="19">
        <v>1128</v>
      </c>
      <c r="N61" s="19">
        <v>1179</v>
      </c>
      <c r="O61" s="19">
        <v>1205</v>
      </c>
      <c r="P61" s="19">
        <v>1110</v>
      </c>
      <c r="Q61" s="19">
        <v>1127</v>
      </c>
      <c r="R61" s="19"/>
      <c r="S61" s="19"/>
      <c r="T61" s="19"/>
    </row>
    <row r="62" spans="2:20">
      <c r="B62" s="23" t="s">
        <v>23</v>
      </c>
      <c r="C62" s="18" t="s">
        <v>53</v>
      </c>
      <c r="D62" s="19">
        <v>2135</v>
      </c>
      <c r="E62" s="19">
        <v>2201</v>
      </c>
      <c r="F62" s="19">
        <v>2204</v>
      </c>
      <c r="G62" s="19">
        <v>2189</v>
      </c>
      <c r="H62" s="19">
        <v>2090</v>
      </c>
      <c r="I62" s="19">
        <v>1960</v>
      </c>
      <c r="J62" s="19">
        <v>2006</v>
      </c>
      <c r="K62" s="19">
        <v>1880</v>
      </c>
      <c r="L62" s="19">
        <v>1890</v>
      </c>
      <c r="M62" s="19">
        <v>1762</v>
      </c>
      <c r="N62" s="19">
        <v>1753</v>
      </c>
      <c r="O62" s="19">
        <v>1728</v>
      </c>
      <c r="P62" s="19">
        <v>1711</v>
      </c>
      <c r="Q62" s="19">
        <v>1682</v>
      </c>
      <c r="R62" s="19"/>
      <c r="S62" s="19"/>
      <c r="T62" s="19"/>
    </row>
    <row r="63" spans="2:20">
      <c r="B63" s="23" t="s">
        <v>24</v>
      </c>
      <c r="C63" s="18" t="s">
        <v>53</v>
      </c>
      <c r="D63" s="19">
        <v>2570</v>
      </c>
      <c r="E63" s="19">
        <v>2651</v>
      </c>
      <c r="F63" s="19">
        <v>2944</v>
      </c>
      <c r="G63" s="19">
        <v>2853</v>
      </c>
      <c r="H63" s="19">
        <v>3064</v>
      </c>
      <c r="I63" s="19">
        <v>3008</v>
      </c>
      <c r="J63" s="19">
        <v>3035</v>
      </c>
      <c r="K63" s="19">
        <v>3064</v>
      </c>
      <c r="L63" s="19">
        <v>3149</v>
      </c>
      <c r="M63" s="19">
        <v>3014</v>
      </c>
      <c r="N63" s="19">
        <v>2938</v>
      </c>
      <c r="O63" s="19">
        <v>2936</v>
      </c>
      <c r="P63" s="19">
        <v>2902</v>
      </c>
      <c r="Q63" s="19">
        <v>2837</v>
      </c>
      <c r="R63" s="19"/>
      <c r="S63" s="19"/>
      <c r="T63" s="19"/>
    </row>
    <row r="64" spans="2:20">
      <c r="B64" s="23" t="s">
        <v>63</v>
      </c>
      <c r="C64" s="18" t="s">
        <v>53</v>
      </c>
      <c r="D64" s="19">
        <v>3181</v>
      </c>
      <c r="E64" s="19">
        <v>3115</v>
      </c>
      <c r="F64" s="19">
        <v>3384</v>
      </c>
      <c r="G64" s="19">
        <v>3068</v>
      </c>
      <c r="H64" s="19">
        <v>3148</v>
      </c>
      <c r="I64" s="19">
        <v>3150</v>
      </c>
      <c r="J64" s="19">
        <v>3231</v>
      </c>
      <c r="K64" s="19">
        <v>3380</v>
      </c>
      <c r="L64" s="19">
        <v>3659</v>
      </c>
      <c r="M64" s="19">
        <v>3884</v>
      </c>
      <c r="N64" s="19">
        <v>3997</v>
      </c>
      <c r="O64" s="19">
        <v>4064</v>
      </c>
      <c r="P64" s="19">
        <v>4079</v>
      </c>
      <c r="Q64" s="19">
        <v>3999</v>
      </c>
      <c r="R64" s="19"/>
      <c r="S64" s="19"/>
      <c r="T64" s="19"/>
    </row>
    <row r="65" spans="2:20">
      <c r="B65" s="23" t="s">
        <v>64</v>
      </c>
      <c r="C65" s="18" t="s">
        <v>53</v>
      </c>
      <c r="D65" s="19">
        <v>2103</v>
      </c>
      <c r="E65" s="19">
        <v>2244</v>
      </c>
      <c r="F65" s="19">
        <v>2387</v>
      </c>
      <c r="G65" s="19">
        <v>2517</v>
      </c>
      <c r="H65" s="19">
        <v>2400</v>
      </c>
      <c r="I65" s="19">
        <v>2633</v>
      </c>
      <c r="J65" s="19">
        <v>2709</v>
      </c>
      <c r="K65" s="19">
        <v>2913</v>
      </c>
      <c r="L65" s="19">
        <v>3001</v>
      </c>
      <c r="M65" s="19">
        <v>2928</v>
      </c>
      <c r="N65" s="19">
        <v>2987</v>
      </c>
      <c r="O65" s="19">
        <v>3136</v>
      </c>
      <c r="P65" s="19">
        <v>3345</v>
      </c>
      <c r="Q65" s="19">
        <v>3438</v>
      </c>
      <c r="R65" s="19"/>
      <c r="S65" s="19"/>
      <c r="T65" s="19"/>
    </row>
    <row r="66" spans="2:20">
      <c r="B66" s="23" t="s">
        <v>65</v>
      </c>
      <c r="C66" s="18" t="s">
        <v>53</v>
      </c>
      <c r="D66" s="19">
        <v>792</v>
      </c>
      <c r="E66" s="19">
        <v>838</v>
      </c>
      <c r="F66" s="19">
        <v>909</v>
      </c>
      <c r="G66" s="19">
        <v>973</v>
      </c>
      <c r="H66" s="19">
        <v>1003</v>
      </c>
      <c r="I66" s="19">
        <v>993</v>
      </c>
      <c r="J66" s="19">
        <v>1161</v>
      </c>
      <c r="K66" s="19">
        <v>1189</v>
      </c>
      <c r="L66" s="19">
        <v>1305</v>
      </c>
      <c r="M66" s="19">
        <v>1309</v>
      </c>
      <c r="N66" s="19">
        <v>1423</v>
      </c>
      <c r="O66" s="19">
        <v>1421</v>
      </c>
      <c r="P66" s="19">
        <v>1460</v>
      </c>
      <c r="Q66" s="19">
        <v>1424</v>
      </c>
      <c r="R66" s="19"/>
      <c r="S66" s="19"/>
      <c r="T66" s="19"/>
    </row>
    <row r="67" spans="2:20">
      <c r="B67" s="23" t="s">
        <v>66</v>
      </c>
      <c r="C67" s="18" t="s">
        <v>53</v>
      </c>
      <c r="D67" s="19">
        <v>165</v>
      </c>
      <c r="E67" s="19">
        <v>190</v>
      </c>
      <c r="F67" s="19">
        <v>192</v>
      </c>
      <c r="G67" s="19">
        <v>166</v>
      </c>
      <c r="H67" s="19">
        <v>182</v>
      </c>
      <c r="I67" s="19">
        <v>190</v>
      </c>
      <c r="J67" s="19">
        <v>242</v>
      </c>
      <c r="K67" s="19">
        <v>235</v>
      </c>
      <c r="L67" s="19">
        <v>258</v>
      </c>
      <c r="M67" s="19">
        <v>250</v>
      </c>
      <c r="N67" s="19">
        <v>285</v>
      </c>
      <c r="O67" s="19">
        <v>286</v>
      </c>
      <c r="P67" s="19">
        <v>314</v>
      </c>
      <c r="Q67" s="19">
        <v>304</v>
      </c>
      <c r="R67" s="19"/>
      <c r="S67" s="19"/>
      <c r="T67" s="19"/>
    </row>
    <row r="68" spans="2:20">
      <c r="B68" s="21" t="s">
        <v>4</v>
      </c>
      <c r="C68" s="18"/>
      <c r="D68" s="20"/>
      <c r="E68" s="20"/>
      <c r="F68" s="20"/>
      <c r="G68" s="20"/>
      <c r="H68" s="20"/>
      <c r="I68" s="20"/>
      <c r="J68" s="20"/>
      <c r="K68" s="20"/>
      <c r="L68" s="20"/>
      <c r="M68" s="20"/>
      <c r="N68" s="20"/>
      <c r="O68" s="20"/>
      <c r="P68" s="20"/>
      <c r="Q68" s="20"/>
      <c r="R68" s="20"/>
      <c r="S68" s="20"/>
      <c r="T68" s="20"/>
    </row>
    <row r="69" spans="2:20">
      <c r="B69" s="23" t="s">
        <v>61</v>
      </c>
      <c r="C69" s="18" t="s">
        <v>53</v>
      </c>
      <c r="D69" s="19">
        <v>268</v>
      </c>
      <c r="E69" s="19">
        <v>284</v>
      </c>
      <c r="F69" s="19">
        <v>305</v>
      </c>
      <c r="G69" s="19">
        <v>309</v>
      </c>
      <c r="H69" s="19">
        <v>282</v>
      </c>
      <c r="I69" s="19">
        <v>321</v>
      </c>
      <c r="J69" s="19">
        <v>283</v>
      </c>
      <c r="K69" s="19">
        <v>270</v>
      </c>
      <c r="L69" s="19">
        <v>264</v>
      </c>
      <c r="M69" s="19">
        <v>278</v>
      </c>
      <c r="N69" s="19">
        <v>230</v>
      </c>
      <c r="O69" s="19">
        <v>251</v>
      </c>
      <c r="P69" s="19">
        <v>219</v>
      </c>
      <c r="Q69" s="19">
        <v>216</v>
      </c>
      <c r="R69" s="19"/>
      <c r="S69" s="19"/>
      <c r="T69" s="19"/>
    </row>
    <row r="70" spans="2:20">
      <c r="B70" s="23" t="s">
        <v>62</v>
      </c>
      <c r="C70" s="18" t="s">
        <v>53</v>
      </c>
      <c r="D70" s="19">
        <v>49</v>
      </c>
      <c r="E70" s="19">
        <v>48</v>
      </c>
      <c r="F70" s="19">
        <v>58</v>
      </c>
      <c r="G70" s="19">
        <v>59</v>
      </c>
      <c r="H70" s="19">
        <v>39</v>
      </c>
      <c r="I70" s="19">
        <v>47</v>
      </c>
      <c r="J70" s="19">
        <v>35</v>
      </c>
      <c r="K70" s="19">
        <v>44</v>
      </c>
      <c r="L70" s="19">
        <v>50</v>
      </c>
      <c r="M70" s="19">
        <v>49</v>
      </c>
      <c r="N70" s="19">
        <v>48</v>
      </c>
      <c r="O70" s="19">
        <v>45</v>
      </c>
      <c r="P70" s="19">
        <v>41</v>
      </c>
      <c r="Q70" s="19">
        <v>37</v>
      </c>
      <c r="R70" s="19"/>
      <c r="S70" s="19"/>
      <c r="T70" s="19"/>
    </row>
    <row r="71" spans="2:20">
      <c r="B71" s="23" t="s">
        <v>9</v>
      </c>
      <c r="C71" s="18" t="s">
        <v>53</v>
      </c>
      <c r="D71" s="19">
        <v>43</v>
      </c>
      <c r="E71" s="19">
        <v>32</v>
      </c>
      <c r="F71" s="19">
        <v>45</v>
      </c>
      <c r="G71" s="19">
        <v>32</v>
      </c>
      <c r="H71" s="19">
        <v>27</v>
      </c>
      <c r="I71" s="19">
        <v>34</v>
      </c>
      <c r="J71" s="19">
        <v>32</v>
      </c>
      <c r="K71" s="19">
        <v>24</v>
      </c>
      <c r="L71" s="19">
        <v>30</v>
      </c>
      <c r="M71" s="19">
        <v>36</v>
      </c>
      <c r="N71" s="19">
        <v>41</v>
      </c>
      <c r="O71" s="19">
        <v>31</v>
      </c>
      <c r="P71" s="19">
        <v>29</v>
      </c>
      <c r="Q71" s="19">
        <v>32</v>
      </c>
      <c r="R71" s="19"/>
      <c r="S71" s="19"/>
      <c r="T71" s="19"/>
    </row>
    <row r="72" spans="2:20">
      <c r="B72" s="23" t="s">
        <v>10</v>
      </c>
      <c r="C72" s="18" t="s">
        <v>53</v>
      </c>
      <c r="D72" s="19">
        <v>43</v>
      </c>
      <c r="E72" s="19">
        <v>38</v>
      </c>
      <c r="F72" s="19">
        <v>49</v>
      </c>
      <c r="G72" s="19">
        <v>31</v>
      </c>
      <c r="H72" s="19">
        <v>34</v>
      </c>
      <c r="I72" s="19">
        <v>36</v>
      </c>
      <c r="J72" s="19">
        <v>33</v>
      </c>
      <c r="K72" s="19">
        <v>39</v>
      </c>
      <c r="L72" s="19">
        <v>30</v>
      </c>
      <c r="M72" s="19">
        <v>36</v>
      </c>
      <c r="N72" s="19">
        <v>29</v>
      </c>
      <c r="O72" s="19">
        <v>24</v>
      </c>
      <c r="P72" s="19">
        <v>29</v>
      </c>
      <c r="Q72" s="19">
        <v>25</v>
      </c>
      <c r="R72" s="19"/>
      <c r="S72" s="19"/>
      <c r="T72" s="19"/>
    </row>
    <row r="73" spans="2:20">
      <c r="B73" s="23" t="s">
        <v>11</v>
      </c>
      <c r="C73" s="18" t="s">
        <v>53</v>
      </c>
      <c r="D73" s="19">
        <v>159</v>
      </c>
      <c r="E73" s="19">
        <v>131</v>
      </c>
      <c r="F73" s="19">
        <v>133</v>
      </c>
      <c r="G73" s="19">
        <v>141</v>
      </c>
      <c r="H73" s="19">
        <v>118</v>
      </c>
      <c r="I73" s="19">
        <v>116</v>
      </c>
      <c r="J73" s="19">
        <v>116</v>
      </c>
      <c r="K73" s="19">
        <v>103</v>
      </c>
      <c r="L73" s="19">
        <v>109</v>
      </c>
      <c r="M73" s="19">
        <v>114</v>
      </c>
      <c r="N73" s="19">
        <v>121</v>
      </c>
      <c r="O73" s="19">
        <v>99</v>
      </c>
      <c r="P73" s="19">
        <v>106</v>
      </c>
      <c r="Q73" s="19">
        <v>84</v>
      </c>
      <c r="R73" s="19"/>
      <c r="S73" s="19"/>
      <c r="T73" s="19"/>
    </row>
    <row r="74" spans="2:20">
      <c r="B74" s="23" t="s">
        <v>12</v>
      </c>
      <c r="C74" s="18" t="s">
        <v>53</v>
      </c>
      <c r="D74" s="19">
        <v>217</v>
      </c>
      <c r="E74" s="19">
        <v>194</v>
      </c>
      <c r="F74" s="19">
        <v>173</v>
      </c>
      <c r="G74" s="19">
        <v>161</v>
      </c>
      <c r="H74" s="19">
        <v>191</v>
      </c>
      <c r="I74" s="19">
        <v>194</v>
      </c>
      <c r="J74" s="19">
        <v>164</v>
      </c>
      <c r="K74" s="19">
        <v>172</v>
      </c>
      <c r="L74" s="19">
        <v>196</v>
      </c>
      <c r="M74" s="19">
        <v>169</v>
      </c>
      <c r="N74" s="19">
        <v>175</v>
      </c>
      <c r="O74" s="19">
        <v>176</v>
      </c>
      <c r="P74" s="19">
        <v>130</v>
      </c>
      <c r="Q74" s="19">
        <v>149</v>
      </c>
      <c r="R74" s="19"/>
      <c r="S74" s="19"/>
      <c r="T74" s="19"/>
    </row>
    <row r="75" spans="2:20">
      <c r="B75" s="23" t="s">
        <v>13</v>
      </c>
      <c r="C75" s="18" t="s">
        <v>53</v>
      </c>
      <c r="D75" s="19">
        <v>312</v>
      </c>
      <c r="E75" s="19">
        <v>232</v>
      </c>
      <c r="F75" s="19">
        <v>229</v>
      </c>
      <c r="G75" s="19">
        <v>214</v>
      </c>
      <c r="H75" s="19">
        <v>188</v>
      </c>
      <c r="I75" s="19">
        <v>213</v>
      </c>
      <c r="J75" s="19">
        <v>170</v>
      </c>
      <c r="K75" s="19">
        <v>189</v>
      </c>
      <c r="L75" s="19">
        <v>221</v>
      </c>
      <c r="M75" s="19">
        <v>215</v>
      </c>
      <c r="N75" s="19">
        <v>193</v>
      </c>
      <c r="O75" s="19">
        <v>207</v>
      </c>
      <c r="P75" s="19">
        <v>185</v>
      </c>
      <c r="Q75" s="19">
        <v>185</v>
      </c>
      <c r="R75" s="19"/>
      <c r="S75" s="19"/>
      <c r="T75" s="19"/>
    </row>
    <row r="76" spans="2:20">
      <c r="B76" s="23" t="s">
        <v>14</v>
      </c>
      <c r="C76" s="18" t="s">
        <v>53</v>
      </c>
      <c r="D76" s="19">
        <v>313</v>
      </c>
      <c r="E76" s="19">
        <v>297</v>
      </c>
      <c r="F76" s="19">
        <v>262</v>
      </c>
      <c r="G76" s="19">
        <v>265</v>
      </c>
      <c r="H76" s="19">
        <v>289</v>
      </c>
      <c r="I76" s="19">
        <v>247</v>
      </c>
      <c r="J76" s="19">
        <v>231</v>
      </c>
      <c r="K76" s="19">
        <v>209</v>
      </c>
      <c r="L76" s="19">
        <v>261</v>
      </c>
      <c r="M76" s="19">
        <v>238</v>
      </c>
      <c r="N76" s="19">
        <v>222</v>
      </c>
      <c r="O76" s="19">
        <v>239</v>
      </c>
      <c r="P76" s="19">
        <v>198</v>
      </c>
      <c r="Q76" s="19">
        <v>213</v>
      </c>
      <c r="R76" s="19"/>
      <c r="S76" s="19"/>
      <c r="T76" s="19"/>
    </row>
    <row r="77" spans="2:20">
      <c r="B77" s="23" t="s">
        <v>15</v>
      </c>
      <c r="C77" s="18" t="s">
        <v>53</v>
      </c>
      <c r="D77" s="19">
        <v>418</v>
      </c>
      <c r="E77" s="19">
        <v>360</v>
      </c>
      <c r="F77" s="19">
        <v>324</v>
      </c>
      <c r="G77" s="19">
        <v>341</v>
      </c>
      <c r="H77" s="19">
        <v>279</v>
      </c>
      <c r="I77" s="19">
        <v>302</v>
      </c>
      <c r="J77" s="19">
        <v>322</v>
      </c>
      <c r="K77" s="19">
        <v>335</v>
      </c>
      <c r="L77" s="19">
        <v>342</v>
      </c>
      <c r="M77" s="19">
        <v>371</v>
      </c>
      <c r="N77" s="19">
        <v>328</v>
      </c>
      <c r="O77" s="19">
        <v>317</v>
      </c>
      <c r="P77" s="19">
        <v>282</v>
      </c>
      <c r="Q77" s="19">
        <v>244</v>
      </c>
      <c r="R77" s="19"/>
      <c r="S77" s="19"/>
      <c r="T77" s="19"/>
    </row>
    <row r="78" spans="2:20">
      <c r="B78" s="23" t="s">
        <v>16</v>
      </c>
      <c r="C78" s="18" t="s">
        <v>53</v>
      </c>
      <c r="D78" s="19">
        <v>456</v>
      </c>
      <c r="E78" s="19">
        <v>436</v>
      </c>
      <c r="F78" s="19">
        <v>462</v>
      </c>
      <c r="G78" s="19">
        <v>475</v>
      </c>
      <c r="H78" s="19">
        <v>451</v>
      </c>
      <c r="I78" s="19">
        <v>440</v>
      </c>
      <c r="J78" s="19">
        <v>442</v>
      </c>
      <c r="K78" s="19">
        <v>413</v>
      </c>
      <c r="L78" s="19">
        <v>465</v>
      </c>
      <c r="M78" s="19">
        <v>442</v>
      </c>
      <c r="N78" s="19">
        <v>406</v>
      </c>
      <c r="O78" s="19">
        <v>443</v>
      </c>
      <c r="P78" s="19">
        <v>440</v>
      </c>
      <c r="Q78" s="19">
        <v>395</v>
      </c>
      <c r="R78" s="19"/>
      <c r="S78" s="19"/>
      <c r="T78" s="19"/>
    </row>
    <row r="79" spans="2:20">
      <c r="B79" s="23" t="s">
        <v>17</v>
      </c>
      <c r="C79" s="18" t="s">
        <v>53</v>
      </c>
      <c r="D79" s="19">
        <v>624</v>
      </c>
      <c r="E79" s="19">
        <v>624</v>
      </c>
      <c r="F79" s="19">
        <v>669</v>
      </c>
      <c r="G79" s="19">
        <v>698</v>
      </c>
      <c r="H79" s="19">
        <v>604</v>
      </c>
      <c r="I79" s="19">
        <v>618</v>
      </c>
      <c r="J79" s="19">
        <v>636</v>
      </c>
      <c r="K79" s="19">
        <v>628</v>
      </c>
      <c r="L79" s="19">
        <v>667</v>
      </c>
      <c r="M79" s="19">
        <v>693</v>
      </c>
      <c r="N79" s="19">
        <v>674</v>
      </c>
      <c r="O79" s="19">
        <v>644</v>
      </c>
      <c r="P79" s="19">
        <v>543</v>
      </c>
      <c r="Q79" s="19">
        <v>617</v>
      </c>
      <c r="R79" s="19"/>
      <c r="S79" s="19"/>
      <c r="T79" s="19"/>
    </row>
    <row r="80" spans="2:20">
      <c r="B80" s="23" t="s">
        <v>18</v>
      </c>
      <c r="C80" s="18" t="s">
        <v>53</v>
      </c>
      <c r="D80" s="19">
        <v>914</v>
      </c>
      <c r="E80" s="19">
        <v>935</v>
      </c>
      <c r="F80" s="19">
        <v>880</v>
      </c>
      <c r="G80" s="19">
        <v>861</v>
      </c>
      <c r="H80" s="19">
        <v>857</v>
      </c>
      <c r="I80" s="19">
        <v>907</v>
      </c>
      <c r="J80" s="19">
        <v>877</v>
      </c>
      <c r="K80" s="19">
        <v>910</v>
      </c>
      <c r="L80" s="19">
        <v>906</v>
      </c>
      <c r="M80" s="19">
        <v>956</v>
      </c>
      <c r="N80" s="19">
        <v>889</v>
      </c>
      <c r="O80" s="19">
        <v>938</v>
      </c>
      <c r="P80" s="19">
        <v>836</v>
      </c>
      <c r="Q80" s="19">
        <v>893</v>
      </c>
      <c r="R80" s="19"/>
      <c r="S80" s="19"/>
      <c r="T80" s="19"/>
    </row>
    <row r="81" spans="2:20">
      <c r="B81" s="23" t="s">
        <v>19</v>
      </c>
      <c r="C81" s="18" t="s">
        <v>53</v>
      </c>
      <c r="D81" s="19">
        <v>1134</v>
      </c>
      <c r="E81" s="19">
        <v>1170</v>
      </c>
      <c r="F81" s="19">
        <v>1210</v>
      </c>
      <c r="G81" s="19">
        <v>1253</v>
      </c>
      <c r="H81" s="19">
        <v>1210</v>
      </c>
      <c r="I81" s="19">
        <v>1241</v>
      </c>
      <c r="J81" s="19">
        <v>1266</v>
      </c>
      <c r="K81" s="19">
        <v>1196</v>
      </c>
      <c r="L81" s="19">
        <v>1201</v>
      </c>
      <c r="M81" s="19">
        <v>1265</v>
      </c>
      <c r="N81" s="19">
        <v>1257</v>
      </c>
      <c r="O81" s="19">
        <v>1223</v>
      </c>
      <c r="P81" s="19">
        <v>1260</v>
      </c>
      <c r="Q81" s="19">
        <v>1176</v>
      </c>
      <c r="R81" s="19"/>
      <c r="S81" s="19"/>
      <c r="T81" s="19"/>
    </row>
    <row r="82" spans="2:20">
      <c r="B82" s="23" t="s">
        <v>20</v>
      </c>
      <c r="C82" s="18" t="s">
        <v>53</v>
      </c>
      <c r="D82" s="19">
        <v>1523</v>
      </c>
      <c r="E82" s="19">
        <v>1565</v>
      </c>
      <c r="F82" s="19">
        <v>1574</v>
      </c>
      <c r="G82" s="19">
        <v>1574</v>
      </c>
      <c r="H82" s="19">
        <v>1473</v>
      </c>
      <c r="I82" s="19">
        <v>1519</v>
      </c>
      <c r="J82" s="19">
        <v>1602</v>
      </c>
      <c r="K82" s="19">
        <v>1693</v>
      </c>
      <c r="L82" s="19">
        <v>1756</v>
      </c>
      <c r="M82" s="19">
        <v>1768</v>
      </c>
      <c r="N82" s="19">
        <v>1760</v>
      </c>
      <c r="O82" s="19">
        <v>1822</v>
      </c>
      <c r="P82" s="19">
        <v>1645</v>
      </c>
      <c r="Q82" s="19">
        <v>1715</v>
      </c>
      <c r="R82" s="19"/>
      <c r="S82" s="19"/>
      <c r="T82" s="19"/>
    </row>
    <row r="83" spans="2:20">
      <c r="B83" s="23" t="s">
        <v>21</v>
      </c>
      <c r="C83" s="18" t="s">
        <v>53</v>
      </c>
      <c r="D83" s="19">
        <v>2297</v>
      </c>
      <c r="E83" s="19">
        <v>2197</v>
      </c>
      <c r="F83" s="19">
        <v>2236</v>
      </c>
      <c r="G83" s="19">
        <v>2149</v>
      </c>
      <c r="H83" s="19">
        <v>2101</v>
      </c>
      <c r="I83" s="19">
        <v>2070</v>
      </c>
      <c r="J83" s="19">
        <v>1994</v>
      </c>
      <c r="K83" s="19">
        <v>2111</v>
      </c>
      <c r="L83" s="19">
        <v>2160</v>
      </c>
      <c r="M83" s="19">
        <v>2214</v>
      </c>
      <c r="N83" s="19">
        <v>2044</v>
      </c>
      <c r="O83" s="19">
        <v>2224</v>
      </c>
      <c r="P83" s="19">
        <v>2230</v>
      </c>
      <c r="Q83" s="19">
        <v>2361</v>
      </c>
      <c r="R83" s="19"/>
      <c r="S83" s="19"/>
      <c r="T83" s="19"/>
    </row>
    <row r="84" spans="2:20">
      <c r="B84" s="23" t="s">
        <v>22</v>
      </c>
      <c r="C84" s="18" t="s">
        <v>53</v>
      </c>
      <c r="D84" s="19">
        <v>3670</v>
      </c>
      <c r="E84" s="19">
        <v>3670</v>
      </c>
      <c r="F84" s="19">
        <v>3650</v>
      </c>
      <c r="G84" s="19">
        <v>3280</v>
      </c>
      <c r="H84" s="19">
        <v>3054</v>
      </c>
      <c r="I84" s="19">
        <v>2988</v>
      </c>
      <c r="J84" s="19">
        <v>2946</v>
      </c>
      <c r="K84" s="19">
        <v>2834</v>
      </c>
      <c r="L84" s="19">
        <v>2910</v>
      </c>
      <c r="M84" s="19">
        <v>2930</v>
      </c>
      <c r="N84" s="19">
        <v>3005</v>
      </c>
      <c r="O84" s="19">
        <v>3027</v>
      </c>
      <c r="P84" s="19">
        <v>2841</v>
      </c>
      <c r="Q84" s="19">
        <v>2880</v>
      </c>
      <c r="R84" s="19"/>
      <c r="S84" s="19"/>
      <c r="T84" s="19"/>
    </row>
    <row r="85" spans="2:20">
      <c r="B85" s="23" t="s">
        <v>23</v>
      </c>
      <c r="C85" s="18" t="s">
        <v>53</v>
      </c>
      <c r="D85" s="19">
        <v>4919</v>
      </c>
      <c r="E85" s="19">
        <v>5006</v>
      </c>
      <c r="F85" s="19">
        <v>5063</v>
      </c>
      <c r="G85" s="19">
        <v>4986</v>
      </c>
      <c r="H85" s="19">
        <v>4901</v>
      </c>
      <c r="I85" s="19">
        <v>4553</v>
      </c>
      <c r="J85" s="19">
        <v>4588</v>
      </c>
      <c r="K85" s="19">
        <v>4530</v>
      </c>
      <c r="L85" s="19">
        <v>4595</v>
      </c>
      <c r="M85" s="19">
        <v>4327</v>
      </c>
      <c r="N85" s="19">
        <v>4128</v>
      </c>
      <c r="O85" s="19">
        <v>4131</v>
      </c>
      <c r="P85" s="19">
        <v>3994</v>
      </c>
      <c r="Q85" s="19">
        <v>3926</v>
      </c>
      <c r="R85" s="19"/>
      <c r="S85" s="19"/>
      <c r="T85" s="19"/>
    </row>
    <row r="86" spans="2:20">
      <c r="B86" s="23" t="s">
        <v>24</v>
      </c>
      <c r="C86" s="18" t="s">
        <v>53</v>
      </c>
      <c r="D86" s="19">
        <v>5040</v>
      </c>
      <c r="E86" s="19">
        <v>5263</v>
      </c>
      <c r="F86" s="19">
        <v>5723</v>
      </c>
      <c r="G86" s="19">
        <v>5618</v>
      </c>
      <c r="H86" s="19">
        <v>5989</v>
      </c>
      <c r="I86" s="19">
        <v>6024</v>
      </c>
      <c r="J86" s="19">
        <v>6142</v>
      </c>
      <c r="K86" s="19">
        <v>6208</v>
      </c>
      <c r="L86" s="19">
        <v>6367</v>
      </c>
      <c r="M86" s="19">
        <v>6285</v>
      </c>
      <c r="N86" s="19">
        <v>6218</v>
      </c>
      <c r="O86" s="19">
        <v>6224</v>
      </c>
      <c r="P86" s="19">
        <v>6048</v>
      </c>
      <c r="Q86" s="19">
        <v>5945</v>
      </c>
      <c r="R86" s="19"/>
      <c r="S86" s="19"/>
      <c r="T86" s="19"/>
    </row>
    <row r="87" spans="2:20">
      <c r="B87" s="23" t="s">
        <v>63</v>
      </c>
      <c r="C87" s="18" t="s">
        <v>53</v>
      </c>
      <c r="D87" s="19">
        <v>5268</v>
      </c>
      <c r="E87" s="19">
        <v>5265</v>
      </c>
      <c r="F87" s="19">
        <v>5690</v>
      </c>
      <c r="G87" s="19">
        <v>5333</v>
      </c>
      <c r="H87" s="19">
        <v>5272</v>
      </c>
      <c r="I87" s="19">
        <v>5306</v>
      </c>
      <c r="J87" s="19">
        <v>5584</v>
      </c>
      <c r="K87" s="19">
        <v>5875</v>
      </c>
      <c r="L87" s="19">
        <v>6460</v>
      </c>
      <c r="M87" s="19">
        <v>6815</v>
      </c>
      <c r="N87" s="19">
        <v>7000</v>
      </c>
      <c r="O87" s="19">
        <v>7290</v>
      </c>
      <c r="P87" s="19">
        <v>7185</v>
      </c>
      <c r="Q87" s="19">
        <v>7216</v>
      </c>
      <c r="R87" s="19"/>
      <c r="S87" s="19"/>
      <c r="T87" s="19"/>
    </row>
    <row r="88" spans="2:20">
      <c r="B88" s="23" t="s">
        <v>64</v>
      </c>
      <c r="C88" s="18" t="s">
        <v>53</v>
      </c>
      <c r="D88" s="19">
        <v>3109</v>
      </c>
      <c r="E88" s="19">
        <v>3243</v>
      </c>
      <c r="F88" s="19">
        <v>3613</v>
      </c>
      <c r="G88" s="19">
        <v>3698</v>
      </c>
      <c r="H88" s="19">
        <v>3649</v>
      </c>
      <c r="I88" s="19">
        <v>3881</v>
      </c>
      <c r="J88" s="19">
        <v>4034</v>
      </c>
      <c r="K88" s="19">
        <v>4298</v>
      </c>
      <c r="L88" s="19">
        <v>4471</v>
      </c>
      <c r="M88" s="19">
        <v>4378</v>
      </c>
      <c r="N88" s="19">
        <v>4553</v>
      </c>
      <c r="O88" s="19">
        <v>4874</v>
      </c>
      <c r="P88" s="19">
        <v>5125</v>
      </c>
      <c r="Q88" s="19">
        <v>5314</v>
      </c>
      <c r="R88" s="19"/>
      <c r="S88" s="19"/>
      <c r="T88" s="19"/>
    </row>
    <row r="89" spans="2:20">
      <c r="B89" s="23" t="s">
        <v>65</v>
      </c>
      <c r="C89" s="18" t="s">
        <v>53</v>
      </c>
      <c r="D89" s="19">
        <v>1032</v>
      </c>
      <c r="E89" s="19">
        <v>1078</v>
      </c>
      <c r="F89" s="19">
        <v>1196</v>
      </c>
      <c r="G89" s="19">
        <v>1249</v>
      </c>
      <c r="H89" s="19">
        <v>1294</v>
      </c>
      <c r="I89" s="19">
        <v>1324</v>
      </c>
      <c r="J89" s="19">
        <v>1524</v>
      </c>
      <c r="K89" s="19">
        <v>1555</v>
      </c>
      <c r="L89" s="19">
        <v>1723</v>
      </c>
      <c r="M89" s="19">
        <v>1765</v>
      </c>
      <c r="N89" s="19">
        <v>1950</v>
      </c>
      <c r="O89" s="19">
        <v>1959</v>
      </c>
      <c r="P89" s="19">
        <v>2018</v>
      </c>
      <c r="Q89" s="19">
        <v>1927</v>
      </c>
      <c r="R89" s="19"/>
      <c r="S89" s="19"/>
      <c r="T89" s="19"/>
    </row>
    <row r="90" spans="2:20">
      <c r="B90" s="23" t="s">
        <v>66</v>
      </c>
      <c r="C90" s="18" t="s">
        <v>53</v>
      </c>
      <c r="D90" s="19">
        <v>204</v>
      </c>
      <c r="E90" s="19">
        <v>221</v>
      </c>
      <c r="F90" s="19">
        <v>223</v>
      </c>
      <c r="G90" s="19">
        <v>197</v>
      </c>
      <c r="H90" s="19">
        <v>220</v>
      </c>
      <c r="I90" s="19">
        <v>224</v>
      </c>
      <c r="J90" s="19">
        <v>290</v>
      </c>
      <c r="K90" s="19">
        <v>293</v>
      </c>
      <c r="L90" s="19">
        <v>313</v>
      </c>
      <c r="M90" s="19">
        <v>296</v>
      </c>
      <c r="N90" s="19">
        <v>352</v>
      </c>
      <c r="O90" s="19">
        <v>364</v>
      </c>
      <c r="P90" s="19">
        <v>376</v>
      </c>
      <c r="Q90" s="19">
        <v>366</v>
      </c>
      <c r="R90" s="19"/>
      <c r="S90" s="19"/>
      <c r="T90" s="19"/>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31"/>
  <sheetViews>
    <sheetView zoomScaleNormal="100" workbookViewId="0">
      <pane xSplit="2" ySplit="6" topLeftCell="W87" activePane="bottomRight" state="frozen"/>
      <selection pane="topRight" activeCell="C1" sqref="C1"/>
      <selection pane="bottomLeft" activeCell="A7" sqref="A7"/>
      <selection pane="bottomRight" activeCell="AU116" sqref="AU116:BL118"/>
    </sheetView>
  </sheetViews>
  <sheetFormatPr defaultColWidth="8.86328125" defaultRowHeight="11.65"/>
  <cols>
    <col min="1" max="1" width="3.73046875" style="273" customWidth="1"/>
    <col min="2" max="2" width="8.86328125" style="274" customWidth="1"/>
    <col min="3" max="20" width="8.86328125" style="269" customWidth="1"/>
    <col min="21" max="21" width="10.265625" style="269" bestFit="1" customWidth="1"/>
    <col min="22" max="22" width="20.86328125" style="275" bestFit="1" customWidth="1"/>
    <col min="23" max="23" width="8.86328125" style="269" customWidth="1"/>
    <col min="24" max="24" width="8.86328125" style="274" customWidth="1"/>
    <col min="25" max="42" width="8.86328125" style="269" customWidth="1"/>
    <col min="43" max="43" width="10.265625" style="269" bestFit="1" customWidth="1"/>
    <col min="44" max="44" width="24.3984375" style="269" bestFit="1" customWidth="1"/>
    <col min="45" max="45" width="8.86328125" style="269" customWidth="1"/>
    <col min="46" max="46" width="8.86328125" style="274" customWidth="1"/>
    <col min="47" max="64" width="8.86328125" style="269" customWidth="1"/>
    <col min="65" max="65" width="10.265625" style="269" bestFit="1" customWidth="1"/>
    <col min="66" max="66" width="20.86328125" style="269" bestFit="1" customWidth="1"/>
    <col min="67" max="67" width="8.86328125" style="269" customWidth="1"/>
    <col min="68" max="68" width="8.86328125" style="274" customWidth="1"/>
    <col min="69" max="69" width="3.86328125" style="269" customWidth="1"/>
    <col min="70" max="16384" width="8.86328125" style="269"/>
  </cols>
  <sheetData>
    <row r="1" spans="1:68" s="247" customFormat="1">
      <c r="A1" s="245"/>
      <c r="B1" s="246" t="s">
        <v>0</v>
      </c>
      <c r="I1" s="248" t="s">
        <v>1</v>
      </c>
      <c r="V1" s="249"/>
    </row>
    <row r="2" spans="1:68" s="251" customFormat="1">
      <c r="A2" s="250"/>
      <c r="V2" s="252"/>
    </row>
    <row r="3" spans="1:68" s="254" customFormat="1">
      <c r="A3" s="253">
        <v>1</v>
      </c>
      <c r="B3" s="253">
        <v>2</v>
      </c>
      <c r="C3" s="253">
        <v>3</v>
      </c>
      <c r="D3" s="253">
        <v>4</v>
      </c>
      <c r="E3" s="253">
        <v>5</v>
      </c>
      <c r="F3" s="253">
        <v>6</v>
      </c>
      <c r="G3" s="253">
        <v>7</v>
      </c>
      <c r="H3" s="253">
        <v>8</v>
      </c>
      <c r="I3" s="253">
        <v>9</v>
      </c>
      <c r="J3" s="253">
        <v>10</v>
      </c>
      <c r="K3" s="253">
        <v>11</v>
      </c>
      <c r="L3" s="253">
        <v>12</v>
      </c>
      <c r="M3" s="253">
        <v>13</v>
      </c>
      <c r="N3" s="253">
        <v>14</v>
      </c>
      <c r="O3" s="253">
        <v>15</v>
      </c>
      <c r="P3" s="253">
        <v>16</v>
      </c>
      <c r="Q3" s="253">
        <v>17</v>
      </c>
      <c r="R3" s="253">
        <v>18</v>
      </c>
      <c r="S3" s="253">
        <v>19</v>
      </c>
      <c r="T3" s="253">
        <v>20</v>
      </c>
      <c r="U3" s="253">
        <v>21</v>
      </c>
      <c r="V3" s="253">
        <v>22</v>
      </c>
      <c r="W3" s="253">
        <v>23</v>
      </c>
      <c r="X3" s="253">
        <v>24</v>
      </c>
      <c r="Y3" s="253">
        <v>25</v>
      </c>
      <c r="Z3" s="253">
        <v>26</v>
      </c>
      <c r="AA3" s="253">
        <v>27</v>
      </c>
      <c r="AB3" s="253">
        <v>28</v>
      </c>
      <c r="AC3" s="253">
        <v>29</v>
      </c>
      <c r="AD3" s="253">
        <v>30</v>
      </c>
      <c r="AE3" s="253">
        <v>31</v>
      </c>
      <c r="AF3" s="253">
        <v>32</v>
      </c>
      <c r="AG3" s="253">
        <v>33</v>
      </c>
      <c r="AH3" s="253">
        <v>34</v>
      </c>
      <c r="AI3" s="253">
        <v>35</v>
      </c>
      <c r="AJ3" s="253">
        <v>36</v>
      </c>
      <c r="AK3" s="253">
        <v>37</v>
      </c>
      <c r="AL3" s="253">
        <v>38</v>
      </c>
      <c r="AM3" s="253">
        <v>39</v>
      </c>
      <c r="AN3" s="253">
        <v>40</v>
      </c>
      <c r="AO3" s="253">
        <v>41</v>
      </c>
      <c r="AP3" s="253">
        <v>42</v>
      </c>
      <c r="AQ3" s="253">
        <v>43</v>
      </c>
      <c r="AR3" s="253">
        <v>44</v>
      </c>
      <c r="AS3" s="253">
        <v>45</v>
      </c>
      <c r="AT3" s="253">
        <v>46</v>
      </c>
      <c r="AU3" s="253">
        <v>47</v>
      </c>
      <c r="AV3" s="253">
        <v>48</v>
      </c>
      <c r="AW3" s="253">
        <v>49</v>
      </c>
      <c r="AX3" s="253">
        <v>50</v>
      </c>
      <c r="AY3" s="253">
        <v>51</v>
      </c>
      <c r="AZ3" s="253">
        <v>52</v>
      </c>
      <c r="BA3" s="253">
        <v>53</v>
      </c>
      <c r="BB3" s="253">
        <v>54</v>
      </c>
      <c r="BC3" s="253">
        <v>55</v>
      </c>
      <c r="BD3" s="253">
        <v>56</v>
      </c>
      <c r="BE3" s="253">
        <v>57</v>
      </c>
      <c r="BF3" s="253">
        <v>58</v>
      </c>
      <c r="BG3" s="253">
        <v>59</v>
      </c>
      <c r="BH3" s="253">
        <v>60</v>
      </c>
      <c r="BI3" s="253">
        <v>61</v>
      </c>
      <c r="BJ3" s="253">
        <v>62</v>
      </c>
      <c r="BK3" s="253">
        <v>63</v>
      </c>
      <c r="BL3" s="253">
        <v>64</v>
      </c>
    </row>
    <row r="4" spans="1:68" s="247" customFormat="1">
      <c r="A4" s="255"/>
      <c r="B4" s="256" t="s">
        <v>2</v>
      </c>
      <c r="C4" s="251"/>
      <c r="D4" s="251"/>
      <c r="E4" s="251"/>
      <c r="F4" s="251"/>
      <c r="G4" s="251"/>
      <c r="H4" s="251"/>
      <c r="I4" s="251"/>
      <c r="J4" s="251"/>
      <c r="K4" s="251"/>
      <c r="L4" s="251"/>
      <c r="M4" s="251"/>
      <c r="N4" s="251"/>
      <c r="O4" s="251"/>
      <c r="P4" s="251"/>
      <c r="Q4" s="251"/>
      <c r="R4" s="251"/>
      <c r="S4" s="251"/>
      <c r="T4" s="251"/>
      <c r="U4" s="251"/>
      <c r="V4" s="251"/>
      <c r="W4" s="251"/>
      <c r="X4" s="256" t="s">
        <v>3</v>
      </c>
      <c r="Y4" s="251"/>
      <c r="Z4" s="251"/>
      <c r="AA4" s="251"/>
      <c r="AB4" s="251"/>
      <c r="AC4" s="251"/>
      <c r="AD4" s="251"/>
      <c r="AE4" s="251"/>
      <c r="AF4" s="251"/>
      <c r="AG4" s="251"/>
      <c r="AH4" s="251"/>
      <c r="AI4" s="251"/>
      <c r="AJ4" s="251"/>
      <c r="AK4" s="251"/>
      <c r="AL4" s="251"/>
      <c r="AM4" s="251"/>
      <c r="AN4" s="251"/>
      <c r="AO4" s="251"/>
      <c r="AP4" s="251"/>
      <c r="AQ4" s="251"/>
      <c r="AR4" s="251"/>
      <c r="AS4" s="251"/>
      <c r="AT4" s="256" t="s">
        <v>4</v>
      </c>
      <c r="AU4" s="251"/>
      <c r="AV4" s="251"/>
      <c r="AW4" s="251"/>
      <c r="AX4" s="251"/>
      <c r="AY4" s="251"/>
      <c r="AZ4" s="251"/>
      <c r="BA4" s="251"/>
      <c r="BB4" s="251"/>
      <c r="BC4" s="251"/>
      <c r="BD4" s="251"/>
      <c r="BE4" s="251"/>
      <c r="BF4" s="251"/>
      <c r="BG4" s="251"/>
      <c r="BH4" s="251"/>
      <c r="BI4" s="251"/>
      <c r="BJ4" s="251"/>
      <c r="BK4" s="251"/>
      <c r="BL4" s="251"/>
      <c r="BM4" s="251"/>
      <c r="BN4" s="251"/>
      <c r="BO4" s="251"/>
      <c r="BP4" s="251"/>
    </row>
    <row r="5" spans="1:68" s="256" customFormat="1">
      <c r="A5" s="257"/>
      <c r="B5" s="247"/>
      <c r="C5" s="297" t="s">
        <v>5</v>
      </c>
      <c r="D5" s="297"/>
      <c r="E5" s="297"/>
      <c r="F5" s="297"/>
      <c r="G5" s="297"/>
      <c r="H5" s="297"/>
      <c r="I5" s="297"/>
      <c r="J5" s="297"/>
      <c r="K5" s="297"/>
      <c r="L5" s="297"/>
      <c r="M5" s="297"/>
      <c r="N5" s="297"/>
      <c r="O5" s="297"/>
      <c r="P5" s="297"/>
      <c r="Q5" s="297"/>
      <c r="R5" s="297"/>
      <c r="S5" s="297"/>
      <c r="T5" s="297"/>
      <c r="U5" s="258"/>
      <c r="V5" s="259" t="s">
        <v>6</v>
      </c>
      <c r="W5" s="247"/>
      <c r="X5" s="247"/>
      <c r="Y5" s="297" t="s">
        <v>5</v>
      </c>
      <c r="Z5" s="297"/>
      <c r="AA5" s="297"/>
      <c r="AB5" s="297"/>
      <c r="AC5" s="297"/>
      <c r="AD5" s="297"/>
      <c r="AE5" s="297"/>
      <c r="AF5" s="297"/>
      <c r="AG5" s="297"/>
      <c r="AH5" s="297"/>
      <c r="AI5" s="297"/>
      <c r="AJ5" s="297"/>
      <c r="AK5" s="297"/>
      <c r="AL5" s="297"/>
      <c r="AM5" s="297"/>
      <c r="AN5" s="297"/>
      <c r="AO5" s="297"/>
      <c r="AP5" s="297"/>
      <c r="AQ5" s="258"/>
      <c r="AR5" s="259" t="s">
        <v>6</v>
      </c>
      <c r="AS5" s="247"/>
      <c r="AT5" s="247"/>
      <c r="AU5" s="297" t="s">
        <v>5</v>
      </c>
      <c r="AV5" s="297"/>
      <c r="AW5" s="297"/>
      <c r="AX5" s="297"/>
      <c r="AY5" s="297"/>
      <c r="AZ5" s="297"/>
      <c r="BA5" s="297"/>
      <c r="BB5" s="297"/>
      <c r="BC5" s="297"/>
      <c r="BD5" s="297"/>
      <c r="BE5" s="297"/>
      <c r="BF5" s="297"/>
      <c r="BG5" s="297"/>
      <c r="BH5" s="297"/>
      <c r="BI5" s="297"/>
      <c r="BJ5" s="297"/>
      <c r="BK5" s="297"/>
      <c r="BL5" s="297"/>
      <c r="BM5" s="258"/>
      <c r="BN5" s="259" t="s">
        <v>6</v>
      </c>
      <c r="BO5" s="247"/>
      <c r="BP5" s="247"/>
    </row>
    <row r="6" spans="1:68" s="263" customFormat="1" ht="15.75" customHeight="1">
      <c r="A6" s="257"/>
      <c r="B6" s="260" t="s">
        <v>7</v>
      </c>
      <c r="C6" s="261" t="s">
        <v>8</v>
      </c>
      <c r="D6" s="261" t="s">
        <v>9</v>
      </c>
      <c r="E6" s="261" t="s">
        <v>10</v>
      </c>
      <c r="F6" s="261" t="s">
        <v>11</v>
      </c>
      <c r="G6" s="261" t="s">
        <v>12</v>
      </c>
      <c r="H6" s="261" t="s">
        <v>13</v>
      </c>
      <c r="I6" s="261" t="s">
        <v>14</v>
      </c>
      <c r="J6" s="261" t="s">
        <v>15</v>
      </c>
      <c r="K6" s="261" t="s">
        <v>16</v>
      </c>
      <c r="L6" s="261" t="s">
        <v>17</v>
      </c>
      <c r="M6" s="261" t="s">
        <v>18</v>
      </c>
      <c r="N6" s="261" t="s">
        <v>19</v>
      </c>
      <c r="O6" s="261" t="s">
        <v>20</v>
      </c>
      <c r="P6" s="261" t="s">
        <v>21</v>
      </c>
      <c r="Q6" s="261" t="s">
        <v>22</v>
      </c>
      <c r="R6" s="261" t="s">
        <v>23</v>
      </c>
      <c r="S6" s="261" t="s">
        <v>24</v>
      </c>
      <c r="T6" s="261" t="s">
        <v>25</v>
      </c>
      <c r="U6" s="262" t="s">
        <v>26</v>
      </c>
      <c r="V6" s="259" t="s">
        <v>27</v>
      </c>
      <c r="X6" s="260" t="s">
        <v>7</v>
      </c>
      <c r="Y6" s="261" t="s">
        <v>8</v>
      </c>
      <c r="Z6" s="261" t="s">
        <v>9</v>
      </c>
      <c r="AA6" s="261" t="s">
        <v>10</v>
      </c>
      <c r="AB6" s="261" t="s">
        <v>11</v>
      </c>
      <c r="AC6" s="261" t="s">
        <v>12</v>
      </c>
      <c r="AD6" s="261" t="s">
        <v>13</v>
      </c>
      <c r="AE6" s="261" t="s">
        <v>14</v>
      </c>
      <c r="AF6" s="261" t="s">
        <v>15</v>
      </c>
      <c r="AG6" s="261" t="s">
        <v>16</v>
      </c>
      <c r="AH6" s="261" t="s">
        <v>17</v>
      </c>
      <c r="AI6" s="261" t="s">
        <v>18</v>
      </c>
      <c r="AJ6" s="261" t="s">
        <v>19</v>
      </c>
      <c r="AK6" s="261" t="s">
        <v>20</v>
      </c>
      <c r="AL6" s="261" t="s">
        <v>21</v>
      </c>
      <c r="AM6" s="261" t="s">
        <v>22</v>
      </c>
      <c r="AN6" s="261" t="s">
        <v>23</v>
      </c>
      <c r="AO6" s="261" t="s">
        <v>24</v>
      </c>
      <c r="AP6" s="261" t="s">
        <v>25</v>
      </c>
      <c r="AQ6" s="261" t="s">
        <v>26</v>
      </c>
      <c r="AR6" s="259" t="s">
        <v>27</v>
      </c>
      <c r="AT6" s="260" t="s">
        <v>7</v>
      </c>
      <c r="AU6" s="261" t="s">
        <v>8</v>
      </c>
      <c r="AV6" s="261" t="s">
        <v>9</v>
      </c>
      <c r="AW6" s="261" t="s">
        <v>10</v>
      </c>
      <c r="AX6" s="261" t="s">
        <v>11</v>
      </c>
      <c r="AY6" s="261" t="s">
        <v>12</v>
      </c>
      <c r="AZ6" s="261" t="s">
        <v>13</v>
      </c>
      <c r="BA6" s="261" t="s">
        <v>14</v>
      </c>
      <c r="BB6" s="261" t="s">
        <v>15</v>
      </c>
      <c r="BC6" s="261" t="s">
        <v>16</v>
      </c>
      <c r="BD6" s="261" t="s">
        <v>17</v>
      </c>
      <c r="BE6" s="261" t="s">
        <v>18</v>
      </c>
      <c r="BF6" s="261" t="s">
        <v>19</v>
      </c>
      <c r="BG6" s="261" t="s">
        <v>20</v>
      </c>
      <c r="BH6" s="261" t="s">
        <v>21</v>
      </c>
      <c r="BI6" s="261" t="s">
        <v>22</v>
      </c>
      <c r="BJ6" s="261" t="s">
        <v>23</v>
      </c>
      <c r="BK6" s="261" t="s">
        <v>24</v>
      </c>
      <c r="BL6" s="261" t="s">
        <v>25</v>
      </c>
      <c r="BM6" s="261" t="s">
        <v>26</v>
      </c>
      <c r="BN6" s="259" t="s">
        <v>27</v>
      </c>
      <c r="BP6" s="260" t="s">
        <v>7</v>
      </c>
    </row>
    <row r="7" spans="1:68" s="267" customFormat="1">
      <c r="A7" s="264">
        <v>1</v>
      </c>
      <c r="B7" s="265">
        <v>1907</v>
      </c>
      <c r="C7" s="266">
        <v>2603.9929999999999</v>
      </c>
      <c r="D7" s="266">
        <v>205.07919999999999</v>
      </c>
      <c r="E7" s="266">
        <v>168.44158999999999</v>
      </c>
      <c r="F7" s="266">
        <v>266.81072</v>
      </c>
      <c r="G7" s="266">
        <v>366.79658999999998</v>
      </c>
      <c r="H7" s="266">
        <v>388.52544</v>
      </c>
      <c r="I7" s="266">
        <v>474.68011999999999</v>
      </c>
      <c r="J7" s="266">
        <v>654.70794999999998</v>
      </c>
      <c r="K7" s="266">
        <v>872.04336999999998</v>
      </c>
      <c r="L7" s="266">
        <v>1174.6962000000001</v>
      </c>
      <c r="M7" s="266">
        <v>1484.7207000000001</v>
      </c>
      <c r="N7" s="266">
        <v>1984.857</v>
      </c>
      <c r="O7" s="266">
        <v>3077.1900999999998</v>
      </c>
      <c r="P7" s="266">
        <v>4487.7435999999998</v>
      </c>
      <c r="Q7" s="266">
        <v>7586.1081999999997</v>
      </c>
      <c r="R7" s="266">
        <v>12227.914000000001</v>
      </c>
      <c r="S7" s="266">
        <v>15484.954</v>
      </c>
      <c r="T7" s="266">
        <v>29234.213</v>
      </c>
      <c r="U7" s="266">
        <v>1190.4127000000001</v>
      </c>
      <c r="V7" s="266">
        <v>2234.1988999999999</v>
      </c>
      <c r="X7" s="265">
        <v>1907</v>
      </c>
      <c r="Y7" s="266">
        <v>2213.6547999999998</v>
      </c>
      <c r="Z7" s="266">
        <v>179.16558000000001</v>
      </c>
      <c r="AA7" s="266">
        <v>163.76935</v>
      </c>
      <c r="AB7" s="266">
        <v>236.87719000000001</v>
      </c>
      <c r="AC7" s="266">
        <v>359.49659000000003</v>
      </c>
      <c r="AD7" s="266">
        <v>437.11293000000001</v>
      </c>
      <c r="AE7" s="266">
        <v>507.66327000000001</v>
      </c>
      <c r="AF7" s="266">
        <v>635.85306000000003</v>
      </c>
      <c r="AG7" s="266">
        <v>706.13998000000004</v>
      </c>
      <c r="AH7" s="266">
        <v>871.59577000000002</v>
      </c>
      <c r="AI7" s="266">
        <v>1011.4007</v>
      </c>
      <c r="AJ7" s="266">
        <v>1431.3827000000001</v>
      </c>
      <c r="AK7" s="266">
        <v>2220.9562000000001</v>
      </c>
      <c r="AL7" s="266">
        <v>3542.4095000000002</v>
      </c>
      <c r="AM7" s="266">
        <v>6553.8690999999999</v>
      </c>
      <c r="AN7" s="266">
        <v>9559.9809000000005</v>
      </c>
      <c r="AO7" s="266">
        <v>12577.295</v>
      </c>
      <c r="AP7" s="266">
        <v>25917.927</v>
      </c>
      <c r="AQ7" s="266">
        <v>966.59338000000002</v>
      </c>
      <c r="AR7" s="266">
        <v>1844.3921</v>
      </c>
      <c r="AT7" s="265">
        <v>1907</v>
      </c>
      <c r="AU7" s="266">
        <v>2411.8697999999999</v>
      </c>
      <c r="AV7" s="266">
        <v>192.28480999999999</v>
      </c>
      <c r="AW7" s="266">
        <v>166.12483</v>
      </c>
      <c r="AX7" s="266">
        <v>251.98095000000001</v>
      </c>
      <c r="AY7" s="266">
        <v>363.19560000000001</v>
      </c>
      <c r="AZ7" s="266">
        <v>412.18455999999998</v>
      </c>
      <c r="BA7" s="266">
        <v>490.38517000000002</v>
      </c>
      <c r="BB7" s="266">
        <v>645.95137999999997</v>
      </c>
      <c r="BC7" s="266">
        <v>797.25040000000001</v>
      </c>
      <c r="BD7" s="266">
        <v>1040.7329</v>
      </c>
      <c r="BE7" s="266">
        <v>1276.9065000000001</v>
      </c>
      <c r="BF7" s="266">
        <v>1739.1947</v>
      </c>
      <c r="BG7" s="266">
        <v>2687.3507</v>
      </c>
      <c r="BH7" s="266">
        <v>4050.6021000000001</v>
      </c>
      <c r="BI7" s="266">
        <v>7119.2642999999998</v>
      </c>
      <c r="BJ7" s="266">
        <v>11007.950999999999</v>
      </c>
      <c r="BK7" s="266">
        <v>14140.138000000001</v>
      </c>
      <c r="BL7" s="266">
        <v>27571.974999999999</v>
      </c>
      <c r="BM7" s="266">
        <v>1083.1977999999999</v>
      </c>
      <c r="BN7" s="266">
        <v>2054.2058999999999</v>
      </c>
      <c r="BP7" s="265">
        <v>1907</v>
      </c>
    </row>
    <row r="8" spans="1:68" s="267" customFormat="1">
      <c r="A8" s="264">
        <v>2</v>
      </c>
      <c r="B8" s="265">
        <v>1908</v>
      </c>
      <c r="C8" s="266">
        <v>2498.4992999999999</v>
      </c>
      <c r="D8" s="266">
        <v>208.22335000000001</v>
      </c>
      <c r="E8" s="266">
        <v>176.91735</v>
      </c>
      <c r="F8" s="266">
        <v>305.49180000000001</v>
      </c>
      <c r="G8" s="266">
        <v>378.09503999999998</v>
      </c>
      <c r="H8" s="266">
        <v>425.52766000000003</v>
      </c>
      <c r="I8" s="266">
        <v>491.26015999999998</v>
      </c>
      <c r="J8" s="266">
        <v>641.61595999999997</v>
      </c>
      <c r="K8" s="266">
        <v>884.38156000000004</v>
      </c>
      <c r="L8" s="266">
        <v>1199.8357000000001</v>
      </c>
      <c r="M8" s="266">
        <v>1550.7379000000001</v>
      </c>
      <c r="N8" s="266">
        <v>1939.9093</v>
      </c>
      <c r="O8" s="266">
        <v>3003.4884000000002</v>
      </c>
      <c r="P8" s="266">
        <v>4660.3594000000003</v>
      </c>
      <c r="Q8" s="266">
        <v>7127.9566999999997</v>
      </c>
      <c r="R8" s="266">
        <v>12269.939</v>
      </c>
      <c r="S8" s="266">
        <v>16888.944</v>
      </c>
      <c r="T8" s="266">
        <v>31247.966</v>
      </c>
      <c r="U8" s="266">
        <v>1203.7046</v>
      </c>
      <c r="V8" s="266">
        <v>2279.5981000000002</v>
      </c>
      <c r="X8" s="265">
        <v>1908</v>
      </c>
      <c r="Y8" s="266">
        <v>2047.0642</v>
      </c>
      <c r="Z8" s="266">
        <v>199.77735000000001</v>
      </c>
      <c r="AA8" s="266">
        <v>156.9058</v>
      </c>
      <c r="AB8" s="266">
        <v>291.31518999999997</v>
      </c>
      <c r="AC8" s="266">
        <v>380.64780999999999</v>
      </c>
      <c r="AD8" s="266">
        <v>455.31036999999998</v>
      </c>
      <c r="AE8" s="266">
        <v>492.40293000000003</v>
      </c>
      <c r="AF8" s="266">
        <v>607.95198000000005</v>
      </c>
      <c r="AG8" s="266">
        <v>736.85576000000003</v>
      </c>
      <c r="AH8" s="266">
        <v>962.21987999999999</v>
      </c>
      <c r="AI8" s="266">
        <v>1088.1507999999999</v>
      </c>
      <c r="AJ8" s="266">
        <v>1459.1714999999999</v>
      </c>
      <c r="AK8" s="266">
        <v>2352.0644000000002</v>
      </c>
      <c r="AL8" s="266">
        <v>3594.0347999999999</v>
      </c>
      <c r="AM8" s="266">
        <v>5981.1720999999998</v>
      </c>
      <c r="AN8" s="266">
        <v>9608.4405999999999</v>
      </c>
      <c r="AO8" s="266">
        <v>13386.996999999999</v>
      </c>
      <c r="AP8" s="266">
        <v>25534.098999999998</v>
      </c>
      <c r="AQ8" s="266">
        <v>971.17917999999997</v>
      </c>
      <c r="AR8" s="266">
        <v>1851.2001</v>
      </c>
      <c r="AT8" s="265">
        <v>1908</v>
      </c>
      <c r="AU8" s="266">
        <v>2276.4173000000001</v>
      </c>
      <c r="AV8" s="266">
        <v>204.05389</v>
      </c>
      <c r="AW8" s="266">
        <v>166.994</v>
      </c>
      <c r="AX8" s="266">
        <v>298.47273999999999</v>
      </c>
      <c r="AY8" s="266">
        <v>379.35111000000001</v>
      </c>
      <c r="AZ8" s="266">
        <v>440.01609999999999</v>
      </c>
      <c r="BA8" s="266">
        <v>491.80628999999999</v>
      </c>
      <c r="BB8" s="266">
        <v>625.85820999999999</v>
      </c>
      <c r="BC8" s="266">
        <v>817.42084999999997</v>
      </c>
      <c r="BD8" s="266">
        <v>1094.3367000000001</v>
      </c>
      <c r="BE8" s="266">
        <v>1347.5867000000001</v>
      </c>
      <c r="BF8" s="266">
        <v>1726.8689999999999</v>
      </c>
      <c r="BG8" s="266">
        <v>2705.9375</v>
      </c>
      <c r="BH8" s="266">
        <v>4163.6860999999999</v>
      </c>
      <c r="BI8" s="266">
        <v>6603.2236000000003</v>
      </c>
      <c r="BJ8" s="266">
        <v>11045.581</v>
      </c>
      <c r="BK8" s="266">
        <v>15265.695</v>
      </c>
      <c r="BL8" s="266">
        <v>28370.169000000002</v>
      </c>
      <c r="BM8" s="266">
        <v>1092.211</v>
      </c>
      <c r="BN8" s="266">
        <v>2079.2671999999998</v>
      </c>
      <c r="BP8" s="265">
        <v>1908</v>
      </c>
    </row>
    <row r="9" spans="1:68" s="267" customFormat="1">
      <c r="A9" s="264">
        <v>3</v>
      </c>
      <c r="B9" s="265">
        <v>1909</v>
      </c>
      <c r="C9" s="266">
        <v>2292.8503999999998</v>
      </c>
      <c r="D9" s="266">
        <v>194.44377</v>
      </c>
      <c r="E9" s="266">
        <v>172.03607</v>
      </c>
      <c r="F9" s="266">
        <v>277.18094000000002</v>
      </c>
      <c r="G9" s="266">
        <v>333.09026</v>
      </c>
      <c r="H9" s="266">
        <v>404.80059999999997</v>
      </c>
      <c r="I9" s="266">
        <v>441.36779999999999</v>
      </c>
      <c r="J9" s="266">
        <v>596.47685999999999</v>
      </c>
      <c r="K9" s="266">
        <v>826.67556999999999</v>
      </c>
      <c r="L9" s="266">
        <v>1175.9718</v>
      </c>
      <c r="M9" s="266">
        <v>1482.1103000000001</v>
      </c>
      <c r="N9" s="266">
        <v>1982.0623000000001</v>
      </c>
      <c r="O9" s="266">
        <v>2763.5979000000002</v>
      </c>
      <c r="P9" s="266">
        <v>4482.5954000000002</v>
      </c>
      <c r="Q9" s="266">
        <v>6991.2957999999999</v>
      </c>
      <c r="R9" s="266">
        <v>11630.798000000001</v>
      </c>
      <c r="S9" s="266">
        <v>15620.86</v>
      </c>
      <c r="T9" s="266">
        <v>27410.976999999999</v>
      </c>
      <c r="U9" s="266">
        <v>1135.9682</v>
      </c>
      <c r="V9" s="266">
        <v>2130.5234999999998</v>
      </c>
      <c r="X9" s="265">
        <v>1909</v>
      </c>
      <c r="Y9" s="266">
        <v>1913.9208000000001</v>
      </c>
      <c r="Z9" s="266">
        <v>174.11144999999999</v>
      </c>
      <c r="AA9" s="266">
        <v>134.0881</v>
      </c>
      <c r="AB9" s="266">
        <v>235.82222999999999</v>
      </c>
      <c r="AC9" s="266">
        <v>344.54944</v>
      </c>
      <c r="AD9" s="266">
        <v>428.63101999999998</v>
      </c>
      <c r="AE9" s="266">
        <v>466.72291000000001</v>
      </c>
      <c r="AF9" s="266">
        <v>629.20078000000001</v>
      </c>
      <c r="AG9" s="266">
        <v>659.70240000000001</v>
      </c>
      <c r="AH9" s="266">
        <v>822.30300999999997</v>
      </c>
      <c r="AI9" s="266">
        <v>922.51859000000002</v>
      </c>
      <c r="AJ9" s="266">
        <v>1316.5820000000001</v>
      </c>
      <c r="AK9" s="266">
        <v>2077.3618999999999</v>
      </c>
      <c r="AL9" s="266">
        <v>3474.6311999999998</v>
      </c>
      <c r="AM9" s="266">
        <v>5476.8825999999999</v>
      </c>
      <c r="AN9" s="266">
        <v>9606.5452999999998</v>
      </c>
      <c r="AO9" s="266">
        <v>11983.781000000001</v>
      </c>
      <c r="AP9" s="266">
        <v>21977.013999999999</v>
      </c>
      <c r="AQ9" s="266">
        <v>900.15653999999995</v>
      </c>
      <c r="AR9" s="266">
        <v>1691.4013</v>
      </c>
      <c r="AT9" s="265">
        <v>1909</v>
      </c>
      <c r="AU9" s="266">
        <v>2106.5286000000001</v>
      </c>
      <c r="AV9" s="266">
        <v>184.40792999999999</v>
      </c>
      <c r="AW9" s="266">
        <v>153.21746999999999</v>
      </c>
      <c r="AX9" s="266">
        <v>256.71591000000001</v>
      </c>
      <c r="AY9" s="266">
        <v>338.71508999999998</v>
      </c>
      <c r="AZ9" s="266">
        <v>416.38270999999997</v>
      </c>
      <c r="BA9" s="266">
        <v>453.52827000000002</v>
      </c>
      <c r="BB9" s="266">
        <v>611.91305999999997</v>
      </c>
      <c r="BC9" s="266">
        <v>750.39469999999994</v>
      </c>
      <c r="BD9" s="266">
        <v>1018.2902</v>
      </c>
      <c r="BE9" s="266">
        <v>1236.3034</v>
      </c>
      <c r="BF9" s="266">
        <v>1687.5944</v>
      </c>
      <c r="BG9" s="266">
        <v>2449.1612</v>
      </c>
      <c r="BH9" s="266">
        <v>4009.7896999999998</v>
      </c>
      <c r="BI9" s="266">
        <v>6290.6431000000002</v>
      </c>
      <c r="BJ9" s="266">
        <v>10694.456</v>
      </c>
      <c r="BK9" s="266">
        <v>13931.529</v>
      </c>
      <c r="BL9" s="266">
        <v>24662.151999999998</v>
      </c>
      <c r="BM9" s="266">
        <v>1022.7926</v>
      </c>
      <c r="BN9" s="266">
        <v>1925.1784</v>
      </c>
      <c r="BP9" s="265">
        <v>1909</v>
      </c>
    </row>
    <row r="10" spans="1:68" s="267" customFormat="1">
      <c r="A10" s="264">
        <v>4</v>
      </c>
      <c r="B10" s="265">
        <v>1910</v>
      </c>
      <c r="C10" s="266">
        <v>2432.335</v>
      </c>
      <c r="D10" s="266">
        <v>202.36242999999999</v>
      </c>
      <c r="E10" s="266">
        <v>166.68244000000001</v>
      </c>
      <c r="F10" s="266">
        <v>257.39028999999999</v>
      </c>
      <c r="G10" s="266">
        <v>336.63157999999999</v>
      </c>
      <c r="H10" s="266">
        <v>397.02373999999998</v>
      </c>
      <c r="I10" s="266">
        <v>458.53480999999999</v>
      </c>
      <c r="J10" s="266">
        <v>621.31949999999995</v>
      </c>
      <c r="K10" s="266">
        <v>811.49825999999996</v>
      </c>
      <c r="L10" s="266">
        <v>1180.0184999999999</v>
      </c>
      <c r="M10" s="266">
        <v>1403.6172999999999</v>
      </c>
      <c r="N10" s="266">
        <v>2041.7068999999999</v>
      </c>
      <c r="O10" s="266">
        <v>2788.5832</v>
      </c>
      <c r="P10" s="266">
        <v>4348.5811000000003</v>
      </c>
      <c r="Q10" s="266">
        <v>6660.6754000000001</v>
      </c>
      <c r="R10" s="266">
        <v>11002.745000000001</v>
      </c>
      <c r="S10" s="266">
        <v>16136.549000000001</v>
      </c>
      <c r="T10" s="266">
        <v>26721.697</v>
      </c>
      <c r="U10" s="266">
        <v>1147.3445999999999</v>
      </c>
      <c r="V10" s="266">
        <v>2106.4058</v>
      </c>
      <c r="X10" s="265">
        <v>1910</v>
      </c>
      <c r="Y10" s="266">
        <v>2011.7402999999999</v>
      </c>
      <c r="Z10" s="266">
        <v>178.70878999999999</v>
      </c>
      <c r="AA10" s="266">
        <v>145.01507000000001</v>
      </c>
      <c r="AB10" s="266">
        <v>227.12656000000001</v>
      </c>
      <c r="AC10" s="266">
        <v>329.85269</v>
      </c>
      <c r="AD10" s="266">
        <v>434.00099999999998</v>
      </c>
      <c r="AE10" s="266">
        <v>457.61651000000001</v>
      </c>
      <c r="AF10" s="266">
        <v>582.69377999999995</v>
      </c>
      <c r="AG10" s="266">
        <v>623.90317000000005</v>
      </c>
      <c r="AH10" s="266">
        <v>778.78799000000004</v>
      </c>
      <c r="AI10" s="266">
        <v>1041.7809</v>
      </c>
      <c r="AJ10" s="266">
        <v>1426.4084</v>
      </c>
      <c r="AK10" s="266">
        <v>1953.9681</v>
      </c>
      <c r="AL10" s="266">
        <v>3506.2433000000001</v>
      </c>
      <c r="AM10" s="266">
        <v>5534.6922000000004</v>
      </c>
      <c r="AN10" s="266">
        <v>9165.0910000000003</v>
      </c>
      <c r="AO10" s="266">
        <v>13827.352000000001</v>
      </c>
      <c r="AP10" s="266">
        <v>23235.449000000001</v>
      </c>
      <c r="AQ10" s="266">
        <v>922.29127000000005</v>
      </c>
      <c r="AR10" s="266">
        <v>1735.9181000000001</v>
      </c>
      <c r="AT10" s="265">
        <v>1910</v>
      </c>
      <c r="AU10" s="266">
        <v>2225.6242000000002</v>
      </c>
      <c r="AV10" s="266">
        <v>190.68888000000001</v>
      </c>
      <c r="AW10" s="266">
        <v>155.93696</v>
      </c>
      <c r="AX10" s="266">
        <v>242.42397</v>
      </c>
      <c r="AY10" s="266">
        <v>333.31180000000001</v>
      </c>
      <c r="AZ10" s="266">
        <v>414.97948000000002</v>
      </c>
      <c r="BA10" s="266">
        <v>458.09285999999997</v>
      </c>
      <c r="BB10" s="266">
        <v>602.96141</v>
      </c>
      <c r="BC10" s="266">
        <v>725.26279999999997</v>
      </c>
      <c r="BD10" s="266">
        <v>1000.4433</v>
      </c>
      <c r="BE10" s="266">
        <v>1244.644</v>
      </c>
      <c r="BF10" s="266">
        <v>1769.8303000000001</v>
      </c>
      <c r="BG10" s="266">
        <v>2404.9928</v>
      </c>
      <c r="BH10" s="266">
        <v>3950.7530000000002</v>
      </c>
      <c r="BI10" s="266">
        <v>6134.2353999999996</v>
      </c>
      <c r="BJ10" s="266">
        <v>10148.415000000001</v>
      </c>
      <c r="BK10" s="266">
        <v>15061.948</v>
      </c>
      <c r="BL10" s="266">
        <v>24951.076000000001</v>
      </c>
      <c r="BM10" s="266">
        <v>1039.2340999999999</v>
      </c>
      <c r="BN10" s="266">
        <v>1933.0061000000001</v>
      </c>
      <c r="BP10" s="265">
        <v>1910</v>
      </c>
    </row>
    <row r="11" spans="1:68" s="267" customFormat="1">
      <c r="A11" s="264">
        <v>5</v>
      </c>
      <c r="B11" s="265">
        <v>1911</v>
      </c>
      <c r="C11" s="266">
        <v>2285.1984000000002</v>
      </c>
      <c r="D11" s="266">
        <v>223.32388</v>
      </c>
      <c r="E11" s="266">
        <v>164.55275</v>
      </c>
      <c r="F11" s="266">
        <v>243.07031000000001</v>
      </c>
      <c r="G11" s="266">
        <v>370.04467</v>
      </c>
      <c r="H11" s="266">
        <v>429.78590000000003</v>
      </c>
      <c r="I11" s="266">
        <v>521.25658999999996</v>
      </c>
      <c r="J11" s="266">
        <v>644.85326999999995</v>
      </c>
      <c r="K11" s="266">
        <v>861.85617999999999</v>
      </c>
      <c r="L11" s="266">
        <v>1095.7185999999999</v>
      </c>
      <c r="M11" s="266">
        <v>1536.8504</v>
      </c>
      <c r="N11" s="266">
        <v>2168.4288999999999</v>
      </c>
      <c r="O11" s="266">
        <v>3139.5506</v>
      </c>
      <c r="P11" s="266">
        <v>4823.2941000000001</v>
      </c>
      <c r="Q11" s="266">
        <v>7215.8604999999998</v>
      </c>
      <c r="R11" s="266">
        <v>11350.325000000001</v>
      </c>
      <c r="S11" s="266">
        <v>17691.526999999998</v>
      </c>
      <c r="T11" s="266">
        <v>29247.749</v>
      </c>
      <c r="U11" s="266">
        <v>1192.8484000000001</v>
      </c>
      <c r="V11" s="266">
        <v>2241.6682999999998</v>
      </c>
      <c r="X11" s="265">
        <v>1911</v>
      </c>
      <c r="Y11" s="266">
        <v>1881.7847999999999</v>
      </c>
      <c r="Z11" s="266">
        <v>204.27642</v>
      </c>
      <c r="AA11" s="266">
        <v>151.26603</v>
      </c>
      <c r="AB11" s="266">
        <v>220.04320000000001</v>
      </c>
      <c r="AC11" s="266">
        <v>349.43848000000003</v>
      </c>
      <c r="AD11" s="266">
        <v>425.47807</v>
      </c>
      <c r="AE11" s="266">
        <v>479.86673000000002</v>
      </c>
      <c r="AF11" s="266">
        <v>595.86949000000004</v>
      </c>
      <c r="AG11" s="266">
        <v>636.84622000000002</v>
      </c>
      <c r="AH11" s="266">
        <v>817.45115999999996</v>
      </c>
      <c r="AI11" s="266">
        <v>1076.9195</v>
      </c>
      <c r="AJ11" s="266">
        <v>1520.3351</v>
      </c>
      <c r="AK11" s="266">
        <v>2173.4218999999998</v>
      </c>
      <c r="AL11" s="266">
        <v>3596.7302</v>
      </c>
      <c r="AM11" s="266">
        <v>5783.9242000000004</v>
      </c>
      <c r="AN11" s="266">
        <v>9813.9562999999998</v>
      </c>
      <c r="AO11" s="266">
        <v>14754.522000000001</v>
      </c>
      <c r="AP11" s="266">
        <v>24944.133999999998</v>
      </c>
      <c r="AQ11" s="266">
        <v>946.69860000000006</v>
      </c>
      <c r="AR11" s="266">
        <v>1820.5098</v>
      </c>
      <c r="AT11" s="265">
        <v>1911</v>
      </c>
      <c r="AU11" s="266">
        <v>2087.0221999999999</v>
      </c>
      <c r="AV11" s="266">
        <v>213.92492999999999</v>
      </c>
      <c r="AW11" s="266">
        <v>157.96315999999999</v>
      </c>
      <c r="AX11" s="266">
        <v>231.68914000000001</v>
      </c>
      <c r="AY11" s="266">
        <v>359.97568999999999</v>
      </c>
      <c r="AZ11" s="266">
        <v>427.69587000000001</v>
      </c>
      <c r="BA11" s="266">
        <v>501.26967999999999</v>
      </c>
      <c r="BB11" s="266">
        <v>621.39959999999996</v>
      </c>
      <c r="BC11" s="266">
        <v>757.80472999999995</v>
      </c>
      <c r="BD11" s="266">
        <v>970.73406999999997</v>
      </c>
      <c r="BE11" s="266">
        <v>1334.7409</v>
      </c>
      <c r="BF11" s="266">
        <v>1882.4472000000001</v>
      </c>
      <c r="BG11" s="266">
        <v>2694.2022999999999</v>
      </c>
      <c r="BH11" s="266">
        <v>4240.1315999999997</v>
      </c>
      <c r="BI11" s="266">
        <v>6539.6619000000001</v>
      </c>
      <c r="BJ11" s="266">
        <v>10632.733</v>
      </c>
      <c r="BK11" s="266">
        <v>16322.351000000001</v>
      </c>
      <c r="BL11" s="266">
        <v>27053.966</v>
      </c>
      <c r="BM11" s="266">
        <v>1074.4993999999999</v>
      </c>
      <c r="BN11" s="266">
        <v>2043.4087999999999</v>
      </c>
      <c r="BP11" s="265">
        <v>1911</v>
      </c>
    </row>
    <row r="12" spans="1:68" s="267" customFormat="1">
      <c r="A12" s="264">
        <v>6</v>
      </c>
      <c r="B12" s="265">
        <v>1912</v>
      </c>
      <c r="C12" s="266">
        <v>2655.1889999999999</v>
      </c>
      <c r="D12" s="266">
        <v>245.61526000000001</v>
      </c>
      <c r="E12" s="266">
        <v>176.46825000000001</v>
      </c>
      <c r="F12" s="266">
        <v>263.43783999999999</v>
      </c>
      <c r="G12" s="266">
        <v>396.07977</v>
      </c>
      <c r="H12" s="266">
        <v>483.28469000000001</v>
      </c>
      <c r="I12" s="266">
        <v>559.18595000000005</v>
      </c>
      <c r="J12" s="266">
        <v>718.08293000000003</v>
      </c>
      <c r="K12" s="266">
        <v>860.95768999999996</v>
      </c>
      <c r="L12" s="266">
        <v>1224.0364</v>
      </c>
      <c r="M12" s="266">
        <v>1636.2692</v>
      </c>
      <c r="N12" s="266">
        <v>2262.8458000000001</v>
      </c>
      <c r="O12" s="266">
        <v>3157.1518000000001</v>
      </c>
      <c r="P12" s="266">
        <v>4735.3806999999997</v>
      </c>
      <c r="Q12" s="266">
        <v>7410.0271000000002</v>
      </c>
      <c r="R12" s="266">
        <v>11982.621999999999</v>
      </c>
      <c r="S12" s="266">
        <v>18293.434000000001</v>
      </c>
      <c r="T12" s="266">
        <v>28245.58</v>
      </c>
      <c r="U12" s="266">
        <v>1283.8494000000001</v>
      </c>
      <c r="V12" s="266">
        <v>2322.0041999999999</v>
      </c>
      <c r="X12" s="265">
        <v>1912</v>
      </c>
      <c r="Y12" s="266">
        <v>2169.8814000000002</v>
      </c>
      <c r="Z12" s="266">
        <v>227.84716</v>
      </c>
      <c r="AA12" s="266">
        <v>173.55133000000001</v>
      </c>
      <c r="AB12" s="266">
        <v>223.55672000000001</v>
      </c>
      <c r="AC12" s="266">
        <v>382.23405000000002</v>
      </c>
      <c r="AD12" s="266">
        <v>429.45584000000002</v>
      </c>
      <c r="AE12" s="266">
        <v>465.54766999999998</v>
      </c>
      <c r="AF12" s="266">
        <v>601.16674</v>
      </c>
      <c r="AG12" s="266">
        <v>663.02211</v>
      </c>
      <c r="AH12" s="266">
        <v>813.04585999999995</v>
      </c>
      <c r="AI12" s="266">
        <v>1156.3701000000001</v>
      </c>
      <c r="AJ12" s="266">
        <v>1483.5012999999999</v>
      </c>
      <c r="AK12" s="266">
        <v>2158.6140999999998</v>
      </c>
      <c r="AL12" s="266">
        <v>3541.9405999999999</v>
      </c>
      <c r="AM12" s="266">
        <v>5680.4592000000002</v>
      </c>
      <c r="AN12" s="266">
        <v>9766.0725999999995</v>
      </c>
      <c r="AO12" s="266">
        <v>15595.298000000001</v>
      </c>
      <c r="AP12" s="266">
        <v>24549.311000000002</v>
      </c>
      <c r="AQ12" s="266">
        <v>996.86123999999995</v>
      </c>
      <c r="AR12" s="266">
        <v>1851.5526</v>
      </c>
      <c r="AT12" s="265">
        <v>1912</v>
      </c>
      <c r="AU12" s="266">
        <v>2416.8022000000001</v>
      </c>
      <c r="AV12" s="266">
        <v>236.84622999999999</v>
      </c>
      <c r="AW12" s="266">
        <v>175.02229</v>
      </c>
      <c r="AX12" s="266">
        <v>243.72475</v>
      </c>
      <c r="AY12" s="266">
        <v>389.28320000000002</v>
      </c>
      <c r="AZ12" s="266">
        <v>456.99063000000001</v>
      </c>
      <c r="BA12" s="266">
        <v>513.84181000000001</v>
      </c>
      <c r="BB12" s="266">
        <v>661.93042000000003</v>
      </c>
      <c r="BC12" s="266">
        <v>768.84536000000003</v>
      </c>
      <c r="BD12" s="266">
        <v>1037.79</v>
      </c>
      <c r="BE12" s="266">
        <v>1423.4680000000001</v>
      </c>
      <c r="BF12" s="266">
        <v>1916.5034000000001</v>
      </c>
      <c r="BG12" s="266">
        <v>2696.3535999999999</v>
      </c>
      <c r="BH12" s="266">
        <v>4169.4772999999996</v>
      </c>
      <c r="BI12" s="266">
        <v>6590.1477000000004</v>
      </c>
      <c r="BJ12" s="266">
        <v>10936.373</v>
      </c>
      <c r="BK12" s="266">
        <v>17018.561000000002</v>
      </c>
      <c r="BL12" s="266">
        <v>26346.260999999999</v>
      </c>
      <c r="BM12" s="266">
        <v>1145.4848</v>
      </c>
      <c r="BN12" s="266">
        <v>2099.7777000000001</v>
      </c>
      <c r="BP12" s="265">
        <v>1912</v>
      </c>
    </row>
    <row r="13" spans="1:68" s="267" customFormat="1">
      <c r="A13" s="264">
        <v>7</v>
      </c>
      <c r="B13" s="265">
        <v>1913</v>
      </c>
      <c r="C13" s="266">
        <v>2603.3058999999998</v>
      </c>
      <c r="D13" s="266">
        <v>228.15815000000001</v>
      </c>
      <c r="E13" s="266">
        <v>179.01613</v>
      </c>
      <c r="F13" s="266">
        <v>255.83868000000001</v>
      </c>
      <c r="G13" s="266">
        <v>416.18813999999998</v>
      </c>
      <c r="H13" s="266">
        <v>457.39168000000001</v>
      </c>
      <c r="I13" s="266">
        <v>523.35505999999998</v>
      </c>
      <c r="J13" s="266">
        <v>664.39485000000002</v>
      </c>
      <c r="K13" s="266">
        <v>867.38320999999996</v>
      </c>
      <c r="L13" s="266">
        <v>1208.5827999999999</v>
      </c>
      <c r="M13" s="266">
        <v>1621.5667000000001</v>
      </c>
      <c r="N13" s="266">
        <v>2270.8090000000002</v>
      </c>
      <c r="O13" s="266">
        <v>2992.9270000000001</v>
      </c>
      <c r="P13" s="266">
        <v>4414.7694000000001</v>
      </c>
      <c r="Q13" s="266">
        <v>6977.8249999999998</v>
      </c>
      <c r="R13" s="266">
        <v>10872.976000000001</v>
      </c>
      <c r="S13" s="266">
        <v>17240.612000000001</v>
      </c>
      <c r="T13" s="266">
        <v>28313.123</v>
      </c>
      <c r="U13" s="266">
        <v>1241.6376</v>
      </c>
      <c r="V13" s="266">
        <v>2229.3845000000001</v>
      </c>
      <c r="X13" s="265">
        <v>1913</v>
      </c>
      <c r="Y13" s="266">
        <v>2190.8087</v>
      </c>
      <c r="Z13" s="266">
        <v>211.84236999999999</v>
      </c>
      <c r="AA13" s="266">
        <v>163.87112999999999</v>
      </c>
      <c r="AB13" s="266">
        <v>230.15020999999999</v>
      </c>
      <c r="AC13" s="266">
        <v>350.18682999999999</v>
      </c>
      <c r="AD13" s="266">
        <v>449.81004000000001</v>
      </c>
      <c r="AE13" s="266">
        <v>473.62285000000003</v>
      </c>
      <c r="AF13" s="266">
        <v>557.64450999999997</v>
      </c>
      <c r="AG13" s="266">
        <v>642.56313999999998</v>
      </c>
      <c r="AH13" s="266">
        <v>805.37310000000002</v>
      </c>
      <c r="AI13" s="266">
        <v>1054.2991</v>
      </c>
      <c r="AJ13" s="266">
        <v>1509.1306</v>
      </c>
      <c r="AK13" s="266">
        <v>1952.3311000000001</v>
      </c>
      <c r="AL13" s="266">
        <v>3282.5203000000001</v>
      </c>
      <c r="AM13" s="266">
        <v>5358.2924000000003</v>
      </c>
      <c r="AN13" s="266">
        <v>9249.9081999999999</v>
      </c>
      <c r="AO13" s="266">
        <v>15426.563</v>
      </c>
      <c r="AP13" s="266">
        <v>24747.73</v>
      </c>
      <c r="AQ13" s="266">
        <v>974.57311000000004</v>
      </c>
      <c r="AR13" s="266">
        <v>1798.1762000000001</v>
      </c>
      <c r="AT13" s="265">
        <v>1913</v>
      </c>
      <c r="AU13" s="266">
        <v>2400.7004999999999</v>
      </c>
      <c r="AV13" s="266">
        <v>220.10469000000001</v>
      </c>
      <c r="AW13" s="266">
        <v>171.51201</v>
      </c>
      <c r="AX13" s="266">
        <v>243.13981000000001</v>
      </c>
      <c r="AY13" s="266">
        <v>383.64173</v>
      </c>
      <c r="AZ13" s="266">
        <v>453.66406999999998</v>
      </c>
      <c r="BA13" s="266">
        <v>499.20934999999997</v>
      </c>
      <c r="BB13" s="266">
        <v>612.97708</v>
      </c>
      <c r="BC13" s="266">
        <v>762.12846000000002</v>
      </c>
      <c r="BD13" s="266">
        <v>1024.2965999999999</v>
      </c>
      <c r="BE13" s="266">
        <v>1367.8915999999999</v>
      </c>
      <c r="BF13" s="266">
        <v>1930.2139</v>
      </c>
      <c r="BG13" s="266">
        <v>2512.2588999999998</v>
      </c>
      <c r="BH13" s="266">
        <v>3879.2109</v>
      </c>
      <c r="BI13" s="266">
        <v>6207.2781999999997</v>
      </c>
      <c r="BJ13" s="266">
        <v>10099.048000000001</v>
      </c>
      <c r="BK13" s="266">
        <v>16372.431</v>
      </c>
      <c r="BL13" s="266">
        <v>26467.669000000002</v>
      </c>
      <c r="BM13" s="266">
        <v>1112.5399</v>
      </c>
      <c r="BN13" s="266">
        <v>2024.9902999999999</v>
      </c>
      <c r="BP13" s="265">
        <v>1913</v>
      </c>
    </row>
    <row r="14" spans="1:68" s="267" customFormat="1">
      <c r="A14" s="264">
        <v>8</v>
      </c>
      <c r="B14" s="265">
        <v>1914</v>
      </c>
      <c r="C14" s="266">
        <v>2600.4043000000001</v>
      </c>
      <c r="D14" s="266">
        <v>220.43815000000001</v>
      </c>
      <c r="E14" s="266">
        <v>159.89946</v>
      </c>
      <c r="F14" s="266">
        <v>243.97597999999999</v>
      </c>
      <c r="G14" s="266">
        <v>390.6157</v>
      </c>
      <c r="H14" s="266">
        <v>496.41347999999999</v>
      </c>
      <c r="I14" s="266">
        <v>508.68150000000003</v>
      </c>
      <c r="J14" s="266">
        <v>677.85589000000004</v>
      </c>
      <c r="K14" s="266">
        <v>807.05353000000002</v>
      </c>
      <c r="L14" s="266">
        <v>1161.4460999999999</v>
      </c>
      <c r="M14" s="266">
        <v>1580.1024</v>
      </c>
      <c r="N14" s="266">
        <v>2169.8002000000001</v>
      </c>
      <c r="O14" s="266">
        <v>2834.8231999999998</v>
      </c>
      <c r="P14" s="266">
        <v>4122.2215999999999</v>
      </c>
      <c r="Q14" s="266">
        <v>6793.5272000000004</v>
      </c>
      <c r="R14" s="266">
        <v>10408.368</v>
      </c>
      <c r="S14" s="266">
        <v>18256.921999999999</v>
      </c>
      <c r="T14" s="266">
        <v>27931.205999999998</v>
      </c>
      <c r="U14" s="266">
        <v>1217.4100000000001</v>
      </c>
      <c r="V14" s="266">
        <v>2188.203</v>
      </c>
      <c r="X14" s="265">
        <v>1914</v>
      </c>
      <c r="Y14" s="266">
        <v>2127.4784</v>
      </c>
      <c r="Z14" s="266">
        <v>206.94639000000001</v>
      </c>
      <c r="AA14" s="266">
        <v>121.66786</v>
      </c>
      <c r="AB14" s="266">
        <v>186.69542999999999</v>
      </c>
      <c r="AC14" s="266">
        <v>336.40771000000001</v>
      </c>
      <c r="AD14" s="266">
        <v>432.44134000000003</v>
      </c>
      <c r="AE14" s="266">
        <v>457.68355000000003</v>
      </c>
      <c r="AF14" s="266">
        <v>532.37638000000004</v>
      </c>
      <c r="AG14" s="266">
        <v>599.00259000000005</v>
      </c>
      <c r="AH14" s="266">
        <v>788.71726000000001</v>
      </c>
      <c r="AI14" s="266">
        <v>1045.2648999999999</v>
      </c>
      <c r="AJ14" s="266">
        <v>1514.5261</v>
      </c>
      <c r="AK14" s="266">
        <v>1900.2845</v>
      </c>
      <c r="AL14" s="266">
        <v>3113.7872000000002</v>
      </c>
      <c r="AM14" s="266">
        <v>5350.3896000000004</v>
      </c>
      <c r="AN14" s="266">
        <v>9177.9125000000004</v>
      </c>
      <c r="AO14" s="266">
        <v>16031.97</v>
      </c>
      <c r="AP14" s="266">
        <v>24783.446</v>
      </c>
      <c r="AQ14" s="266">
        <v>949.73005000000001</v>
      </c>
      <c r="AR14" s="266">
        <v>1778.0014000000001</v>
      </c>
      <c r="AT14" s="265">
        <v>1914</v>
      </c>
      <c r="AU14" s="266">
        <v>2368.1363999999999</v>
      </c>
      <c r="AV14" s="266">
        <v>213.77770000000001</v>
      </c>
      <c r="AW14" s="266">
        <v>140.96462</v>
      </c>
      <c r="AX14" s="266">
        <v>215.65728999999999</v>
      </c>
      <c r="AY14" s="266">
        <v>363.76346000000001</v>
      </c>
      <c r="AZ14" s="266">
        <v>464.76382000000001</v>
      </c>
      <c r="BA14" s="266">
        <v>483.86070000000001</v>
      </c>
      <c r="BB14" s="266">
        <v>607.59447</v>
      </c>
      <c r="BC14" s="266">
        <v>709.09009000000003</v>
      </c>
      <c r="BD14" s="266">
        <v>989.68952999999999</v>
      </c>
      <c r="BE14" s="266">
        <v>1339.0346</v>
      </c>
      <c r="BF14" s="266">
        <v>1875.1795999999999</v>
      </c>
      <c r="BG14" s="266">
        <v>2402.7820999999999</v>
      </c>
      <c r="BH14" s="266">
        <v>3646.3292999999999</v>
      </c>
      <c r="BI14" s="266">
        <v>6104.4736999999996</v>
      </c>
      <c r="BJ14" s="266">
        <v>9815.8847000000005</v>
      </c>
      <c r="BK14" s="266">
        <v>17179.039000000001</v>
      </c>
      <c r="BL14" s="266">
        <v>26291.044000000002</v>
      </c>
      <c r="BM14" s="266">
        <v>1087.6895</v>
      </c>
      <c r="BN14" s="266">
        <v>1992.5165999999999</v>
      </c>
      <c r="BP14" s="265">
        <v>1914</v>
      </c>
    </row>
    <row r="15" spans="1:68" s="267" customFormat="1">
      <c r="A15" s="264">
        <v>9</v>
      </c>
      <c r="B15" s="265">
        <v>1915</v>
      </c>
      <c r="C15" s="266">
        <v>2462.9639000000002</v>
      </c>
      <c r="D15" s="266">
        <v>227.43473</v>
      </c>
      <c r="E15" s="266">
        <v>161.01402999999999</v>
      </c>
      <c r="F15" s="266">
        <v>279.59989000000002</v>
      </c>
      <c r="G15" s="266">
        <v>442.30705</v>
      </c>
      <c r="H15" s="266">
        <v>478.54658999999998</v>
      </c>
      <c r="I15" s="266">
        <v>517.49279999999999</v>
      </c>
      <c r="J15" s="266">
        <v>671.32978000000003</v>
      </c>
      <c r="K15" s="266">
        <v>758.91435000000001</v>
      </c>
      <c r="L15" s="266">
        <v>1105.787</v>
      </c>
      <c r="M15" s="266">
        <v>1555.5409999999999</v>
      </c>
      <c r="N15" s="266">
        <v>2209.2157000000002</v>
      </c>
      <c r="O15" s="266">
        <v>2966.4045000000001</v>
      </c>
      <c r="P15" s="266">
        <v>4399.0630000000001</v>
      </c>
      <c r="Q15" s="266">
        <v>6937.0502999999999</v>
      </c>
      <c r="R15" s="266">
        <v>10870.579</v>
      </c>
      <c r="S15" s="266">
        <v>18666.784</v>
      </c>
      <c r="T15" s="266">
        <v>30741.547999999999</v>
      </c>
      <c r="U15" s="266">
        <v>1227.8391999999999</v>
      </c>
      <c r="V15" s="266">
        <v>2255.1017999999999</v>
      </c>
      <c r="X15" s="265">
        <v>1915</v>
      </c>
      <c r="Y15" s="266">
        <v>2016.9448</v>
      </c>
      <c r="Z15" s="266">
        <v>217.37099000000001</v>
      </c>
      <c r="AA15" s="266">
        <v>144.88267999999999</v>
      </c>
      <c r="AB15" s="266">
        <v>207.92695000000001</v>
      </c>
      <c r="AC15" s="266">
        <v>333.48680999999999</v>
      </c>
      <c r="AD15" s="266">
        <v>425.44751000000002</v>
      </c>
      <c r="AE15" s="266">
        <v>440.61961000000002</v>
      </c>
      <c r="AF15" s="266">
        <v>524.87496999999996</v>
      </c>
      <c r="AG15" s="266">
        <v>584.13049999999998</v>
      </c>
      <c r="AH15" s="266">
        <v>775.32764999999995</v>
      </c>
      <c r="AI15" s="266">
        <v>1055.0011</v>
      </c>
      <c r="AJ15" s="266">
        <v>1449.5669</v>
      </c>
      <c r="AK15" s="266">
        <v>1837.2098000000001</v>
      </c>
      <c r="AL15" s="266">
        <v>2943.8362999999999</v>
      </c>
      <c r="AM15" s="266">
        <v>5791.8444</v>
      </c>
      <c r="AN15" s="266">
        <v>9125.5877999999993</v>
      </c>
      <c r="AO15" s="266">
        <v>15232.77</v>
      </c>
      <c r="AP15" s="266">
        <v>25574.976999999999</v>
      </c>
      <c r="AQ15" s="266">
        <v>938.23856000000001</v>
      </c>
      <c r="AR15" s="266">
        <v>1768.8594000000001</v>
      </c>
      <c r="AT15" s="265">
        <v>1915</v>
      </c>
      <c r="AU15" s="266">
        <v>2243.9274</v>
      </c>
      <c r="AV15" s="266">
        <v>222.46592999999999</v>
      </c>
      <c r="AW15" s="266">
        <v>153.02807999999999</v>
      </c>
      <c r="AX15" s="266">
        <v>244.16264000000001</v>
      </c>
      <c r="AY15" s="266">
        <v>388.15886</v>
      </c>
      <c r="AZ15" s="266">
        <v>452.11837000000003</v>
      </c>
      <c r="BA15" s="266">
        <v>479.99274000000003</v>
      </c>
      <c r="BB15" s="266">
        <v>600.41794000000004</v>
      </c>
      <c r="BC15" s="266">
        <v>676.16452000000004</v>
      </c>
      <c r="BD15" s="266">
        <v>952.30457999999999</v>
      </c>
      <c r="BE15" s="266">
        <v>1328.2575999999999</v>
      </c>
      <c r="BF15" s="266">
        <v>1866.0039999999999</v>
      </c>
      <c r="BG15" s="266">
        <v>2443.9866999999999</v>
      </c>
      <c r="BH15" s="266">
        <v>3713.8060999999998</v>
      </c>
      <c r="BI15" s="266">
        <v>6388.3855999999996</v>
      </c>
      <c r="BJ15" s="266">
        <v>10022.379000000001</v>
      </c>
      <c r="BK15" s="266">
        <v>16983.749</v>
      </c>
      <c r="BL15" s="266">
        <v>28032.988000000001</v>
      </c>
      <c r="BM15" s="266">
        <v>1087.1582000000001</v>
      </c>
      <c r="BN15" s="266">
        <v>2020.7528</v>
      </c>
      <c r="BP15" s="265">
        <v>1915</v>
      </c>
    </row>
    <row r="16" spans="1:68" s="267" customFormat="1">
      <c r="A16" s="264">
        <v>10</v>
      </c>
      <c r="B16" s="265">
        <v>1916</v>
      </c>
      <c r="C16" s="266">
        <v>2497.5102999999999</v>
      </c>
      <c r="D16" s="266">
        <v>232.17415</v>
      </c>
      <c r="E16" s="266">
        <v>174.86555000000001</v>
      </c>
      <c r="F16" s="266">
        <v>261.30106000000001</v>
      </c>
      <c r="G16" s="266">
        <v>360.60311000000002</v>
      </c>
      <c r="H16" s="266">
        <v>434.77954999999997</v>
      </c>
      <c r="I16" s="266">
        <v>459.21638000000002</v>
      </c>
      <c r="J16" s="266">
        <v>602.60997999999995</v>
      </c>
      <c r="K16" s="266">
        <v>774.85083999999995</v>
      </c>
      <c r="L16" s="266">
        <v>1081.7908</v>
      </c>
      <c r="M16" s="266">
        <v>1611.587</v>
      </c>
      <c r="N16" s="266">
        <v>2227.0073000000002</v>
      </c>
      <c r="O16" s="266">
        <v>3069.5088000000001</v>
      </c>
      <c r="P16" s="266">
        <v>4245.7894999999999</v>
      </c>
      <c r="Q16" s="266">
        <v>6758.4121999999998</v>
      </c>
      <c r="R16" s="266">
        <v>11385.513000000001</v>
      </c>
      <c r="S16" s="266">
        <v>18613.516</v>
      </c>
      <c r="T16" s="266">
        <v>31659.094000000001</v>
      </c>
      <c r="U16" s="266">
        <v>1219.9958999999999</v>
      </c>
      <c r="V16" s="266">
        <v>2261.7896999999998</v>
      </c>
      <c r="X16" s="265">
        <v>1916</v>
      </c>
      <c r="Y16" s="266">
        <v>2099.6127000000001</v>
      </c>
      <c r="Z16" s="266">
        <v>217.21297000000001</v>
      </c>
      <c r="AA16" s="266">
        <v>149.45166</v>
      </c>
      <c r="AB16" s="266">
        <v>245.20877999999999</v>
      </c>
      <c r="AC16" s="266">
        <v>366.63367</v>
      </c>
      <c r="AD16" s="266">
        <v>448.27609999999999</v>
      </c>
      <c r="AE16" s="266">
        <v>442.95744999999999</v>
      </c>
      <c r="AF16" s="266">
        <v>499.14548000000002</v>
      </c>
      <c r="AG16" s="266">
        <v>577.66858999999999</v>
      </c>
      <c r="AH16" s="266">
        <v>756.86901</v>
      </c>
      <c r="AI16" s="266">
        <v>1093.2845</v>
      </c>
      <c r="AJ16" s="266">
        <v>1474.1112000000001</v>
      </c>
      <c r="AK16" s="266">
        <v>1920.9829</v>
      </c>
      <c r="AL16" s="266">
        <v>3169.5502000000001</v>
      </c>
      <c r="AM16" s="266">
        <v>5565.8690999999999</v>
      </c>
      <c r="AN16" s="266">
        <v>8861.1327000000001</v>
      </c>
      <c r="AO16" s="266">
        <v>15188.47</v>
      </c>
      <c r="AP16" s="266">
        <v>25704.846000000001</v>
      </c>
      <c r="AQ16" s="266">
        <v>960.75370999999996</v>
      </c>
      <c r="AR16" s="266">
        <v>1779.3571999999999</v>
      </c>
      <c r="AT16" s="265">
        <v>1916</v>
      </c>
      <c r="AU16" s="266">
        <v>2302.1203</v>
      </c>
      <c r="AV16" s="266">
        <v>224.78640999999999</v>
      </c>
      <c r="AW16" s="266">
        <v>162.2893</v>
      </c>
      <c r="AX16" s="266">
        <v>253.34385</v>
      </c>
      <c r="AY16" s="266">
        <v>363.61736000000002</v>
      </c>
      <c r="AZ16" s="266">
        <v>441.53577999999999</v>
      </c>
      <c r="BA16" s="266">
        <v>451.26792999999998</v>
      </c>
      <c r="BB16" s="266">
        <v>552.39404999999999</v>
      </c>
      <c r="BC16" s="266">
        <v>681.00892999999996</v>
      </c>
      <c r="BD16" s="266">
        <v>929.73284999999998</v>
      </c>
      <c r="BE16" s="266">
        <v>1374.598</v>
      </c>
      <c r="BF16" s="266">
        <v>1885.3653999999999</v>
      </c>
      <c r="BG16" s="266">
        <v>2537.7979999999998</v>
      </c>
      <c r="BH16" s="266">
        <v>3740.0198</v>
      </c>
      <c r="BI16" s="266">
        <v>6185.1922000000004</v>
      </c>
      <c r="BJ16" s="266">
        <v>10147.252</v>
      </c>
      <c r="BK16" s="266">
        <v>16916.187999999998</v>
      </c>
      <c r="BL16" s="266">
        <v>28520.002</v>
      </c>
      <c r="BM16" s="266">
        <v>1093.7725</v>
      </c>
      <c r="BN16" s="266">
        <v>2027.7274</v>
      </c>
      <c r="BP16" s="265">
        <v>1916</v>
      </c>
    </row>
    <row r="17" spans="1:68" s="267" customFormat="1">
      <c r="A17" s="264">
        <v>11</v>
      </c>
      <c r="B17" s="265">
        <v>1917</v>
      </c>
      <c r="C17" s="266">
        <v>1934.0953999999999</v>
      </c>
      <c r="D17" s="266">
        <v>201.54830000000001</v>
      </c>
      <c r="E17" s="266">
        <v>150.58684</v>
      </c>
      <c r="F17" s="266">
        <v>204.26338000000001</v>
      </c>
      <c r="G17" s="266">
        <v>269.71413999999999</v>
      </c>
      <c r="H17" s="266">
        <v>329.26940000000002</v>
      </c>
      <c r="I17" s="266">
        <v>405.51659000000001</v>
      </c>
      <c r="J17" s="266">
        <v>565.64720999999997</v>
      </c>
      <c r="K17" s="266">
        <v>666.46256000000005</v>
      </c>
      <c r="L17" s="266">
        <v>1036.9921999999999</v>
      </c>
      <c r="M17" s="266">
        <v>1398.7070000000001</v>
      </c>
      <c r="N17" s="266">
        <v>2106.4506999999999</v>
      </c>
      <c r="O17" s="266">
        <v>2774.1037999999999</v>
      </c>
      <c r="P17" s="266">
        <v>4071.0686999999998</v>
      </c>
      <c r="Q17" s="266">
        <v>6339.8406000000004</v>
      </c>
      <c r="R17" s="266">
        <v>10333.806</v>
      </c>
      <c r="S17" s="266">
        <v>17327.911</v>
      </c>
      <c r="T17" s="266">
        <v>28614.313999999998</v>
      </c>
      <c r="U17" s="266">
        <v>1066.6623999999999</v>
      </c>
      <c r="V17" s="266">
        <v>2040.2001</v>
      </c>
      <c r="X17" s="265">
        <v>1917</v>
      </c>
      <c r="Y17" s="266">
        <v>1509.6686999999999</v>
      </c>
      <c r="Z17" s="266">
        <v>170.95144999999999</v>
      </c>
      <c r="AA17" s="266">
        <v>123.72767</v>
      </c>
      <c r="AB17" s="266">
        <v>171.22748999999999</v>
      </c>
      <c r="AC17" s="266">
        <v>301.59699999999998</v>
      </c>
      <c r="AD17" s="266">
        <v>383.05117999999999</v>
      </c>
      <c r="AE17" s="266">
        <v>431.44754999999998</v>
      </c>
      <c r="AF17" s="266">
        <v>487.81401</v>
      </c>
      <c r="AG17" s="266">
        <v>521.29715999999996</v>
      </c>
      <c r="AH17" s="266">
        <v>681.33073999999999</v>
      </c>
      <c r="AI17" s="266">
        <v>926.60253</v>
      </c>
      <c r="AJ17" s="266">
        <v>1333.8780999999999</v>
      </c>
      <c r="AK17" s="266">
        <v>1929.682</v>
      </c>
      <c r="AL17" s="266">
        <v>3021.4861000000001</v>
      </c>
      <c r="AM17" s="266">
        <v>5133.0618999999997</v>
      </c>
      <c r="AN17" s="266">
        <v>8487.3791000000001</v>
      </c>
      <c r="AO17" s="266">
        <v>13852.954</v>
      </c>
      <c r="AP17" s="266">
        <v>22442.941999999999</v>
      </c>
      <c r="AQ17" s="266">
        <v>827.82397000000003</v>
      </c>
      <c r="AR17" s="266">
        <v>1595.0101999999999</v>
      </c>
      <c r="AT17" s="265">
        <v>1917</v>
      </c>
      <c r="AU17" s="266">
        <v>1725.6931999999999</v>
      </c>
      <c r="AV17" s="266">
        <v>186.43798000000001</v>
      </c>
      <c r="AW17" s="266">
        <v>137.30054000000001</v>
      </c>
      <c r="AX17" s="266">
        <v>187.92655999999999</v>
      </c>
      <c r="AY17" s="266">
        <v>285.72140000000002</v>
      </c>
      <c r="AZ17" s="266">
        <v>356.34154000000001</v>
      </c>
      <c r="BA17" s="266">
        <v>418.21902999999998</v>
      </c>
      <c r="BB17" s="266">
        <v>527.78630999999996</v>
      </c>
      <c r="BC17" s="266">
        <v>597.03139999999996</v>
      </c>
      <c r="BD17" s="266">
        <v>869.33046999999999</v>
      </c>
      <c r="BE17" s="266">
        <v>1181.4266</v>
      </c>
      <c r="BF17" s="266">
        <v>1754.5070000000001</v>
      </c>
      <c r="BG17" s="266">
        <v>2382.9483</v>
      </c>
      <c r="BH17" s="266">
        <v>3578.7622000000001</v>
      </c>
      <c r="BI17" s="266">
        <v>5757.9422000000004</v>
      </c>
      <c r="BJ17" s="266">
        <v>9420.1018000000004</v>
      </c>
      <c r="BK17" s="266">
        <v>15587.543</v>
      </c>
      <c r="BL17" s="266">
        <v>25343.815999999999</v>
      </c>
      <c r="BM17" s="266">
        <v>950.11693000000002</v>
      </c>
      <c r="BN17" s="266">
        <v>1822.8096</v>
      </c>
      <c r="BP17" s="265">
        <v>1917</v>
      </c>
    </row>
    <row r="18" spans="1:68" s="267" customFormat="1">
      <c r="A18" s="264">
        <v>12</v>
      </c>
      <c r="B18" s="268">
        <v>1918</v>
      </c>
      <c r="C18" s="266">
        <v>1905.7164</v>
      </c>
      <c r="D18" s="266">
        <v>215.26247000000001</v>
      </c>
      <c r="E18" s="266">
        <v>164.47681</v>
      </c>
      <c r="F18" s="266">
        <v>209.39850000000001</v>
      </c>
      <c r="G18" s="266">
        <v>261.90618999999998</v>
      </c>
      <c r="H18" s="266">
        <v>351.45121999999998</v>
      </c>
      <c r="I18" s="266">
        <v>410.15357999999998</v>
      </c>
      <c r="J18" s="266">
        <v>552.13130000000001</v>
      </c>
      <c r="K18" s="266">
        <v>656.96579999999994</v>
      </c>
      <c r="L18" s="266">
        <v>1030.1341</v>
      </c>
      <c r="M18" s="266">
        <v>1428.1478999999999</v>
      </c>
      <c r="N18" s="266">
        <v>2043.4413999999999</v>
      </c>
      <c r="O18" s="266">
        <v>3027.9814000000001</v>
      </c>
      <c r="P18" s="266">
        <v>4028.1453999999999</v>
      </c>
      <c r="Q18" s="266">
        <v>6691.1274999999996</v>
      </c>
      <c r="R18" s="266">
        <v>10851.714</v>
      </c>
      <c r="S18" s="266">
        <v>17735.715</v>
      </c>
      <c r="T18" s="266">
        <v>29147.1</v>
      </c>
      <c r="U18" s="266">
        <v>1085.1324999999999</v>
      </c>
      <c r="V18" s="266">
        <v>2087.357</v>
      </c>
      <c r="X18" s="268">
        <v>1918</v>
      </c>
      <c r="Y18" s="266">
        <v>1604.8970999999999</v>
      </c>
      <c r="Z18" s="266">
        <v>173.46414999999999</v>
      </c>
      <c r="AA18" s="266">
        <v>114.79339</v>
      </c>
      <c r="AB18" s="266">
        <v>176.16247999999999</v>
      </c>
      <c r="AC18" s="266">
        <v>288.73896000000002</v>
      </c>
      <c r="AD18" s="266">
        <v>365.00491</v>
      </c>
      <c r="AE18" s="266">
        <v>404.85950000000003</v>
      </c>
      <c r="AF18" s="266">
        <v>517.46632999999997</v>
      </c>
      <c r="AG18" s="266">
        <v>554.41993000000002</v>
      </c>
      <c r="AH18" s="266">
        <v>692.87864000000002</v>
      </c>
      <c r="AI18" s="266">
        <v>948.29253000000006</v>
      </c>
      <c r="AJ18" s="266">
        <v>1417.6862000000001</v>
      </c>
      <c r="AK18" s="266">
        <v>1889.2846999999999</v>
      </c>
      <c r="AL18" s="266">
        <v>2968.9198000000001</v>
      </c>
      <c r="AM18" s="266">
        <v>5450.7350999999999</v>
      </c>
      <c r="AN18" s="266">
        <v>8961.2636999999995</v>
      </c>
      <c r="AO18" s="266">
        <v>14981.116</v>
      </c>
      <c r="AP18" s="266">
        <v>24939.074000000001</v>
      </c>
      <c r="AQ18" s="266">
        <v>859.39913999999999</v>
      </c>
      <c r="AR18" s="266">
        <v>1681.2862</v>
      </c>
      <c r="AT18" s="268">
        <v>1918</v>
      </c>
      <c r="AU18" s="266">
        <v>1758.0183</v>
      </c>
      <c r="AV18" s="266">
        <v>194.61797000000001</v>
      </c>
      <c r="AW18" s="266">
        <v>139.90928</v>
      </c>
      <c r="AX18" s="266">
        <v>192.96127999999999</v>
      </c>
      <c r="AY18" s="266">
        <v>275.43794000000003</v>
      </c>
      <c r="AZ18" s="266">
        <v>358.31020999999998</v>
      </c>
      <c r="BA18" s="266">
        <v>407.55529000000001</v>
      </c>
      <c r="BB18" s="266">
        <v>535.23319000000004</v>
      </c>
      <c r="BC18" s="266">
        <v>607.68503999999996</v>
      </c>
      <c r="BD18" s="266">
        <v>870.02837</v>
      </c>
      <c r="BE18" s="266">
        <v>1205.9358999999999</v>
      </c>
      <c r="BF18" s="266">
        <v>1757.3701000000001</v>
      </c>
      <c r="BG18" s="266">
        <v>2500.2319000000002</v>
      </c>
      <c r="BH18" s="266">
        <v>3532.2024999999999</v>
      </c>
      <c r="BI18" s="266">
        <v>6091.1953000000003</v>
      </c>
      <c r="BJ18" s="266">
        <v>9908.2474999999995</v>
      </c>
      <c r="BK18" s="266">
        <v>16342.107</v>
      </c>
      <c r="BL18" s="266">
        <v>26906.314999999999</v>
      </c>
      <c r="BM18" s="266">
        <v>974.74884999999995</v>
      </c>
      <c r="BN18" s="266">
        <v>1889.4418000000001</v>
      </c>
      <c r="BP18" s="268">
        <v>1918</v>
      </c>
    </row>
    <row r="19" spans="1:68" s="267" customFormat="1">
      <c r="A19" s="264">
        <v>13</v>
      </c>
      <c r="B19" s="268">
        <v>1919</v>
      </c>
      <c r="C19" s="266">
        <v>2213.0232999999998</v>
      </c>
      <c r="D19" s="266">
        <v>216.12846999999999</v>
      </c>
      <c r="E19" s="266">
        <v>189.03826000000001</v>
      </c>
      <c r="F19" s="266">
        <v>342.08569999999997</v>
      </c>
      <c r="G19" s="266">
        <v>526.07777999999996</v>
      </c>
      <c r="H19" s="266">
        <v>894.94874000000004</v>
      </c>
      <c r="I19" s="266">
        <v>1047.0298</v>
      </c>
      <c r="J19" s="266">
        <v>1144.9621</v>
      </c>
      <c r="K19" s="266">
        <v>1188.6536000000001</v>
      </c>
      <c r="L19" s="266">
        <v>1523.9663</v>
      </c>
      <c r="M19" s="266">
        <v>1809.3299</v>
      </c>
      <c r="N19" s="266">
        <v>2315.8182000000002</v>
      </c>
      <c r="O19" s="266">
        <v>3166.4978999999998</v>
      </c>
      <c r="P19" s="266">
        <v>4555.2132000000001</v>
      </c>
      <c r="Q19" s="266">
        <v>6788.6713</v>
      </c>
      <c r="R19" s="266">
        <v>11151.184999999999</v>
      </c>
      <c r="S19" s="266">
        <v>16622.921999999999</v>
      </c>
      <c r="T19" s="266">
        <v>30369.105</v>
      </c>
      <c r="U19" s="266">
        <v>1404.1125999999999</v>
      </c>
      <c r="V19" s="266">
        <v>2417.6327999999999</v>
      </c>
      <c r="X19" s="268">
        <v>1919</v>
      </c>
      <c r="Y19" s="266">
        <v>1802.5691999999999</v>
      </c>
      <c r="Z19" s="266">
        <v>194.71653000000001</v>
      </c>
      <c r="AA19" s="266">
        <v>154.16076000000001</v>
      </c>
      <c r="AB19" s="266">
        <v>278.51461</v>
      </c>
      <c r="AC19" s="266">
        <v>514.70168999999999</v>
      </c>
      <c r="AD19" s="266">
        <v>733.62257</v>
      </c>
      <c r="AE19" s="266">
        <v>792.61211000000003</v>
      </c>
      <c r="AF19" s="266">
        <v>844.68132000000003</v>
      </c>
      <c r="AG19" s="266">
        <v>838.87190999999996</v>
      </c>
      <c r="AH19" s="266">
        <v>1021.3504</v>
      </c>
      <c r="AI19" s="266">
        <v>1304.4954</v>
      </c>
      <c r="AJ19" s="266">
        <v>1746.1733999999999</v>
      </c>
      <c r="AK19" s="266">
        <v>2381.3366000000001</v>
      </c>
      <c r="AL19" s="266">
        <v>3519.2226000000001</v>
      </c>
      <c r="AM19" s="266">
        <v>5487.2353999999996</v>
      </c>
      <c r="AN19" s="266">
        <v>9239.6061000000009</v>
      </c>
      <c r="AO19" s="266">
        <v>15416.837</v>
      </c>
      <c r="AP19" s="266">
        <v>26016.419000000002</v>
      </c>
      <c r="AQ19" s="266">
        <v>1098.9711</v>
      </c>
      <c r="AR19" s="266">
        <v>1958.5768</v>
      </c>
      <c r="AT19" s="268">
        <v>1919</v>
      </c>
      <c r="AU19" s="266">
        <v>2011.5098</v>
      </c>
      <c r="AV19" s="266">
        <v>205.55183</v>
      </c>
      <c r="AW19" s="266">
        <v>171.79814999999999</v>
      </c>
      <c r="AX19" s="266">
        <v>310.64323999999999</v>
      </c>
      <c r="AY19" s="266">
        <v>520.31542000000002</v>
      </c>
      <c r="AZ19" s="266">
        <v>812.88756999999998</v>
      </c>
      <c r="BA19" s="266">
        <v>921.93903999999998</v>
      </c>
      <c r="BB19" s="266">
        <v>998.29034000000001</v>
      </c>
      <c r="BC19" s="266">
        <v>1019.79</v>
      </c>
      <c r="BD19" s="266">
        <v>1283.7375999999999</v>
      </c>
      <c r="BE19" s="266">
        <v>1574.1873000000001</v>
      </c>
      <c r="BF19" s="266">
        <v>2054.5599000000002</v>
      </c>
      <c r="BG19" s="266">
        <v>2802.4267</v>
      </c>
      <c r="BH19" s="266">
        <v>4070.9648999999999</v>
      </c>
      <c r="BI19" s="266">
        <v>6157.3603999999996</v>
      </c>
      <c r="BJ19" s="266">
        <v>10189.31</v>
      </c>
      <c r="BK19" s="266">
        <v>16006.806</v>
      </c>
      <c r="BL19" s="266">
        <v>28040.901000000002</v>
      </c>
      <c r="BM19" s="266">
        <v>1254.5953</v>
      </c>
      <c r="BN19" s="266">
        <v>2192.9056</v>
      </c>
      <c r="BP19" s="268">
        <v>1919</v>
      </c>
    </row>
    <row r="20" spans="1:68" s="267" customFormat="1">
      <c r="A20" s="264">
        <v>14</v>
      </c>
      <c r="B20" s="268">
        <v>1920</v>
      </c>
      <c r="C20" s="266">
        <v>2474.8060999999998</v>
      </c>
      <c r="D20" s="266">
        <v>229.83369999999999</v>
      </c>
      <c r="E20" s="266">
        <v>154.15317999999999</v>
      </c>
      <c r="F20" s="266">
        <v>238.54468</v>
      </c>
      <c r="G20" s="266">
        <v>319.37002000000001</v>
      </c>
      <c r="H20" s="266">
        <v>393.51256999999998</v>
      </c>
      <c r="I20" s="266">
        <v>436.78841</v>
      </c>
      <c r="J20" s="266">
        <v>541.42993999999999</v>
      </c>
      <c r="K20" s="266">
        <v>682.82609000000002</v>
      </c>
      <c r="L20" s="266">
        <v>984.36866999999995</v>
      </c>
      <c r="M20" s="266">
        <v>1371.7473</v>
      </c>
      <c r="N20" s="266">
        <v>2022.7765999999999</v>
      </c>
      <c r="O20" s="266">
        <v>2959.4870999999998</v>
      </c>
      <c r="P20" s="266">
        <v>4304.2767999999996</v>
      </c>
      <c r="Q20" s="266">
        <v>6708.7786999999998</v>
      </c>
      <c r="R20" s="266">
        <v>11346.633</v>
      </c>
      <c r="S20" s="266">
        <v>17877.77</v>
      </c>
      <c r="T20" s="266">
        <v>31349.059000000001</v>
      </c>
      <c r="U20" s="266">
        <v>1175.8196</v>
      </c>
      <c r="V20" s="266">
        <v>2182.4108999999999</v>
      </c>
      <c r="X20" s="268">
        <v>1920</v>
      </c>
      <c r="Y20" s="266">
        <v>2009.5367000000001</v>
      </c>
      <c r="Z20" s="266">
        <v>209.71449999999999</v>
      </c>
      <c r="AA20" s="266">
        <v>128.66011</v>
      </c>
      <c r="AB20" s="266">
        <v>191.94784999999999</v>
      </c>
      <c r="AC20" s="266">
        <v>276.91696000000002</v>
      </c>
      <c r="AD20" s="266">
        <v>387.03534999999999</v>
      </c>
      <c r="AE20" s="266">
        <v>415.19859000000002</v>
      </c>
      <c r="AF20" s="266">
        <v>501.56619000000001</v>
      </c>
      <c r="AG20" s="266">
        <v>570.59375999999997</v>
      </c>
      <c r="AH20" s="266">
        <v>686.27494999999999</v>
      </c>
      <c r="AI20" s="266">
        <v>926.05613000000005</v>
      </c>
      <c r="AJ20" s="266">
        <v>1330.8517999999999</v>
      </c>
      <c r="AK20" s="266">
        <v>1944.3581999999999</v>
      </c>
      <c r="AL20" s="266">
        <v>2987.4666000000002</v>
      </c>
      <c r="AM20" s="266">
        <v>5213.6382000000003</v>
      </c>
      <c r="AN20" s="266">
        <v>9432.7999</v>
      </c>
      <c r="AO20" s="266">
        <v>14944.245000000001</v>
      </c>
      <c r="AP20" s="266">
        <v>27166.541000000001</v>
      </c>
      <c r="AQ20" s="266">
        <v>921.84442999999999</v>
      </c>
      <c r="AR20" s="266">
        <v>1745.3444</v>
      </c>
      <c r="AT20" s="268">
        <v>1920</v>
      </c>
      <c r="AU20" s="266">
        <v>2246.3960999999999</v>
      </c>
      <c r="AV20" s="266">
        <v>219.89463000000001</v>
      </c>
      <c r="AW20" s="266">
        <v>141.55617000000001</v>
      </c>
      <c r="AX20" s="266">
        <v>215.49576999999999</v>
      </c>
      <c r="AY20" s="266">
        <v>297.77136000000002</v>
      </c>
      <c r="AZ20" s="266">
        <v>390.20148</v>
      </c>
      <c r="BA20" s="266">
        <v>426.15516000000002</v>
      </c>
      <c r="BB20" s="266">
        <v>521.92148999999995</v>
      </c>
      <c r="BC20" s="266">
        <v>628.40668000000005</v>
      </c>
      <c r="BD20" s="266">
        <v>840.95896000000005</v>
      </c>
      <c r="BE20" s="266">
        <v>1163.0078000000001</v>
      </c>
      <c r="BF20" s="266">
        <v>1704.5038999999999</v>
      </c>
      <c r="BG20" s="266">
        <v>2488.5776000000001</v>
      </c>
      <c r="BH20" s="266">
        <v>3689.7431999999999</v>
      </c>
      <c r="BI20" s="266">
        <v>5981.4409999999998</v>
      </c>
      <c r="BJ20" s="266">
        <v>10375.944</v>
      </c>
      <c r="BK20" s="266">
        <v>16365.251</v>
      </c>
      <c r="BL20" s="266">
        <v>29102.537</v>
      </c>
      <c r="BM20" s="266">
        <v>1051.1306999999999</v>
      </c>
      <c r="BN20" s="266">
        <v>1967.6075000000001</v>
      </c>
      <c r="BP20" s="268">
        <v>1920</v>
      </c>
    </row>
    <row r="21" spans="1:68">
      <c r="A21" s="264">
        <v>15</v>
      </c>
      <c r="B21" s="265">
        <v>1921</v>
      </c>
      <c r="C21" s="266">
        <v>2213.4722000000002</v>
      </c>
      <c r="D21" s="266">
        <v>199.86763999999999</v>
      </c>
      <c r="E21" s="266">
        <v>172.37528</v>
      </c>
      <c r="F21" s="266">
        <v>218.67115000000001</v>
      </c>
      <c r="G21" s="266">
        <v>320.76328999999998</v>
      </c>
      <c r="H21" s="266">
        <v>372.94170000000003</v>
      </c>
      <c r="I21" s="266">
        <v>441.65566000000001</v>
      </c>
      <c r="J21" s="266">
        <v>583.71041000000002</v>
      </c>
      <c r="K21" s="266">
        <v>730.36342000000002</v>
      </c>
      <c r="L21" s="266">
        <v>993.84825999999998</v>
      </c>
      <c r="M21" s="266">
        <v>1299.2592999999999</v>
      </c>
      <c r="N21" s="266">
        <v>1895.23</v>
      </c>
      <c r="O21" s="266">
        <v>2878.0219999999999</v>
      </c>
      <c r="P21" s="266">
        <v>4198.9529000000002</v>
      </c>
      <c r="Q21" s="266">
        <v>6199.4048000000003</v>
      </c>
      <c r="R21" s="266">
        <v>10075.758</v>
      </c>
      <c r="S21" s="266">
        <v>15368.421</v>
      </c>
      <c r="T21" s="266">
        <v>26212.766</v>
      </c>
      <c r="U21" s="266">
        <v>1105.8118999999999</v>
      </c>
      <c r="V21" s="266">
        <v>1987.229</v>
      </c>
      <c r="X21" s="265">
        <v>1921</v>
      </c>
      <c r="Y21" s="266">
        <v>1770.5029</v>
      </c>
      <c r="Z21" s="266">
        <v>192.13826</v>
      </c>
      <c r="AA21" s="266">
        <v>127.76506000000001</v>
      </c>
      <c r="AB21" s="266">
        <v>205.32646</v>
      </c>
      <c r="AC21" s="266">
        <v>290</v>
      </c>
      <c r="AD21" s="266">
        <v>376.73831000000001</v>
      </c>
      <c r="AE21" s="266">
        <v>426.05155999999999</v>
      </c>
      <c r="AF21" s="266">
        <v>535.28489000000002</v>
      </c>
      <c r="AG21" s="266">
        <v>562.69302000000005</v>
      </c>
      <c r="AH21" s="266">
        <v>689.73051999999996</v>
      </c>
      <c r="AI21" s="266">
        <v>943.38052000000005</v>
      </c>
      <c r="AJ21" s="266">
        <v>1288.5572</v>
      </c>
      <c r="AK21" s="266">
        <v>1914.9746</v>
      </c>
      <c r="AL21" s="266">
        <v>3112</v>
      </c>
      <c r="AM21" s="266">
        <v>5040.625</v>
      </c>
      <c r="AN21" s="266">
        <v>8294.6859999999997</v>
      </c>
      <c r="AO21" s="266">
        <v>13135.922</v>
      </c>
      <c r="AP21" s="266">
        <v>22345.455000000002</v>
      </c>
      <c r="AQ21" s="266">
        <v>872.98748000000001</v>
      </c>
      <c r="AR21" s="266">
        <v>1601.7317</v>
      </c>
      <c r="AT21" s="265">
        <v>1921</v>
      </c>
      <c r="AU21" s="266">
        <v>1996.0238999999999</v>
      </c>
      <c r="AV21" s="266">
        <v>196.04889</v>
      </c>
      <c r="AW21" s="266">
        <v>150.33911000000001</v>
      </c>
      <c r="AX21" s="266">
        <v>212.06970000000001</v>
      </c>
      <c r="AY21" s="266">
        <v>305.04331999999999</v>
      </c>
      <c r="AZ21" s="266">
        <v>374.89177000000001</v>
      </c>
      <c r="BA21" s="266">
        <v>433.95805000000001</v>
      </c>
      <c r="BB21" s="266">
        <v>559.96924999999999</v>
      </c>
      <c r="BC21" s="266">
        <v>648.72180000000003</v>
      </c>
      <c r="BD21" s="266">
        <v>846.61495000000002</v>
      </c>
      <c r="BE21" s="266">
        <v>1131.7130999999999</v>
      </c>
      <c r="BF21" s="266">
        <v>1615.4199000000001</v>
      </c>
      <c r="BG21" s="266">
        <v>2431.0954000000002</v>
      </c>
      <c r="BH21" s="266">
        <v>3692.4511000000002</v>
      </c>
      <c r="BI21" s="266">
        <v>5634.1463000000003</v>
      </c>
      <c r="BJ21" s="266">
        <v>9165.4321</v>
      </c>
      <c r="BK21" s="266">
        <v>14207.071</v>
      </c>
      <c r="BL21" s="266">
        <v>24127.451000000001</v>
      </c>
      <c r="BM21" s="266">
        <v>991.29255000000001</v>
      </c>
      <c r="BN21" s="266">
        <v>1797.0841</v>
      </c>
      <c r="BP21" s="265">
        <v>1921</v>
      </c>
    </row>
    <row r="22" spans="1:68">
      <c r="A22" s="264">
        <v>16</v>
      </c>
      <c r="B22" s="265">
        <v>1922</v>
      </c>
      <c r="C22" s="266">
        <v>1793.8442</v>
      </c>
      <c r="D22" s="266">
        <v>180.86501000000001</v>
      </c>
      <c r="E22" s="266">
        <v>149.52932999999999</v>
      </c>
      <c r="F22" s="266">
        <v>221.67688999999999</v>
      </c>
      <c r="G22" s="266">
        <v>286.97962999999999</v>
      </c>
      <c r="H22" s="266">
        <v>360.97341</v>
      </c>
      <c r="I22" s="266">
        <v>380.89062000000001</v>
      </c>
      <c r="J22" s="266">
        <v>505.59611000000001</v>
      </c>
      <c r="K22" s="266">
        <v>640.43034999999998</v>
      </c>
      <c r="L22" s="266">
        <v>968.22176999999999</v>
      </c>
      <c r="M22" s="266">
        <v>1246.3662999999999</v>
      </c>
      <c r="N22" s="266">
        <v>1803.5117</v>
      </c>
      <c r="O22" s="266">
        <v>2772.6316000000002</v>
      </c>
      <c r="P22" s="266">
        <v>4121.4058000000005</v>
      </c>
      <c r="Q22" s="266">
        <v>6255.6818000000003</v>
      </c>
      <c r="R22" s="266">
        <v>10113.299999999999</v>
      </c>
      <c r="S22" s="266">
        <v>15381.442999999999</v>
      </c>
      <c r="T22" s="266">
        <v>28468.084999999999</v>
      </c>
      <c r="U22" s="266">
        <v>1032.8448000000001</v>
      </c>
      <c r="V22" s="266">
        <v>1952.8198</v>
      </c>
      <c r="X22" s="265">
        <v>1922</v>
      </c>
      <c r="Y22" s="266">
        <v>1350</v>
      </c>
      <c r="Z22" s="266">
        <v>149.3441</v>
      </c>
      <c r="AA22" s="266">
        <v>120.41497</v>
      </c>
      <c r="AB22" s="266">
        <v>164.49306000000001</v>
      </c>
      <c r="AC22" s="266">
        <v>274.97827999999998</v>
      </c>
      <c r="AD22" s="266">
        <v>326.27118999999999</v>
      </c>
      <c r="AE22" s="266">
        <v>384.34476999999998</v>
      </c>
      <c r="AF22" s="266">
        <v>458.92495000000002</v>
      </c>
      <c r="AG22" s="266">
        <v>513.11085000000003</v>
      </c>
      <c r="AH22" s="266">
        <v>669.76412000000005</v>
      </c>
      <c r="AI22" s="266">
        <v>916.19662000000005</v>
      </c>
      <c r="AJ22" s="266">
        <v>1262.3906999999999</v>
      </c>
      <c r="AK22" s="266">
        <v>1864.4068</v>
      </c>
      <c r="AL22" s="266">
        <v>3041.9708000000001</v>
      </c>
      <c r="AM22" s="266">
        <v>4790.9090999999999</v>
      </c>
      <c r="AN22" s="266">
        <v>8242.9907000000003</v>
      </c>
      <c r="AO22" s="266">
        <v>13783.019</v>
      </c>
      <c r="AP22" s="266">
        <v>25214.286</v>
      </c>
      <c r="AQ22" s="266">
        <v>805.79900999999995</v>
      </c>
      <c r="AR22" s="266">
        <v>1581.5745999999999</v>
      </c>
      <c r="AT22" s="265">
        <v>1922</v>
      </c>
      <c r="AU22" s="266">
        <v>1576.2379000000001</v>
      </c>
      <c r="AV22" s="266">
        <v>165.31120000000001</v>
      </c>
      <c r="AW22" s="266">
        <v>135.14008000000001</v>
      </c>
      <c r="AX22" s="266">
        <v>193.48818</v>
      </c>
      <c r="AY22" s="266">
        <v>280.92104999999998</v>
      </c>
      <c r="AZ22" s="266">
        <v>343.08801</v>
      </c>
      <c r="BA22" s="266">
        <v>382.60300999999998</v>
      </c>
      <c r="BB22" s="266">
        <v>482.74149</v>
      </c>
      <c r="BC22" s="266">
        <v>578.39720999999997</v>
      </c>
      <c r="BD22" s="266">
        <v>823.14107000000001</v>
      </c>
      <c r="BE22" s="266">
        <v>1089.7974999999999</v>
      </c>
      <c r="BF22" s="266">
        <v>1553.2583999999999</v>
      </c>
      <c r="BG22" s="266">
        <v>2350.2251999999999</v>
      </c>
      <c r="BH22" s="266">
        <v>3617.5468000000001</v>
      </c>
      <c r="BI22" s="266">
        <v>5546.9207999999999</v>
      </c>
      <c r="BJ22" s="266">
        <v>9153.4771999999994</v>
      </c>
      <c r="BK22" s="266">
        <v>14546.798000000001</v>
      </c>
      <c r="BL22" s="266">
        <v>26699.028999999999</v>
      </c>
      <c r="BM22" s="266">
        <v>921.21941000000004</v>
      </c>
      <c r="BN22" s="266">
        <v>1769.7454</v>
      </c>
      <c r="BP22" s="265">
        <v>1922</v>
      </c>
    </row>
    <row r="23" spans="1:68">
      <c r="A23" s="264">
        <v>17</v>
      </c>
      <c r="B23" s="265">
        <v>1923</v>
      </c>
      <c r="C23" s="266">
        <v>1924.4808</v>
      </c>
      <c r="D23" s="266">
        <v>173.00130999999999</v>
      </c>
      <c r="E23" s="266">
        <v>145.82599999999999</v>
      </c>
      <c r="F23" s="266">
        <v>227.23674</v>
      </c>
      <c r="G23" s="266">
        <v>299.65307999999999</v>
      </c>
      <c r="H23" s="266">
        <v>348.64864999999998</v>
      </c>
      <c r="I23" s="266">
        <v>382.70548000000002</v>
      </c>
      <c r="J23" s="266">
        <v>512.10428000000002</v>
      </c>
      <c r="K23" s="266">
        <v>713.97260000000006</v>
      </c>
      <c r="L23" s="266">
        <v>941.71578</v>
      </c>
      <c r="M23" s="266">
        <v>1295.7143000000001</v>
      </c>
      <c r="N23" s="266">
        <v>1887.1627000000001</v>
      </c>
      <c r="O23" s="266">
        <v>2815.3692999999998</v>
      </c>
      <c r="P23" s="266">
        <v>4319.0546999999997</v>
      </c>
      <c r="Q23" s="266">
        <v>6494.6523999999999</v>
      </c>
      <c r="R23" s="266">
        <v>10602.870999999999</v>
      </c>
      <c r="S23" s="266">
        <v>17415.842000000001</v>
      </c>
      <c r="T23" s="266">
        <v>32066.667000000001</v>
      </c>
      <c r="U23" s="266">
        <v>1090.8652</v>
      </c>
      <c r="V23" s="266">
        <v>2086.4947000000002</v>
      </c>
      <c r="X23" s="265">
        <v>1923</v>
      </c>
      <c r="Y23" s="266">
        <v>1553.3725999999999</v>
      </c>
      <c r="Z23" s="266">
        <v>143.29062999999999</v>
      </c>
      <c r="AA23" s="266">
        <v>131.55042</v>
      </c>
      <c r="AB23" s="266">
        <v>191.66326000000001</v>
      </c>
      <c r="AC23" s="266">
        <v>287.13729000000001</v>
      </c>
      <c r="AD23" s="266">
        <v>353.06644</v>
      </c>
      <c r="AE23" s="266">
        <v>390.32814999999999</v>
      </c>
      <c r="AF23" s="266">
        <v>510.2439</v>
      </c>
      <c r="AG23" s="266">
        <v>525.70767999999998</v>
      </c>
      <c r="AH23" s="266">
        <v>708.91364999999996</v>
      </c>
      <c r="AI23" s="266">
        <v>956.62460999999996</v>
      </c>
      <c r="AJ23" s="266">
        <v>1340.5455999999999</v>
      </c>
      <c r="AK23" s="266">
        <v>2023.0947000000001</v>
      </c>
      <c r="AL23" s="266">
        <v>3130.8724999999999</v>
      </c>
      <c r="AM23" s="266">
        <v>4976.8116</v>
      </c>
      <c r="AN23" s="266">
        <v>9168.9498000000003</v>
      </c>
      <c r="AO23" s="266">
        <v>14727.272999999999</v>
      </c>
      <c r="AP23" s="266">
        <v>29618.182000000001</v>
      </c>
      <c r="AQ23" s="266">
        <v>880.77005999999994</v>
      </c>
      <c r="AR23" s="266">
        <v>1731.8329000000001</v>
      </c>
      <c r="AT23" s="265">
        <v>1923</v>
      </c>
      <c r="AU23" s="266">
        <v>1742.6187</v>
      </c>
      <c r="AV23" s="266">
        <v>158.35826</v>
      </c>
      <c r="AW23" s="266">
        <v>138.77987999999999</v>
      </c>
      <c r="AX23" s="266">
        <v>209.73256000000001</v>
      </c>
      <c r="AY23" s="266">
        <v>293.39112</v>
      </c>
      <c r="AZ23" s="266">
        <v>350.91944000000001</v>
      </c>
      <c r="BA23" s="266">
        <v>386.50042999999999</v>
      </c>
      <c r="BB23" s="266">
        <v>511.19580999999999</v>
      </c>
      <c r="BC23" s="266">
        <v>622.32845999999995</v>
      </c>
      <c r="BD23" s="266">
        <v>828.88963999999999</v>
      </c>
      <c r="BE23" s="266">
        <v>1134.5577000000001</v>
      </c>
      <c r="BF23" s="266">
        <v>1632.9834000000001</v>
      </c>
      <c r="BG23" s="266">
        <v>2448.0727999999999</v>
      </c>
      <c r="BH23" s="266">
        <v>3762.7651000000001</v>
      </c>
      <c r="BI23" s="266">
        <v>5766.3420999999998</v>
      </c>
      <c r="BJ23" s="266">
        <v>9869.1589000000004</v>
      </c>
      <c r="BK23" s="266">
        <v>16014.218000000001</v>
      </c>
      <c r="BL23" s="266">
        <v>30720</v>
      </c>
      <c r="BM23" s="266">
        <v>987.74018999999998</v>
      </c>
      <c r="BN23" s="266">
        <v>1911.9103</v>
      </c>
      <c r="BP23" s="265">
        <v>1923</v>
      </c>
    </row>
    <row r="24" spans="1:68">
      <c r="A24" s="264">
        <v>18</v>
      </c>
      <c r="B24" s="265">
        <v>1924</v>
      </c>
      <c r="C24" s="266">
        <v>1772.3047999999999</v>
      </c>
      <c r="D24" s="266">
        <v>167.71627000000001</v>
      </c>
      <c r="E24" s="266">
        <v>137.54266000000001</v>
      </c>
      <c r="F24" s="266">
        <v>232.27289999999999</v>
      </c>
      <c r="G24" s="266">
        <v>299.95756999999998</v>
      </c>
      <c r="H24" s="266">
        <v>309.83386000000002</v>
      </c>
      <c r="I24" s="266">
        <v>378.04356999999999</v>
      </c>
      <c r="J24" s="266">
        <v>487.65154999999999</v>
      </c>
      <c r="K24" s="266">
        <v>662.79683</v>
      </c>
      <c r="L24" s="266">
        <v>951.26581999999996</v>
      </c>
      <c r="M24" s="266">
        <v>1313.8634999999999</v>
      </c>
      <c r="N24" s="266">
        <v>1722.6219000000001</v>
      </c>
      <c r="O24" s="266">
        <v>2850.1907999999999</v>
      </c>
      <c r="P24" s="266">
        <v>4026.2793999999999</v>
      </c>
      <c r="Q24" s="266">
        <v>6562.5</v>
      </c>
      <c r="R24" s="266">
        <v>9907.8341</v>
      </c>
      <c r="S24" s="266">
        <v>16242.718000000001</v>
      </c>
      <c r="T24" s="266">
        <v>32926.828999999998</v>
      </c>
      <c r="U24" s="266">
        <v>1050.2447999999999</v>
      </c>
      <c r="V24" s="266">
        <v>2026.8839</v>
      </c>
      <c r="X24" s="265">
        <v>1924</v>
      </c>
      <c r="Y24" s="266">
        <v>1492.1043999999999</v>
      </c>
      <c r="Z24" s="266">
        <v>139.67819</v>
      </c>
      <c r="AA24" s="266">
        <v>100.59378</v>
      </c>
      <c r="AB24" s="266">
        <v>181.24006</v>
      </c>
      <c r="AC24" s="266">
        <v>295.48387000000002</v>
      </c>
      <c r="AD24" s="266">
        <v>330.61399999999998</v>
      </c>
      <c r="AE24" s="266">
        <v>379.03226000000001</v>
      </c>
      <c r="AF24" s="266">
        <v>440.35831999999999</v>
      </c>
      <c r="AG24" s="266">
        <v>504.75126</v>
      </c>
      <c r="AH24" s="266">
        <v>672.07573000000002</v>
      </c>
      <c r="AI24" s="266">
        <v>929.12172999999996</v>
      </c>
      <c r="AJ24" s="266">
        <v>1276.6151</v>
      </c>
      <c r="AK24" s="266">
        <v>1958.011</v>
      </c>
      <c r="AL24" s="266">
        <v>2965.5711999999999</v>
      </c>
      <c r="AM24" s="266">
        <v>4851.6484</v>
      </c>
      <c r="AN24" s="266">
        <v>8063.0631000000003</v>
      </c>
      <c r="AO24" s="266">
        <v>13870.69</v>
      </c>
      <c r="AP24" s="266">
        <v>28269.231</v>
      </c>
      <c r="AQ24" s="266">
        <v>837.87766999999997</v>
      </c>
      <c r="AR24" s="266">
        <v>1632.7560000000001</v>
      </c>
      <c r="AT24" s="265">
        <v>1924</v>
      </c>
      <c r="AU24" s="266">
        <v>1634.9708000000001</v>
      </c>
      <c r="AV24" s="266">
        <v>153.92388</v>
      </c>
      <c r="AW24" s="266">
        <v>119.28189</v>
      </c>
      <c r="AX24" s="266">
        <v>207.21951000000001</v>
      </c>
      <c r="AY24" s="266">
        <v>297.73601000000002</v>
      </c>
      <c r="AZ24" s="266">
        <v>320.45654000000002</v>
      </c>
      <c r="BA24" s="266">
        <v>378.53949</v>
      </c>
      <c r="BB24" s="266">
        <v>464.58141999999998</v>
      </c>
      <c r="BC24" s="266">
        <v>586.04777000000001</v>
      </c>
      <c r="BD24" s="266">
        <v>816.27982999999995</v>
      </c>
      <c r="BE24" s="266">
        <v>1130.1949</v>
      </c>
      <c r="BF24" s="266">
        <v>1514.0426</v>
      </c>
      <c r="BG24" s="266">
        <v>2436.7640000000001</v>
      </c>
      <c r="BH24" s="266">
        <v>3528.6343999999999</v>
      </c>
      <c r="BI24" s="266">
        <v>5747.3822</v>
      </c>
      <c r="BJ24" s="266">
        <v>8974.9431000000004</v>
      </c>
      <c r="BK24" s="266">
        <v>14986.300999999999</v>
      </c>
      <c r="BL24" s="266">
        <v>30322.580999999998</v>
      </c>
      <c r="BM24" s="266">
        <v>946.10406999999998</v>
      </c>
      <c r="BN24" s="266">
        <v>1830.5735999999999</v>
      </c>
      <c r="BP24" s="265">
        <v>1924</v>
      </c>
    </row>
    <row r="25" spans="1:68">
      <c r="A25" s="264">
        <v>19</v>
      </c>
      <c r="B25" s="265">
        <v>1925</v>
      </c>
      <c r="C25" s="266">
        <v>1621.481</v>
      </c>
      <c r="D25" s="266">
        <v>175.37438</v>
      </c>
      <c r="E25" s="266">
        <v>134.79416000000001</v>
      </c>
      <c r="F25" s="266">
        <v>217.84003000000001</v>
      </c>
      <c r="G25" s="266">
        <v>279.06977000000001</v>
      </c>
      <c r="H25" s="266">
        <v>321.32002</v>
      </c>
      <c r="I25" s="266">
        <v>381.66311000000002</v>
      </c>
      <c r="J25" s="266">
        <v>514.21076000000005</v>
      </c>
      <c r="K25" s="266">
        <v>638.87468000000001</v>
      </c>
      <c r="L25" s="266">
        <v>907.98293999999999</v>
      </c>
      <c r="M25" s="266">
        <v>1291.3441</v>
      </c>
      <c r="N25" s="266">
        <v>1795.1143</v>
      </c>
      <c r="O25" s="266">
        <v>2736.4991</v>
      </c>
      <c r="P25" s="266">
        <v>4068.0628000000002</v>
      </c>
      <c r="Q25" s="266">
        <v>6241.8604999999998</v>
      </c>
      <c r="R25" s="266">
        <v>9834.0807000000004</v>
      </c>
      <c r="S25" s="266">
        <v>15481.817999999999</v>
      </c>
      <c r="T25" s="266">
        <v>32850</v>
      </c>
      <c r="U25" s="266">
        <v>1027.1519000000001</v>
      </c>
      <c r="V25" s="266">
        <v>1985.5614</v>
      </c>
      <c r="X25" s="265">
        <v>1925</v>
      </c>
      <c r="Y25" s="266">
        <v>1338.8219999999999</v>
      </c>
      <c r="Z25" s="266">
        <v>126.72651999999999</v>
      </c>
      <c r="AA25" s="266">
        <v>99.593496000000002</v>
      </c>
      <c r="AB25" s="266">
        <v>166.73114000000001</v>
      </c>
      <c r="AC25" s="266">
        <v>271.48935999999998</v>
      </c>
      <c r="AD25" s="266">
        <v>313.88416000000001</v>
      </c>
      <c r="AE25" s="266">
        <v>356.99286000000001</v>
      </c>
      <c r="AF25" s="266">
        <v>442.96228000000002</v>
      </c>
      <c r="AG25" s="266">
        <v>520.60738000000003</v>
      </c>
      <c r="AH25" s="266">
        <v>638.25634000000002</v>
      </c>
      <c r="AI25" s="266">
        <v>856.70962999999995</v>
      </c>
      <c r="AJ25" s="266">
        <v>1187.9965</v>
      </c>
      <c r="AK25" s="266">
        <v>1887.0968</v>
      </c>
      <c r="AL25" s="266">
        <v>2897.21</v>
      </c>
      <c r="AM25" s="266">
        <v>4820.0514000000003</v>
      </c>
      <c r="AN25" s="266">
        <v>7948.0519000000004</v>
      </c>
      <c r="AO25" s="266">
        <v>13776.86</v>
      </c>
      <c r="AP25" s="266">
        <v>26923.077000000001</v>
      </c>
      <c r="AQ25" s="266">
        <v>805.81822999999997</v>
      </c>
      <c r="AR25" s="266">
        <v>1576.2364</v>
      </c>
      <c r="AT25" s="265">
        <v>1925</v>
      </c>
      <c r="AU25" s="266">
        <v>1482.5708</v>
      </c>
      <c r="AV25" s="266">
        <v>151.49975000000001</v>
      </c>
      <c r="AW25" s="266">
        <v>117.37089</v>
      </c>
      <c r="AX25" s="266">
        <v>192.90298000000001</v>
      </c>
      <c r="AY25" s="266">
        <v>275.35930000000002</v>
      </c>
      <c r="AZ25" s="266">
        <v>317.56610999999998</v>
      </c>
      <c r="BA25" s="266">
        <v>369.23401999999999</v>
      </c>
      <c r="BB25" s="266">
        <v>479.4889</v>
      </c>
      <c r="BC25" s="266">
        <v>581.46880999999996</v>
      </c>
      <c r="BD25" s="266">
        <v>777.53304000000003</v>
      </c>
      <c r="BE25" s="266">
        <v>1082.1168</v>
      </c>
      <c r="BF25" s="266">
        <v>1508.7427</v>
      </c>
      <c r="BG25" s="266">
        <v>2342.3154</v>
      </c>
      <c r="BH25" s="266">
        <v>3516.2629999999999</v>
      </c>
      <c r="BI25" s="266">
        <v>5566.5446000000002</v>
      </c>
      <c r="BJ25" s="266">
        <v>8874.4493000000002</v>
      </c>
      <c r="BK25" s="266">
        <v>14588.745000000001</v>
      </c>
      <c r="BL25" s="266">
        <v>29500</v>
      </c>
      <c r="BM25" s="266">
        <v>918.77693999999997</v>
      </c>
      <c r="BN25" s="266">
        <v>1780.3150000000001</v>
      </c>
      <c r="BP25" s="265">
        <v>1925</v>
      </c>
    </row>
    <row r="26" spans="1:68">
      <c r="A26" s="264">
        <v>20</v>
      </c>
      <c r="B26" s="265">
        <v>1926</v>
      </c>
      <c r="C26" s="266">
        <v>1684.1621</v>
      </c>
      <c r="D26" s="266">
        <v>164.70972</v>
      </c>
      <c r="E26" s="266">
        <v>146.58831000000001</v>
      </c>
      <c r="F26" s="266">
        <v>229.39068</v>
      </c>
      <c r="G26" s="266">
        <v>282.29289</v>
      </c>
      <c r="H26" s="266">
        <v>325.59122000000002</v>
      </c>
      <c r="I26" s="266">
        <v>372.39028999999999</v>
      </c>
      <c r="J26" s="266">
        <v>470.81545</v>
      </c>
      <c r="K26" s="266">
        <v>658.56079</v>
      </c>
      <c r="L26" s="266">
        <v>946.37595999999996</v>
      </c>
      <c r="M26" s="266">
        <v>1284.1069</v>
      </c>
      <c r="N26" s="266">
        <v>1789.7195999999999</v>
      </c>
      <c r="O26" s="266">
        <v>2728.6109000000001</v>
      </c>
      <c r="P26" s="266">
        <v>4097.9898999999996</v>
      </c>
      <c r="Q26" s="266">
        <v>6099.5671000000002</v>
      </c>
      <c r="R26" s="266">
        <v>10760.683999999999</v>
      </c>
      <c r="S26" s="266">
        <v>15909.091</v>
      </c>
      <c r="T26" s="266">
        <v>37025.641000000003</v>
      </c>
      <c r="U26" s="266">
        <v>1047.6143999999999</v>
      </c>
      <c r="V26" s="266">
        <v>2075.6399000000001</v>
      </c>
      <c r="X26" s="265">
        <v>1926</v>
      </c>
      <c r="Y26" s="266">
        <v>1303.4920999999999</v>
      </c>
      <c r="Z26" s="266">
        <v>125.50744</v>
      </c>
      <c r="AA26" s="266">
        <v>106.07071000000001</v>
      </c>
      <c r="AB26" s="266">
        <v>161.60480000000001</v>
      </c>
      <c r="AC26" s="266">
        <v>291.99831999999998</v>
      </c>
      <c r="AD26" s="266">
        <v>336.44463000000002</v>
      </c>
      <c r="AE26" s="266">
        <v>357.05367999999999</v>
      </c>
      <c r="AF26" s="266">
        <v>467.4742</v>
      </c>
      <c r="AG26" s="266">
        <v>527.09100000000001</v>
      </c>
      <c r="AH26" s="266">
        <v>681.73257999999998</v>
      </c>
      <c r="AI26" s="266">
        <v>881.25467000000003</v>
      </c>
      <c r="AJ26" s="266">
        <v>1260.4970000000001</v>
      </c>
      <c r="AK26" s="266">
        <v>1907.5630000000001</v>
      </c>
      <c r="AL26" s="266">
        <v>3077.0308</v>
      </c>
      <c r="AM26" s="266">
        <v>4985.7482</v>
      </c>
      <c r="AN26" s="266">
        <v>8148.3050999999996</v>
      </c>
      <c r="AO26" s="266">
        <v>13576</v>
      </c>
      <c r="AP26" s="266">
        <v>27792.453000000001</v>
      </c>
      <c r="AQ26" s="266">
        <v>828.55505000000005</v>
      </c>
      <c r="AR26" s="266">
        <v>1614.2183</v>
      </c>
      <c r="AT26" s="265">
        <v>1926</v>
      </c>
      <c r="AU26" s="266">
        <v>1497.0350000000001</v>
      </c>
      <c r="AV26" s="266">
        <v>145.46662000000001</v>
      </c>
      <c r="AW26" s="266">
        <v>126.54677</v>
      </c>
      <c r="AX26" s="266">
        <v>196.26168000000001</v>
      </c>
      <c r="AY26" s="266">
        <v>286.98824000000002</v>
      </c>
      <c r="AZ26" s="266">
        <v>331.00529</v>
      </c>
      <c r="BA26" s="266">
        <v>364.63157999999999</v>
      </c>
      <c r="BB26" s="266">
        <v>469.18184000000002</v>
      </c>
      <c r="BC26" s="266">
        <v>594.73952999999995</v>
      </c>
      <c r="BD26" s="266">
        <v>818.23707999999999</v>
      </c>
      <c r="BE26" s="266">
        <v>1088.7360000000001</v>
      </c>
      <c r="BF26" s="266">
        <v>1537.7397000000001</v>
      </c>
      <c r="BG26" s="266">
        <v>2345.2673</v>
      </c>
      <c r="BH26" s="266">
        <v>3615.2318</v>
      </c>
      <c r="BI26" s="266">
        <v>5568.5164000000004</v>
      </c>
      <c r="BJ26" s="266">
        <v>9448.9362000000001</v>
      </c>
      <c r="BK26" s="266">
        <v>14668.084999999999</v>
      </c>
      <c r="BL26" s="266">
        <v>31706.522000000001</v>
      </c>
      <c r="BM26" s="266">
        <v>940.37613999999996</v>
      </c>
      <c r="BN26" s="266">
        <v>1838.6823999999999</v>
      </c>
      <c r="BP26" s="265">
        <v>1926</v>
      </c>
    </row>
    <row r="27" spans="1:68">
      <c r="A27" s="264">
        <v>21</v>
      </c>
      <c r="B27" s="265">
        <v>1927</v>
      </c>
      <c r="C27" s="266">
        <v>1700.2472</v>
      </c>
      <c r="D27" s="266">
        <v>166.98656</v>
      </c>
      <c r="E27" s="266">
        <v>135.76266000000001</v>
      </c>
      <c r="F27" s="266">
        <v>204.30108000000001</v>
      </c>
      <c r="G27" s="266">
        <v>282.37952000000001</v>
      </c>
      <c r="H27" s="266">
        <v>313.61426</v>
      </c>
      <c r="I27" s="266">
        <v>364.6456</v>
      </c>
      <c r="J27" s="266">
        <v>476.07053000000002</v>
      </c>
      <c r="K27" s="266">
        <v>664.7482</v>
      </c>
      <c r="L27" s="266">
        <v>939.13538000000005</v>
      </c>
      <c r="M27" s="266">
        <v>1305.4975999999999</v>
      </c>
      <c r="N27" s="266">
        <v>1829.7381</v>
      </c>
      <c r="O27" s="266">
        <v>2651.1840000000002</v>
      </c>
      <c r="P27" s="266">
        <v>4089.5884000000001</v>
      </c>
      <c r="Q27" s="266">
        <v>6154.6184999999996</v>
      </c>
      <c r="R27" s="266">
        <v>10198.347</v>
      </c>
      <c r="S27" s="266">
        <v>15828.829</v>
      </c>
      <c r="T27" s="266">
        <v>34512.195</v>
      </c>
      <c r="U27" s="266">
        <v>1040.2050999999999</v>
      </c>
      <c r="V27" s="266">
        <v>2024.2799</v>
      </c>
      <c r="X27" s="265">
        <v>1927</v>
      </c>
      <c r="Y27" s="266">
        <v>1380.3445999999999</v>
      </c>
      <c r="Z27" s="266">
        <v>141.38390000000001</v>
      </c>
      <c r="AA27" s="266">
        <v>97.061736999999994</v>
      </c>
      <c r="AB27" s="266">
        <v>165.51723999999999</v>
      </c>
      <c r="AC27" s="266">
        <v>282.56430999999998</v>
      </c>
      <c r="AD27" s="266">
        <v>324.93702999999999</v>
      </c>
      <c r="AE27" s="266">
        <v>363.86345</v>
      </c>
      <c r="AF27" s="266">
        <v>441.93126999999998</v>
      </c>
      <c r="AG27" s="266">
        <v>491.86991999999998</v>
      </c>
      <c r="AH27" s="266">
        <v>641.04115999999999</v>
      </c>
      <c r="AI27" s="266">
        <v>922.90749000000005</v>
      </c>
      <c r="AJ27" s="266">
        <v>1297.6588999999999</v>
      </c>
      <c r="AK27" s="266">
        <v>1973.3333</v>
      </c>
      <c r="AL27" s="266">
        <v>3052.5605999999998</v>
      </c>
      <c r="AM27" s="266">
        <v>4806.1001999999999</v>
      </c>
      <c r="AN27" s="266">
        <v>8267.4897000000001</v>
      </c>
      <c r="AO27" s="266">
        <v>12984.495999999999</v>
      </c>
      <c r="AP27" s="266">
        <v>29981.817999999999</v>
      </c>
      <c r="AQ27" s="266">
        <v>840.82416000000001</v>
      </c>
      <c r="AR27" s="266">
        <v>1635.3813</v>
      </c>
      <c r="AT27" s="265">
        <v>1927</v>
      </c>
      <c r="AU27" s="266">
        <v>1542.8570999999999</v>
      </c>
      <c r="AV27" s="266">
        <v>154.43575000000001</v>
      </c>
      <c r="AW27" s="266">
        <v>116.63948000000001</v>
      </c>
      <c r="AX27" s="266">
        <v>185.34941000000001</v>
      </c>
      <c r="AY27" s="266">
        <v>282.46816999999999</v>
      </c>
      <c r="AZ27" s="266">
        <v>319.17525999999998</v>
      </c>
      <c r="BA27" s="266">
        <v>364.24957999999998</v>
      </c>
      <c r="BB27" s="266">
        <v>459.30356999999998</v>
      </c>
      <c r="BC27" s="266">
        <v>580.80434000000002</v>
      </c>
      <c r="BD27" s="266">
        <v>794.72140999999999</v>
      </c>
      <c r="BE27" s="266">
        <v>1119.3282999999999</v>
      </c>
      <c r="BF27" s="266">
        <v>1574.579</v>
      </c>
      <c r="BG27" s="266">
        <v>2332.3685</v>
      </c>
      <c r="BH27" s="266">
        <v>3598.8519999999999</v>
      </c>
      <c r="BI27" s="266">
        <v>5507.8370000000004</v>
      </c>
      <c r="BJ27" s="266">
        <v>9230.9277999999995</v>
      </c>
      <c r="BK27" s="266">
        <v>14300</v>
      </c>
      <c r="BL27" s="266">
        <v>31916.667000000001</v>
      </c>
      <c r="BM27" s="266">
        <v>942.69308999999998</v>
      </c>
      <c r="BN27" s="266">
        <v>1827.854</v>
      </c>
      <c r="BP27" s="265">
        <v>1927</v>
      </c>
    </row>
    <row r="28" spans="1:68">
      <c r="A28" s="264">
        <v>22</v>
      </c>
      <c r="B28" s="265">
        <v>1928</v>
      </c>
      <c r="C28" s="266">
        <v>1658.5064</v>
      </c>
      <c r="D28" s="266">
        <v>173.76330999999999</v>
      </c>
      <c r="E28" s="266">
        <v>137.24226999999999</v>
      </c>
      <c r="F28" s="266">
        <v>214.21353999999999</v>
      </c>
      <c r="G28" s="266">
        <v>285.71429000000001</v>
      </c>
      <c r="H28" s="266">
        <v>312.79435000000001</v>
      </c>
      <c r="I28" s="266">
        <v>367.88445000000002</v>
      </c>
      <c r="J28" s="266">
        <v>474.80216999999999</v>
      </c>
      <c r="K28" s="266">
        <v>617.72852999999998</v>
      </c>
      <c r="L28" s="266">
        <v>916.06847000000005</v>
      </c>
      <c r="M28" s="266">
        <v>1339.4558</v>
      </c>
      <c r="N28" s="266">
        <v>1763.0769</v>
      </c>
      <c r="O28" s="266">
        <v>2654.3321000000001</v>
      </c>
      <c r="P28" s="266">
        <v>4062.9371000000001</v>
      </c>
      <c r="Q28" s="266">
        <v>6278.7194</v>
      </c>
      <c r="R28" s="266">
        <v>9905.1383000000005</v>
      </c>
      <c r="S28" s="266">
        <v>14798.245999999999</v>
      </c>
      <c r="T28" s="266">
        <v>32414.633999999998</v>
      </c>
      <c r="U28" s="266">
        <v>1028.9005</v>
      </c>
      <c r="V28" s="266">
        <v>1965.9679000000001</v>
      </c>
      <c r="X28" s="265">
        <v>1928</v>
      </c>
      <c r="Y28" s="266">
        <v>1378.5255999999999</v>
      </c>
      <c r="Z28" s="266">
        <v>150.99252000000001</v>
      </c>
      <c r="AA28" s="266">
        <v>107.00132000000001</v>
      </c>
      <c r="AB28" s="266">
        <v>164.95938000000001</v>
      </c>
      <c r="AC28" s="266">
        <v>281.26233000000002</v>
      </c>
      <c r="AD28" s="266">
        <v>348.83721000000003</v>
      </c>
      <c r="AE28" s="266">
        <v>371.09537999999998</v>
      </c>
      <c r="AF28" s="266">
        <v>453.88556999999997</v>
      </c>
      <c r="AG28" s="266">
        <v>523.4375</v>
      </c>
      <c r="AH28" s="266">
        <v>699.58848</v>
      </c>
      <c r="AI28" s="266">
        <v>887.37446</v>
      </c>
      <c r="AJ28" s="266">
        <v>1229.3729000000001</v>
      </c>
      <c r="AK28" s="266">
        <v>1964.1791000000001</v>
      </c>
      <c r="AL28" s="266">
        <v>3073.8341999999998</v>
      </c>
      <c r="AM28" s="266">
        <v>4732.3944000000001</v>
      </c>
      <c r="AN28" s="266">
        <v>8277.7777999999998</v>
      </c>
      <c r="AO28" s="266">
        <v>12714.286</v>
      </c>
      <c r="AP28" s="266">
        <v>30339.286</v>
      </c>
      <c r="AQ28" s="266">
        <v>851.49960999999996</v>
      </c>
      <c r="AR28" s="266">
        <v>1638.7693999999999</v>
      </c>
      <c r="AT28" s="265">
        <v>1928</v>
      </c>
      <c r="AU28" s="266">
        <v>1520.876</v>
      </c>
      <c r="AV28" s="266">
        <v>162.59773000000001</v>
      </c>
      <c r="AW28" s="266">
        <v>122.3092</v>
      </c>
      <c r="AX28" s="266">
        <v>190.17241000000001</v>
      </c>
      <c r="AY28" s="266">
        <v>283.58490999999998</v>
      </c>
      <c r="AZ28" s="266">
        <v>330.30669999999998</v>
      </c>
      <c r="BA28" s="266">
        <v>369.50578000000002</v>
      </c>
      <c r="BB28" s="266">
        <v>464.47395999999998</v>
      </c>
      <c r="BC28" s="266">
        <v>571.90318000000002</v>
      </c>
      <c r="BD28" s="266">
        <v>811.21867999999995</v>
      </c>
      <c r="BE28" s="266">
        <v>1119.4133999999999</v>
      </c>
      <c r="BF28" s="266">
        <v>1505.5732</v>
      </c>
      <c r="BG28" s="266">
        <v>2326.0767000000001</v>
      </c>
      <c r="BH28" s="266">
        <v>3594.4785000000002</v>
      </c>
      <c r="BI28" s="266">
        <v>5531.1283999999996</v>
      </c>
      <c r="BJ28" s="266">
        <v>9093.0692999999992</v>
      </c>
      <c r="BK28" s="266">
        <v>13676.112999999999</v>
      </c>
      <c r="BL28" s="266">
        <v>31216.494999999999</v>
      </c>
      <c r="BM28" s="266">
        <v>942.17891999999995</v>
      </c>
      <c r="BN28" s="266">
        <v>1802.7585999999999</v>
      </c>
      <c r="BP28" s="265">
        <v>1928</v>
      </c>
    </row>
    <row r="29" spans="1:68">
      <c r="A29" s="264">
        <v>23</v>
      </c>
      <c r="B29" s="265">
        <v>1929</v>
      </c>
      <c r="C29" s="266">
        <v>1627.6034</v>
      </c>
      <c r="D29" s="266">
        <v>163.58595</v>
      </c>
      <c r="E29" s="266">
        <v>132.98566</v>
      </c>
      <c r="F29" s="266">
        <v>216.60650000000001</v>
      </c>
      <c r="G29" s="266">
        <v>290.53816</v>
      </c>
      <c r="H29" s="266">
        <v>335.12682999999998</v>
      </c>
      <c r="I29" s="266">
        <v>390.41967</v>
      </c>
      <c r="J29" s="266">
        <v>476.17057</v>
      </c>
      <c r="K29" s="266">
        <v>617.91179</v>
      </c>
      <c r="L29" s="266">
        <v>886.50963999999999</v>
      </c>
      <c r="M29" s="266">
        <v>1275.9309000000001</v>
      </c>
      <c r="N29" s="266">
        <v>1839.3543</v>
      </c>
      <c r="O29" s="266">
        <v>2766.8161</v>
      </c>
      <c r="P29" s="266">
        <v>4294.7846</v>
      </c>
      <c r="Q29" s="266">
        <v>6513.4168</v>
      </c>
      <c r="R29" s="266">
        <v>10548.507</v>
      </c>
      <c r="S29" s="266">
        <v>15762.712</v>
      </c>
      <c r="T29" s="266">
        <v>36880.951999999997</v>
      </c>
      <c r="U29" s="266">
        <v>1063.2407000000001</v>
      </c>
      <c r="V29" s="266">
        <v>2079.7528000000002</v>
      </c>
      <c r="X29" s="265">
        <v>1929</v>
      </c>
      <c r="Y29" s="266">
        <v>1250.4033999999999</v>
      </c>
      <c r="Z29" s="266">
        <v>136.14572999999999</v>
      </c>
      <c r="AA29" s="266">
        <v>106.60409</v>
      </c>
      <c r="AB29" s="266">
        <v>159.90452999999999</v>
      </c>
      <c r="AC29" s="266">
        <v>251.72414000000001</v>
      </c>
      <c r="AD29" s="266">
        <v>319.60460999999998</v>
      </c>
      <c r="AE29" s="266">
        <v>351.51006999999998</v>
      </c>
      <c r="AF29" s="266">
        <v>430.67847</v>
      </c>
      <c r="AG29" s="266">
        <v>500</v>
      </c>
      <c r="AH29" s="266">
        <v>673.32952999999998</v>
      </c>
      <c r="AI29" s="266">
        <v>905.46217999999999</v>
      </c>
      <c r="AJ29" s="266">
        <v>1254.2647999999999</v>
      </c>
      <c r="AK29" s="266">
        <v>1814.1335999999999</v>
      </c>
      <c r="AL29" s="266">
        <v>3036.25</v>
      </c>
      <c r="AM29" s="266">
        <v>4945.3860999999997</v>
      </c>
      <c r="AN29" s="266">
        <v>8337.1211999999996</v>
      </c>
      <c r="AO29" s="266">
        <v>12963.235000000001</v>
      </c>
      <c r="AP29" s="266">
        <v>30322.034</v>
      </c>
      <c r="AQ29" s="266">
        <v>835.48551999999995</v>
      </c>
      <c r="AR29" s="266">
        <v>1625.3241</v>
      </c>
      <c r="AT29" s="265">
        <v>1929</v>
      </c>
      <c r="AU29" s="266">
        <v>1442.5269000000001</v>
      </c>
      <c r="AV29" s="266">
        <v>150.11765</v>
      </c>
      <c r="AW29" s="266">
        <v>119.98017</v>
      </c>
      <c r="AX29" s="266">
        <v>188.79598999999999</v>
      </c>
      <c r="AY29" s="266">
        <v>271.96039000000002</v>
      </c>
      <c r="AZ29" s="266">
        <v>327.63418999999999</v>
      </c>
      <c r="BA29" s="266">
        <v>370.86232000000001</v>
      </c>
      <c r="BB29" s="266">
        <v>453.51522</v>
      </c>
      <c r="BC29" s="266">
        <v>560.42435</v>
      </c>
      <c r="BD29" s="266">
        <v>783.36557000000005</v>
      </c>
      <c r="BE29" s="266">
        <v>1095.498</v>
      </c>
      <c r="BF29" s="266">
        <v>1554.8973000000001</v>
      </c>
      <c r="BG29" s="266">
        <v>2308.6592000000001</v>
      </c>
      <c r="BH29" s="266">
        <v>3696.1950000000002</v>
      </c>
      <c r="BI29" s="266">
        <v>5749.5412999999999</v>
      </c>
      <c r="BJ29" s="266">
        <v>9451.1278000000002</v>
      </c>
      <c r="BK29" s="266">
        <v>14263.78</v>
      </c>
      <c r="BL29" s="266">
        <v>33049.504999999997</v>
      </c>
      <c r="BM29" s="266">
        <v>951.79781000000003</v>
      </c>
      <c r="BN29" s="266">
        <v>1847.5137999999999</v>
      </c>
      <c r="BP29" s="265">
        <v>1929</v>
      </c>
    </row>
    <row r="30" spans="1:68">
      <c r="A30" s="264">
        <v>24</v>
      </c>
      <c r="B30" s="265">
        <v>1930</v>
      </c>
      <c r="C30" s="266">
        <v>1465.8052</v>
      </c>
      <c r="D30" s="266">
        <v>150.85678999999999</v>
      </c>
      <c r="E30" s="266">
        <v>118.11024</v>
      </c>
      <c r="F30" s="266">
        <v>190.32257999999999</v>
      </c>
      <c r="G30" s="266">
        <v>246.96916999999999</v>
      </c>
      <c r="H30" s="266">
        <v>287.23403999999999</v>
      </c>
      <c r="I30" s="266">
        <v>333.75</v>
      </c>
      <c r="J30" s="266">
        <v>412.93322000000001</v>
      </c>
      <c r="K30" s="266">
        <v>543.84411</v>
      </c>
      <c r="L30" s="266">
        <v>750.26178000000004</v>
      </c>
      <c r="M30" s="266">
        <v>1152.4115999999999</v>
      </c>
      <c r="N30" s="266">
        <v>1696.5251000000001</v>
      </c>
      <c r="O30" s="266">
        <v>2463.3928999999998</v>
      </c>
      <c r="P30" s="266">
        <v>3791.7595000000001</v>
      </c>
      <c r="Q30" s="266">
        <v>5714.7708000000002</v>
      </c>
      <c r="R30" s="266">
        <v>9169.0141000000003</v>
      </c>
      <c r="S30" s="266">
        <v>13743.802</v>
      </c>
      <c r="T30" s="266">
        <v>27122.449000000001</v>
      </c>
      <c r="U30" s="266">
        <v>945.22501999999997</v>
      </c>
      <c r="V30" s="266">
        <v>1757.5459000000001</v>
      </c>
      <c r="X30" s="265">
        <v>1930</v>
      </c>
      <c r="Y30" s="266">
        <v>1207.1686999999999</v>
      </c>
      <c r="Z30" s="266">
        <v>114.43884</v>
      </c>
      <c r="AA30" s="266">
        <v>83.870968000000005</v>
      </c>
      <c r="AB30" s="266">
        <v>139.25729000000001</v>
      </c>
      <c r="AC30" s="266">
        <v>243.16222999999999</v>
      </c>
      <c r="AD30" s="266">
        <v>302.70713999999998</v>
      </c>
      <c r="AE30" s="266">
        <v>302.71399000000002</v>
      </c>
      <c r="AF30" s="266">
        <v>362.53143</v>
      </c>
      <c r="AG30" s="266">
        <v>443.31328000000002</v>
      </c>
      <c r="AH30" s="266">
        <v>613.45939999999996</v>
      </c>
      <c r="AI30" s="266">
        <v>785.37576000000001</v>
      </c>
      <c r="AJ30" s="266">
        <v>1121.9903999999999</v>
      </c>
      <c r="AK30" s="266">
        <v>1716.7139</v>
      </c>
      <c r="AL30" s="266">
        <v>2745.4324000000001</v>
      </c>
      <c r="AM30" s="266">
        <v>4429.3285999999998</v>
      </c>
      <c r="AN30" s="266">
        <v>7878.5713999999998</v>
      </c>
      <c r="AO30" s="266">
        <v>11154.93</v>
      </c>
      <c r="AP30" s="266">
        <v>24435.484</v>
      </c>
      <c r="AQ30" s="266">
        <v>763.49686999999994</v>
      </c>
      <c r="AR30" s="266">
        <v>1429.0247999999999</v>
      </c>
      <c r="AT30" s="265">
        <v>1930</v>
      </c>
      <c r="AU30" s="266">
        <v>1339.2339999999999</v>
      </c>
      <c r="AV30" s="266">
        <v>132.91925000000001</v>
      </c>
      <c r="AW30" s="266">
        <v>101.28483</v>
      </c>
      <c r="AX30" s="266">
        <v>165.14061000000001</v>
      </c>
      <c r="AY30" s="266">
        <v>245.14039</v>
      </c>
      <c r="AZ30" s="266">
        <v>294.67455999999999</v>
      </c>
      <c r="BA30" s="266">
        <v>318.24817999999999</v>
      </c>
      <c r="BB30" s="266">
        <v>387.62626</v>
      </c>
      <c r="BC30" s="266">
        <v>494.68205</v>
      </c>
      <c r="BD30" s="266">
        <v>683.92665</v>
      </c>
      <c r="BE30" s="266">
        <v>973.61478</v>
      </c>
      <c r="BF30" s="266">
        <v>1414.7973</v>
      </c>
      <c r="BG30" s="266">
        <v>2100.5048000000002</v>
      </c>
      <c r="BH30" s="266">
        <v>3292.0302999999999</v>
      </c>
      <c r="BI30" s="266">
        <v>5084.8485000000001</v>
      </c>
      <c r="BJ30" s="266">
        <v>8528.3688000000002</v>
      </c>
      <c r="BK30" s="266">
        <v>12346.008</v>
      </c>
      <c r="BL30" s="266">
        <v>25621.621999999999</v>
      </c>
      <c r="BM30" s="266">
        <v>856.15918999999997</v>
      </c>
      <c r="BN30" s="266">
        <v>1592.2429</v>
      </c>
      <c r="BP30" s="265">
        <v>1930</v>
      </c>
    </row>
    <row r="31" spans="1:68">
      <c r="A31" s="264">
        <v>25</v>
      </c>
      <c r="B31" s="265">
        <v>1931</v>
      </c>
      <c r="C31" s="266">
        <v>1247.5977</v>
      </c>
      <c r="D31" s="266">
        <v>161.41002</v>
      </c>
      <c r="E31" s="266">
        <v>134.64643000000001</v>
      </c>
      <c r="F31" s="266">
        <v>179.01829000000001</v>
      </c>
      <c r="G31" s="266">
        <v>224.09639000000001</v>
      </c>
      <c r="H31" s="266">
        <v>268.01801999999998</v>
      </c>
      <c r="I31" s="266">
        <v>329.62963000000002</v>
      </c>
      <c r="J31" s="266">
        <v>406.91716000000002</v>
      </c>
      <c r="K31" s="266">
        <v>548.79650000000004</v>
      </c>
      <c r="L31" s="266">
        <v>754.34115999999995</v>
      </c>
      <c r="M31" s="266">
        <v>1140.3726999999999</v>
      </c>
      <c r="N31" s="266">
        <v>1687.4519</v>
      </c>
      <c r="O31" s="266">
        <v>2463.3067999999998</v>
      </c>
      <c r="P31" s="266">
        <v>3915.3845999999999</v>
      </c>
      <c r="Q31" s="266">
        <v>6163.1664000000001</v>
      </c>
      <c r="R31" s="266">
        <v>9937.9084999999995</v>
      </c>
      <c r="S31" s="266">
        <v>14500</v>
      </c>
      <c r="T31" s="266">
        <v>26792.453000000001</v>
      </c>
      <c r="U31" s="266">
        <v>957.36481000000003</v>
      </c>
      <c r="V31" s="266">
        <v>1787.9208000000001</v>
      </c>
      <c r="X31" s="265">
        <v>1931</v>
      </c>
      <c r="Y31" s="266">
        <v>981.9579</v>
      </c>
      <c r="Z31" s="266">
        <v>111.64122</v>
      </c>
      <c r="AA31" s="266">
        <v>81.967213000000001</v>
      </c>
      <c r="AB31" s="266">
        <v>136.85592</v>
      </c>
      <c r="AC31" s="266">
        <v>229.86823000000001</v>
      </c>
      <c r="AD31" s="266">
        <v>285.07341000000002</v>
      </c>
      <c r="AE31" s="266">
        <v>324.83278000000001</v>
      </c>
      <c r="AF31" s="266">
        <v>377.35061000000002</v>
      </c>
      <c r="AG31" s="266">
        <v>442.02899000000002</v>
      </c>
      <c r="AH31" s="266">
        <v>597.30457999999999</v>
      </c>
      <c r="AI31" s="266">
        <v>812.29561999999999</v>
      </c>
      <c r="AJ31" s="266">
        <v>1133.386</v>
      </c>
      <c r="AK31" s="266">
        <v>1777.5735</v>
      </c>
      <c r="AL31" s="266">
        <v>2908.9834999999998</v>
      </c>
      <c r="AM31" s="266">
        <v>4642.6174000000001</v>
      </c>
      <c r="AN31" s="266">
        <v>7728.7582000000002</v>
      </c>
      <c r="AO31" s="266">
        <v>12452.055</v>
      </c>
      <c r="AP31" s="266">
        <v>24214.286</v>
      </c>
      <c r="AQ31" s="266">
        <v>772.59538999999995</v>
      </c>
      <c r="AR31" s="266">
        <v>1445.8245999999999</v>
      </c>
      <c r="AT31" s="265">
        <v>1931</v>
      </c>
      <c r="AU31" s="266">
        <v>1117.5797</v>
      </c>
      <c r="AV31" s="266">
        <v>136.87675999999999</v>
      </c>
      <c r="AW31" s="266">
        <v>108.77424000000001</v>
      </c>
      <c r="AX31" s="266">
        <v>158.17651000000001</v>
      </c>
      <c r="AY31" s="266">
        <v>226.89374000000001</v>
      </c>
      <c r="AZ31" s="266">
        <v>276.19234</v>
      </c>
      <c r="BA31" s="266">
        <v>327.25009999999997</v>
      </c>
      <c r="BB31" s="266">
        <v>391.97465999999997</v>
      </c>
      <c r="BC31" s="266">
        <v>496.32762000000002</v>
      </c>
      <c r="BD31" s="266">
        <v>677.94388000000004</v>
      </c>
      <c r="BE31" s="266">
        <v>980.56705999999997</v>
      </c>
      <c r="BF31" s="266">
        <v>1413.8737000000001</v>
      </c>
      <c r="BG31" s="266">
        <v>2127.0843</v>
      </c>
      <c r="BH31" s="266">
        <v>3430.5239000000001</v>
      </c>
      <c r="BI31" s="266">
        <v>5417.2839999999997</v>
      </c>
      <c r="BJ31" s="266">
        <v>8833.3333000000002</v>
      </c>
      <c r="BK31" s="266">
        <v>13416.666999999999</v>
      </c>
      <c r="BL31" s="266">
        <v>25325.203000000001</v>
      </c>
      <c r="BM31" s="266">
        <v>866.62070000000006</v>
      </c>
      <c r="BN31" s="266">
        <v>1615.7264</v>
      </c>
      <c r="BP31" s="265">
        <v>1931</v>
      </c>
    </row>
    <row r="32" spans="1:68">
      <c r="A32" s="264">
        <v>26</v>
      </c>
      <c r="B32" s="265">
        <v>1932</v>
      </c>
      <c r="C32" s="266">
        <v>1203.7525000000001</v>
      </c>
      <c r="D32" s="266">
        <v>153.3877</v>
      </c>
      <c r="E32" s="266">
        <v>127.11054</v>
      </c>
      <c r="F32" s="266">
        <v>173.28635</v>
      </c>
      <c r="G32" s="266">
        <v>239.70036999999999</v>
      </c>
      <c r="H32" s="266">
        <v>246.11399</v>
      </c>
      <c r="I32" s="266">
        <v>285.19564000000003</v>
      </c>
      <c r="J32" s="266">
        <v>405.46400999999997</v>
      </c>
      <c r="K32" s="266">
        <v>518.15039000000002</v>
      </c>
      <c r="L32" s="266">
        <v>743.9085</v>
      </c>
      <c r="M32" s="266">
        <v>1132.8125</v>
      </c>
      <c r="N32" s="266">
        <v>1682.6484</v>
      </c>
      <c r="O32" s="266">
        <v>2530.7017999999998</v>
      </c>
      <c r="P32" s="266">
        <v>3993.4497999999999</v>
      </c>
      <c r="Q32" s="266">
        <v>5897.1962999999996</v>
      </c>
      <c r="R32" s="266">
        <v>9634.1463000000003</v>
      </c>
      <c r="S32" s="266">
        <v>15022.388000000001</v>
      </c>
      <c r="T32" s="266">
        <v>25280.702000000001</v>
      </c>
      <c r="U32" s="266">
        <v>953.00769000000003</v>
      </c>
      <c r="V32" s="266">
        <v>1752.6631</v>
      </c>
      <c r="X32" s="265">
        <v>1932</v>
      </c>
      <c r="Y32" s="266">
        <v>954.51413000000002</v>
      </c>
      <c r="Z32" s="266">
        <v>123.27003999999999</v>
      </c>
      <c r="AA32" s="266">
        <v>86.754966999999994</v>
      </c>
      <c r="AB32" s="266">
        <v>141.50326999999999</v>
      </c>
      <c r="AC32" s="266">
        <v>218.96243000000001</v>
      </c>
      <c r="AD32" s="266">
        <v>244.36393000000001</v>
      </c>
      <c r="AE32" s="266">
        <v>285.23770000000002</v>
      </c>
      <c r="AF32" s="266">
        <v>373.15323000000001</v>
      </c>
      <c r="AG32" s="266">
        <v>409.81432000000001</v>
      </c>
      <c r="AH32" s="266">
        <v>601.04439000000002</v>
      </c>
      <c r="AI32" s="266">
        <v>863.92404999999997</v>
      </c>
      <c r="AJ32" s="266">
        <v>1126.7496000000001</v>
      </c>
      <c r="AK32" s="266">
        <v>1797.2973</v>
      </c>
      <c r="AL32" s="266">
        <v>2919.5401999999999</v>
      </c>
      <c r="AM32" s="266">
        <v>4452.1880000000001</v>
      </c>
      <c r="AN32" s="266">
        <v>7449.4048000000003</v>
      </c>
      <c r="AO32" s="266">
        <v>12060</v>
      </c>
      <c r="AP32" s="266">
        <v>23315.789000000001</v>
      </c>
      <c r="AQ32" s="266">
        <v>769.923</v>
      </c>
      <c r="AR32" s="266">
        <v>1407.9339</v>
      </c>
      <c r="AT32" s="265">
        <v>1932</v>
      </c>
      <c r="AU32" s="266">
        <v>1081.9865</v>
      </c>
      <c r="AV32" s="266">
        <v>138.52264</v>
      </c>
      <c r="AW32" s="266">
        <v>107.32262</v>
      </c>
      <c r="AX32" s="266">
        <v>157.55419000000001</v>
      </c>
      <c r="AY32" s="266">
        <v>229.58828</v>
      </c>
      <c r="AZ32" s="266">
        <v>245.27574000000001</v>
      </c>
      <c r="BA32" s="266">
        <v>285.21632</v>
      </c>
      <c r="BB32" s="266">
        <v>389.09091000000001</v>
      </c>
      <c r="BC32" s="266">
        <v>464.59789999999998</v>
      </c>
      <c r="BD32" s="266">
        <v>674.22312999999997</v>
      </c>
      <c r="BE32" s="266">
        <v>1001.8496</v>
      </c>
      <c r="BF32" s="266">
        <v>1407.6922999999999</v>
      </c>
      <c r="BG32" s="266">
        <v>2168.8888999999999</v>
      </c>
      <c r="BH32" s="266">
        <v>3470.3247000000001</v>
      </c>
      <c r="BI32" s="266">
        <v>5189.0388999999996</v>
      </c>
      <c r="BJ32" s="266">
        <v>8528.6144999999997</v>
      </c>
      <c r="BK32" s="266">
        <v>13457.745999999999</v>
      </c>
      <c r="BL32" s="266">
        <v>24157.895</v>
      </c>
      <c r="BM32" s="266">
        <v>862.98807999999997</v>
      </c>
      <c r="BN32" s="266">
        <v>1578.5764999999999</v>
      </c>
      <c r="BP32" s="265">
        <v>1932</v>
      </c>
    </row>
    <row r="33" spans="1:68">
      <c r="A33" s="264">
        <v>27</v>
      </c>
      <c r="B33" s="265">
        <v>1933</v>
      </c>
      <c r="C33" s="266">
        <v>1166.4398000000001</v>
      </c>
      <c r="D33" s="266">
        <v>147.73805999999999</v>
      </c>
      <c r="E33" s="266">
        <v>114.93893</v>
      </c>
      <c r="F33" s="266">
        <v>169.35484</v>
      </c>
      <c r="G33" s="266">
        <v>227.89915999999999</v>
      </c>
      <c r="H33" s="266">
        <v>249.72776999999999</v>
      </c>
      <c r="I33" s="266">
        <v>296.50238000000002</v>
      </c>
      <c r="J33" s="266">
        <v>382.44242000000003</v>
      </c>
      <c r="K33" s="266">
        <v>525</v>
      </c>
      <c r="L33" s="266">
        <v>809.82186000000002</v>
      </c>
      <c r="M33" s="266">
        <v>1165.0088000000001</v>
      </c>
      <c r="N33" s="266">
        <v>1765.9733000000001</v>
      </c>
      <c r="O33" s="266">
        <v>2657.8946999999998</v>
      </c>
      <c r="P33" s="266">
        <v>4063.8528000000001</v>
      </c>
      <c r="Q33" s="266">
        <v>6361.8618999999999</v>
      </c>
      <c r="R33" s="266">
        <v>9900.2849000000006</v>
      </c>
      <c r="S33" s="266">
        <v>15712.23</v>
      </c>
      <c r="T33" s="266">
        <v>24900</v>
      </c>
      <c r="U33" s="266">
        <v>987.49666000000002</v>
      </c>
      <c r="V33" s="266">
        <v>1795.6470999999999</v>
      </c>
      <c r="X33" s="265">
        <v>1933</v>
      </c>
      <c r="Y33" s="266">
        <v>961.81299000000001</v>
      </c>
      <c r="Z33" s="266">
        <v>116.92108</v>
      </c>
      <c r="AA33" s="266">
        <v>85.909535000000005</v>
      </c>
      <c r="AB33" s="266">
        <v>133.22368</v>
      </c>
      <c r="AC33" s="266">
        <v>200.98211000000001</v>
      </c>
      <c r="AD33" s="266">
        <v>260.71569</v>
      </c>
      <c r="AE33" s="266">
        <v>292.55097999999998</v>
      </c>
      <c r="AF33" s="266">
        <v>385.56263000000001</v>
      </c>
      <c r="AG33" s="266">
        <v>427.76080000000002</v>
      </c>
      <c r="AH33" s="266">
        <v>587.73253</v>
      </c>
      <c r="AI33" s="266">
        <v>842.78668000000005</v>
      </c>
      <c r="AJ33" s="266">
        <v>1133.8403000000001</v>
      </c>
      <c r="AK33" s="266">
        <v>1779.2672</v>
      </c>
      <c r="AL33" s="266">
        <v>2898.0043999999998</v>
      </c>
      <c r="AM33" s="266">
        <v>4662.5</v>
      </c>
      <c r="AN33" s="266">
        <v>7731.5068000000001</v>
      </c>
      <c r="AO33" s="266">
        <v>12500</v>
      </c>
      <c r="AP33" s="266">
        <v>23451.22</v>
      </c>
      <c r="AQ33" s="266">
        <v>792.80963999999994</v>
      </c>
      <c r="AR33" s="266">
        <v>1430.4846</v>
      </c>
      <c r="AT33" s="265">
        <v>1933</v>
      </c>
      <c r="AU33" s="266">
        <v>1066.5505000000001</v>
      </c>
      <c r="AV33" s="266">
        <v>132.53205</v>
      </c>
      <c r="AW33" s="266">
        <v>100.7022</v>
      </c>
      <c r="AX33" s="266">
        <v>151.4658</v>
      </c>
      <c r="AY33" s="266">
        <v>214.72709</v>
      </c>
      <c r="AZ33" s="266">
        <v>255.00189</v>
      </c>
      <c r="BA33" s="266">
        <v>294.57207</v>
      </c>
      <c r="BB33" s="266">
        <v>384.02062000000001</v>
      </c>
      <c r="BC33" s="266">
        <v>476.68619000000001</v>
      </c>
      <c r="BD33" s="266">
        <v>701.18052</v>
      </c>
      <c r="BE33" s="266">
        <v>1008.1057</v>
      </c>
      <c r="BF33" s="266">
        <v>1453.5889</v>
      </c>
      <c r="BG33" s="266">
        <v>2222.6649000000002</v>
      </c>
      <c r="BH33" s="266">
        <v>3487.9517999999998</v>
      </c>
      <c r="BI33" s="266">
        <v>5529.0964999999997</v>
      </c>
      <c r="BJ33" s="266">
        <v>8794.6926999999996</v>
      </c>
      <c r="BK33" s="266">
        <v>14013.558999999999</v>
      </c>
      <c r="BL33" s="266">
        <v>24063.38</v>
      </c>
      <c r="BM33" s="266">
        <v>891.68601999999998</v>
      </c>
      <c r="BN33" s="266">
        <v>1611.2465999999999</v>
      </c>
      <c r="BP33" s="265">
        <v>1933</v>
      </c>
    </row>
    <row r="34" spans="1:68">
      <c r="A34" s="264">
        <v>28</v>
      </c>
      <c r="B34" s="265">
        <v>1934</v>
      </c>
      <c r="C34" s="266">
        <v>1294.6775</v>
      </c>
      <c r="D34" s="266">
        <v>161.74134000000001</v>
      </c>
      <c r="E34" s="266">
        <v>128.44320999999999</v>
      </c>
      <c r="F34" s="266">
        <v>189.19803999999999</v>
      </c>
      <c r="G34" s="266">
        <v>253.54902999999999</v>
      </c>
      <c r="H34" s="266">
        <v>264.88414</v>
      </c>
      <c r="I34" s="266">
        <v>302.38934999999998</v>
      </c>
      <c r="J34" s="266">
        <v>378.69565</v>
      </c>
      <c r="K34" s="266">
        <v>528.13852999999995</v>
      </c>
      <c r="L34" s="266">
        <v>794.83568000000002</v>
      </c>
      <c r="M34" s="266">
        <v>1139.9432999999999</v>
      </c>
      <c r="N34" s="266">
        <v>1803.1838</v>
      </c>
      <c r="O34" s="266">
        <v>2716.4049</v>
      </c>
      <c r="P34" s="266">
        <v>3992.4973</v>
      </c>
      <c r="Q34" s="266">
        <v>6168.3747999999996</v>
      </c>
      <c r="R34" s="266">
        <v>10056.451999999999</v>
      </c>
      <c r="S34" s="266">
        <v>16551.723999999998</v>
      </c>
      <c r="T34" s="266">
        <v>26245.901999999998</v>
      </c>
      <c r="U34" s="266">
        <v>1020.0094</v>
      </c>
      <c r="V34" s="266">
        <v>1840.2827</v>
      </c>
      <c r="X34" s="265">
        <v>1934</v>
      </c>
      <c r="Y34" s="266">
        <v>1065.2174</v>
      </c>
      <c r="Z34" s="266">
        <v>117.87819</v>
      </c>
      <c r="AA34" s="266">
        <v>97.693786000000003</v>
      </c>
      <c r="AB34" s="266">
        <v>144.24690000000001</v>
      </c>
      <c r="AC34" s="266">
        <v>214.38309000000001</v>
      </c>
      <c r="AD34" s="266">
        <v>279.33821</v>
      </c>
      <c r="AE34" s="266">
        <v>303.11849999999998</v>
      </c>
      <c r="AF34" s="266">
        <v>372.48178000000001</v>
      </c>
      <c r="AG34" s="266">
        <v>459.77508999999998</v>
      </c>
      <c r="AH34" s="266">
        <v>629.44905000000006</v>
      </c>
      <c r="AI34" s="266">
        <v>862.95631000000003</v>
      </c>
      <c r="AJ34" s="266">
        <v>1196.4418000000001</v>
      </c>
      <c r="AK34" s="266">
        <v>1818.8215</v>
      </c>
      <c r="AL34" s="266">
        <v>2991.3607000000002</v>
      </c>
      <c r="AM34" s="266">
        <v>4933.8346000000001</v>
      </c>
      <c r="AN34" s="266">
        <v>7953.9642000000003</v>
      </c>
      <c r="AO34" s="266">
        <v>13432.099</v>
      </c>
      <c r="AP34" s="266">
        <v>22607.143</v>
      </c>
      <c r="AQ34" s="266">
        <v>840.92429000000004</v>
      </c>
      <c r="AR34" s="266">
        <v>1475.1216999999999</v>
      </c>
      <c r="AT34" s="265">
        <v>1934</v>
      </c>
      <c r="AU34" s="266">
        <v>1182.4896000000001</v>
      </c>
      <c r="AV34" s="266">
        <v>140.13869</v>
      </c>
      <c r="AW34" s="266">
        <v>113.33228</v>
      </c>
      <c r="AX34" s="266">
        <v>166.99800999999999</v>
      </c>
      <c r="AY34" s="266">
        <v>234.27805000000001</v>
      </c>
      <c r="AZ34" s="266">
        <v>271.83568000000002</v>
      </c>
      <c r="BA34" s="266">
        <v>302.74304000000001</v>
      </c>
      <c r="BB34" s="266">
        <v>375.56659000000002</v>
      </c>
      <c r="BC34" s="266">
        <v>493.94202000000001</v>
      </c>
      <c r="BD34" s="266">
        <v>713.70486000000005</v>
      </c>
      <c r="BE34" s="266">
        <v>1005.2386</v>
      </c>
      <c r="BF34" s="266">
        <v>1503.4785999999999</v>
      </c>
      <c r="BG34" s="266">
        <v>2269.3824</v>
      </c>
      <c r="BH34" s="266">
        <v>3493.8139000000001</v>
      </c>
      <c r="BI34" s="266">
        <v>5559.3472000000002</v>
      </c>
      <c r="BJ34" s="266">
        <v>8979.0300999999999</v>
      </c>
      <c r="BK34" s="266">
        <v>14905.537</v>
      </c>
      <c r="BL34" s="266">
        <v>24137.931</v>
      </c>
      <c r="BM34" s="266">
        <v>931.7998</v>
      </c>
      <c r="BN34" s="266">
        <v>1652.7822000000001</v>
      </c>
      <c r="BP34" s="265">
        <v>1934</v>
      </c>
    </row>
    <row r="35" spans="1:68">
      <c r="A35" s="264">
        <v>29</v>
      </c>
      <c r="B35" s="265">
        <v>1935</v>
      </c>
      <c r="C35" s="266">
        <v>1225.5721000000001</v>
      </c>
      <c r="D35" s="266">
        <v>158.74036000000001</v>
      </c>
      <c r="E35" s="266">
        <v>133.04589000000001</v>
      </c>
      <c r="F35" s="266">
        <v>185.29508999999999</v>
      </c>
      <c r="G35" s="266">
        <v>227.79042999999999</v>
      </c>
      <c r="H35" s="266">
        <v>237.42526000000001</v>
      </c>
      <c r="I35" s="266">
        <v>302.86599999999999</v>
      </c>
      <c r="J35" s="266">
        <v>419.18977000000001</v>
      </c>
      <c r="K35" s="266">
        <v>571.11693000000002</v>
      </c>
      <c r="L35" s="266">
        <v>813.16152999999997</v>
      </c>
      <c r="M35" s="266">
        <v>1201.9867999999999</v>
      </c>
      <c r="N35" s="266">
        <v>1849.5822000000001</v>
      </c>
      <c r="O35" s="266">
        <v>2774.9783000000002</v>
      </c>
      <c r="P35" s="266">
        <v>4236.7304000000004</v>
      </c>
      <c r="Q35" s="266">
        <v>6373.9255000000003</v>
      </c>
      <c r="R35" s="266">
        <v>10068.182000000001</v>
      </c>
      <c r="S35" s="266">
        <v>16519.737000000001</v>
      </c>
      <c r="T35" s="266">
        <v>25952.381000000001</v>
      </c>
      <c r="U35" s="266">
        <v>1046.5648000000001</v>
      </c>
      <c r="V35" s="266">
        <v>1859.6994</v>
      </c>
      <c r="X35" s="265">
        <v>1935</v>
      </c>
      <c r="Y35" s="266">
        <v>1003.0257</v>
      </c>
      <c r="Z35" s="266">
        <v>125</v>
      </c>
      <c r="AA35" s="266">
        <v>80.884675999999999</v>
      </c>
      <c r="AB35" s="266">
        <v>131.67743999999999</v>
      </c>
      <c r="AC35" s="266">
        <v>205.11967999999999</v>
      </c>
      <c r="AD35" s="266">
        <v>264.35045000000002</v>
      </c>
      <c r="AE35" s="266">
        <v>302.82862</v>
      </c>
      <c r="AF35" s="266">
        <v>384.48423000000003</v>
      </c>
      <c r="AG35" s="266">
        <v>439.70715000000001</v>
      </c>
      <c r="AH35" s="266">
        <v>580.19989999999996</v>
      </c>
      <c r="AI35" s="266">
        <v>850.26116999999999</v>
      </c>
      <c r="AJ35" s="266">
        <v>1185.1322</v>
      </c>
      <c r="AK35" s="266">
        <v>1794.2708</v>
      </c>
      <c r="AL35" s="266">
        <v>3065.5391</v>
      </c>
      <c r="AM35" s="266">
        <v>4872.8069999999998</v>
      </c>
      <c r="AN35" s="266">
        <v>7833.3333000000002</v>
      </c>
      <c r="AO35" s="266">
        <v>13348.837</v>
      </c>
      <c r="AP35" s="266">
        <v>23720.93</v>
      </c>
      <c r="AQ35" s="266">
        <v>841.64179000000001</v>
      </c>
      <c r="AR35" s="266">
        <v>1472.3768</v>
      </c>
      <c r="AT35" s="265">
        <v>1935</v>
      </c>
      <c r="AU35" s="266">
        <v>1116.5462</v>
      </c>
      <c r="AV35" s="266">
        <v>142.17931999999999</v>
      </c>
      <c r="AW35" s="266">
        <v>107.29881</v>
      </c>
      <c r="AX35" s="266">
        <v>158.90824000000001</v>
      </c>
      <c r="AY35" s="266">
        <v>216.57622000000001</v>
      </c>
      <c r="AZ35" s="266">
        <v>250.40976000000001</v>
      </c>
      <c r="BA35" s="266">
        <v>302.84796999999998</v>
      </c>
      <c r="BB35" s="266">
        <v>401.83330000000001</v>
      </c>
      <c r="BC35" s="266">
        <v>504.98482999999999</v>
      </c>
      <c r="BD35" s="266">
        <v>698.64296000000002</v>
      </c>
      <c r="BE35" s="266">
        <v>1030.5516</v>
      </c>
      <c r="BF35" s="266">
        <v>1521.6931</v>
      </c>
      <c r="BG35" s="266">
        <v>2284.4115999999999</v>
      </c>
      <c r="BH35" s="266">
        <v>3649.8941</v>
      </c>
      <c r="BI35" s="266">
        <v>5630.9696000000004</v>
      </c>
      <c r="BJ35" s="266">
        <v>8917.8922000000002</v>
      </c>
      <c r="BK35" s="266">
        <v>14836.42</v>
      </c>
      <c r="BL35" s="266">
        <v>24664.43</v>
      </c>
      <c r="BM35" s="266">
        <v>945.54132000000004</v>
      </c>
      <c r="BN35" s="266">
        <v>1662.1619000000001</v>
      </c>
      <c r="BP35" s="265">
        <v>1935</v>
      </c>
    </row>
    <row r="36" spans="1:68">
      <c r="A36" s="264">
        <v>30</v>
      </c>
      <c r="B36" s="265">
        <v>1936</v>
      </c>
      <c r="C36" s="266">
        <v>1303.4789000000001</v>
      </c>
      <c r="D36" s="266">
        <v>155.75106</v>
      </c>
      <c r="E36" s="266">
        <v>130.13699</v>
      </c>
      <c r="F36" s="266">
        <v>194.94819000000001</v>
      </c>
      <c r="G36" s="266">
        <v>234.70379</v>
      </c>
      <c r="H36" s="266">
        <v>264.11149999999998</v>
      </c>
      <c r="I36" s="266">
        <v>271.34145999999998</v>
      </c>
      <c r="J36" s="266">
        <v>396.98491999999999</v>
      </c>
      <c r="K36" s="266">
        <v>523.72582999999997</v>
      </c>
      <c r="L36" s="266">
        <v>811.87670000000003</v>
      </c>
      <c r="M36" s="266">
        <v>1207.6385</v>
      </c>
      <c r="N36" s="266">
        <v>1763.9168</v>
      </c>
      <c r="O36" s="266">
        <v>2718.9654999999998</v>
      </c>
      <c r="P36" s="266">
        <v>4129.3374999999996</v>
      </c>
      <c r="Q36" s="266">
        <v>6239.3768</v>
      </c>
      <c r="R36" s="266">
        <v>9612.4401999999991</v>
      </c>
      <c r="S36" s="266">
        <v>15329.268</v>
      </c>
      <c r="T36" s="266">
        <v>24646.153999999999</v>
      </c>
      <c r="U36" s="266">
        <v>1038.2375</v>
      </c>
      <c r="V36" s="266">
        <v>1794.7929999999999</v>
      </c>
      <c r="X36" s="265">
        <v>1936</v>
      </c>
      <c r="Y36" s="266">
        <v>1099.0365999999999</v>
      </c>
      <c r="Z36" s="266">
        <v>116.71177</v>
      </c>
      <c r="AA36" s="266">
        <v>88.132357999999996</v>
      </c>
      <c r="AB36" s="266">
        <v>136.43983</v>
      </c>
      <c r="AC36" s="266">
        <v>198.55119999999999</v>
      </c>
      <c r="AD36" s="266">
        <v>280.48779999999999</v>
      </c>
      <c r="AE36" s="266">
        <v>306.70530000000002</v>
      </c>
      <c r="AF36" s="266">
        <v>380.48572999999999</v>
      </c>
      <c r="AG36" s="266">
        <v>431.94504000000001</v>
      </c>
      <c r="AH36" s="266">
        <v>599.25442999999996</v>
      </c>
      <c r="AI36" s="266">
        <v>816.95677000000001</v>
      </c>
      <c r="AJ36" s="266">
        <v>1155.1723999999999</v>
      </c>
      <c r="AK36" s="266">
        <v>1811.9657999999999</v>
      </c>
      <c r="AL36" s="266">
        <v>2918.3883999999998</v>
      </c>
      <c r="AM36" s="266">
        <v>4711.6477000000004</v>
      </c>
      <c r="AN36" s="266">
        <v>7784.0909000000001</v>
      </c>
      <c r="AO36" s="266">
        <v>12441.489</v>
      </c>
      <c r="AP36" s="266">
        <v>22471.263999999999</v>
      </c>
      <c r="AQ36" s="266">
        <v>845.57196999999996</v>
      </c>
      <c r="AR36" s="266">
        <v>1433.1061999999999</v>
      </c>
      <c r="AT36" s="265">
        <v>1936</v>
      </c>
      <c r="AU36" s="266">
        <v>1203.3226</v>
      </c>
      <c r="AV36" s="266">
        <v>136.59751</v>
      </c>
      <c r="AW36" s="266">
        <v>109.36271000000001</v>
      </c>
      <c r="AX36" s="266">
        <v>166.19997000000001</v>
      </c>
      <c r="AY36" s="266">
        <v>216.78093000000001</v>
      </c>
      <c r="AZ36" s="266">
        <v>272.05882000000003</v>
      </c>
      <c r="BA36" s="266">
        <v>288.29365000000001</v>
      </c>
      <c r="BB36" s="266">
        <v>388.80676</v>
      </c>
      <c r="BC36" s="266">
        <v>477.30727000000002</v>
      </c>
      <c r="BD36" s="266">
        <v>707.03125</v>
      </c>
      <c r="BE36" s="266">
        <v>1016.4835</v>
      </c>
      <c r="BF36" s="266">
        <v>1463.7878000000001</v>
      </c>
      <c r="BG36" s="266">
        <v>2263.5192999999999</v>
      </c>
      <c r="BH36" s="266">
        <v>3518.4992000000002</v>
      </c>
      <c r="BI36" s="266">
        <v>5476.5956999999999</v>
      </c>
      <c r="BJ36" s="266">
        <v>8674.8251999999993</v>
      </c>
      <c r="BK36" s="266">
        <v>13786.932000000001</v>
      </c>
      <c r="BL36" s="266">
        <v>23401.315999999999</v>
      </c>
      <c r="BM36" s="266">
        <v>943.17242999999996</v>
      </c>
      <c r="BN36" s="266">
        <v>1609.9826</v>
      </c>
      <c r="BP36" s="265">
        <v>1936</v>
      </c>
    </row>
    <row r="37" spans="1:68">
      <c r="A37" s="264">
        <v>31</v>
      </c>
      <c r="B37" s="265">
        <v>1937</v>
      </c>
      <c r="C37" s="266">
        <v>1217.8688999999999</v>
      </c>
      <c r="D37" s="266">
        <v>155.59264999999999</v>
      </c>
      <c r="E37" s="266">
        <v>117.18256</v>
      </c>
      <c r="F37" s="266">
        <v>177.84163000000001</v>
      </c>
      <c r="G37" s="266">
        <v>248.54745</v>
      </c>
      <c r="H37" s="266">
        <v>253.35167000000001</v>
      </c>
      <c r="I37" s="266">
        <v>288.07202000000001</v>
      </c>
      <c r="J37" s="266">
        <v>398.77049</v>
      </c>
      <c r="K37" s="266">
        <v>528.73050999999998</v>
      </c>
      <c r="L37" s="266">
        <v>786.76799000000005</v>
      </c>
      <c r="M37" s="266">
        <v>1164.3118999999999</v>
      </c>
      <c r="N37" s="266">
        <v>1784.4659999999999</v>
      </c>
      <c r="O37" s="266">
        <v>2733.8434999999999</v>
      </c>
      <c r="P37" s="266">
        <v>4039.5010000000002</v>
      </c>
      <c r="Q37" s="266">
        <v>6175.8086999999996</v>
      </c>
      <c r="R37" s="266">
        <v>9942.2633000000005</v>
      </c>
      <c r="S37" s="266">
        <v>15589.888000000001</v>
      </c>
      <c r="T37" s="266">
        <v>27515.625</v>
      </c>
      <c r="U37" s="266">
        <v>1047.6025</v>
      </c>
      <c r="V37" s="266">
        <v>1833.2111</v>
      </c>
      <c r="X37" s="265">
        <v>1937</v>
      </c>
      <c r="Y37" s="266">
        <v>996.95702000000006</v>
      </c>
      <c r="Z37" s="266">
        <v>113.08280999999999</v>
      </c>
      <c r="AA37" s="266">
        <v>84.942085000000006</v>
      </c>
      <c r="AB37" s="266">
        <v>128.14570000000001</v>
      </c>
      <c r="AC37" s="266">
        <v>186.61856</v>
      </c>
      <c r="AD37" s="266">
        <v>244.21965</v>
      </c>
      <c r="AE37" s="266">
        <v>277.8913</v>
      </c>
      <c r="AF37" s="266">
        <v>331.35088999999999</v>
      </c>
      <c r="AG37" s="266">
        <v>440.01731999999998</v>
      </c>
      <c r="AH37" s="266">
        <v>553.23021000000006</v>
      </c>
      <c r="AI37" s="266">
        <v>788.70178999999996</v>
      </c>
      <c r="AJ37" s="266">
        <v>1148.5676000000001</v>
      </c>
      <c r="AK37" s="266">
        <v>1801.1745000000001</v>
      </c>
      <c r="AL37" s="266">
        <v>2798.7867000000001</v>
      </c>
      <c r="AM37" s="266">
        <v>4651.0344999999998</v>
      </c>
      <c r="AN37" s="266">
        <v>7925.6018000000004</v>
      </c>
      <c r="AO37" s="266">
        <v>12314.01</v>
      </c>
      <c r="AP37" s="266">
        <v>23370.787</v>
      </c>
      <c r="AQ37" s="266">
        <v>836.86347000000001</v>
      </c>
      <c r="AR37" s="266">
        <v>1418.3384000000001</v>
      </c>
      <c r="AT37" s="265">
        <v>1937</v>
      </c>
      <c r="AU37" s="266">
        <v>1109.5148999999999</v>
      </c>
      <c r="AV37" s="266">
        <v>134.77593999999999</v>
      </c>
      <c r="AW37" s="266">
        <v>101.21135</v>
      </c>
      <c r="AX37" s="266">
        <v>153.44603000000001</v>
      </c>
      <c r="AY37" s="266">
        <v>217.82983999999999</v>
      </c>
      <c r="AZ37" s="266">
        <v>248.89906999999999</v>
      </c>
      <c r="BA37" s="266">
        <v>283.19968999999998</v>
      </c>
      <c r="BB37" s="266">
        <v>365.66541999999998</v>
      </c>
      <c r="BC37" s="266">
        <v>483.75054999999998</v>
      </c>
      <c r="BD37" s="266">
        <v>671.02593000000002</v>
      </c>
      <c r="BE37" s="266">
        <v>980.01066000000003</v>
      </c>
      <c r="BF37" s="266">
        <v>1471.1097</v>
      </c>
      <c r="BG37" s="266">
        <v>2264.3580999999999</v>
      </c>
      <c r="BH37" s="266">
        <v>3410.5587</v>
      </c>
      <c r="BI37" s="266">
        <v>5405.9889000000003</v>
      </c>
      <c r="BJ37" s="266">
        <v>8906.7415999999994</v>
      </c>
      <c r="BK37" s="266">
        <v>13828.571</v>
      </c>
      <c r="BL37" s="266">
        <v>25104.575000000001</v>
      </c>
      <c r="BM37" s="266">
        <v>943.53093000000001</v>
      </c>
      <c r="BN37" s="266">
        <v>1618.4403</v>
      </c>
      <c r="BP37" s="265">
        <v>1937</v>
      </c>
    </row>
    <row r="38" spans="1:68">
      <c r="A38" s="264">
        <v>32</v>
      </c>
      <c r="B38" s="265">
        <v>1938</v>
      </c>
      <c r="C38" s="266">
        <v>1258.4593</v>
      </c>
      <c r="D38" s="266">
        <v>138.91761</v>
      </c>
      <c r="E38" s="266">
        <v>126.43312</v>
      </c>
      <c r="F38" s="266">
        <v>175.91721999999999</v>
      </c>
      <c r="G38" s="266">
        <v>256.81817999999998</v>
      </c>
      <c r="H38" s="266">
        <v>248.14063999999999</v>
      </c>
      <c r="I38" s="266">
        <v>254.95231000000001</v>
      </c>
      <c r="J38" s="266">
        <v>376.66532000000001</v>
      </c>
      <c r="K38" s="266">
        <v>513.14031</v>
      </c>
      <c r="L38" s="266">
        <v>773.17291</v>
      </c>
      <c r="M38" s="266">
        <v>1164.0506</v>
      </c>
      <c r="N38" s="266">
        <v>1760.2266</v>
      </c>
      <c r="O38" s="266">
        <v>2678.5418</v>
      </c>
      <c r="P38" s="266">
        <v>4106.7358000000004</v>
      </c>
      <c r="Q38" s="266">
        <v>6285.7142999999996</v>
      </c>
      <c r="R38" s="266">
        <v>9877.7777999999998</v>
      </c>
      <c r="S38" s="266">
        <v>16031.25</v>
      </c>
      <c r="T38" s="266">
        <v>27430.769</v>
      </c>
      <c r="U38" s="266">
        <v>1061.4291000000001</v>
      </c>
      <c r="V38" s="266">
        <v>1836.057</v>
      </c>
      <c r="X38" s="265">
        <v>1938</v>
      </c>
      <c r="Y38" s="266">
        <v>967.46447000000001</v>
      </c>
      <c r="Z38" s="266">
        <v>111.2311</v>
      </c>
      <c r="AA38" s="266">
        <v>84.306095999999997</v>
      </c>
      <c r="AB38" s="266">
        <v>129.06371999999999</v>
      </c>
      <c r="AC38" s="266">
        <v>191.35598999999999</v>
      </c>
      <c r="AD38" s="266">
        <v>242.64966000000001</v>
      </c>
      <c r="AE38" s="266">
        <v>279.72865000000002</v>
      </c>
      <c r="AF38" s="266">
        <v>343.64407</v>
      </c>
      <c r="AG38" s="266">
        <v>399.47780999999998</v>
      </c>
      <c r="AH38" s="266">
        <v>586.96628999999996</v>
      </c>
      <c r="AI38" s="266">
        <v>812.53264000000001</v>
      </c>
      <c r="AJ38" s="266">
        <v>1159.5607</v>
      </c>
      <c r="AK38" s="266">
        <v>1749.7955999999999</v>
      </c>
      <c r="AL38" s="266">
        <v>2861.8618999999999</v>
      </c>
      <c r="AM38" s="266">
        <v>4764.9402</v>
      </c>
      <c r="AN38" s="266">
        <v>7978.9474</v>
      </c>
      <c r="AO38" s="266">
        <v>12725.664000000001</v>
      </c>
      <c r="AP38" s="266">
        <v>24966.667000000001</v>
      </c>
      <c r="AQ38" s="266">
        <v>862.72150999999997</v>
      </c>
      <c r="AR38" s="266">
        <v>1453.0259000000001</v>
      </c>
      <c r="AT38" s="265">
        <v>1938</v>
      </c>
      <c r="AU38" s="266">
        <v>1115.7373</v>
      </c>
      <c r="AV38" s="266">
        <v>125.37419</v>
      </c>
      <c r="AW38" s="266">
        <v>105.55913</v>
      </c>
      <c r="AX38" s="266">
        <v>152.91301000000001</v>
      </c>
      <c r="AY38" s="266">
        <v>224.34952999999999</v>
      </c>
      <c r="AZ38" s="266">
        <v>245.45926</v>
      </c>
      <c r="BA38" s="266">
        <v>266.81957</v>
      </c>
      <c r="BB38" s="266">
        <v>360.55405999999999</v>
      </c>
      <c r="BC38" s="266">
        <v>455.64605</v>
      </c>
      <c r="BD38" s="266">
        <v>680.46542999999997</v>
      </c>
      <c r="BE38" s="266">
        <v>991.00256999999999</v>
      </c>
      <c r="BF38" s="266">
        <v>1463.8189</v>
      </c>
      <c r="BG38" s="266">
        <v>2211.1111000000001</v>
      </c>
      <c r="BH38" s="266">
        <v>3473.5234</v>
      </c>
      <c r="BI38" s="266">
        <v>5508.8194999999996</v>
      </c>
      <c r="BJ38" s="266">
        <v>8902.7026999999998</v>
      </c>
      <c r="BK38" s="266">
        <v>14244.019</v>
      </c>
      <c r="BL38" s="266">
        <v>26000</v>
      </c>
      <c r="BM38" s="266">
        <v>963.25341000000003</v>
      </c>
      <c r="BN38" s="266">
        <v>1638.4265</v>
      </c>
      <c r="BP38" s="265">
        <v>1938</v>
      </c>
    </row>
    <row r="39" spans="1:68">
      <c r="A39" s="264">
        <v>33</v>
      </c>
      <c r="B39" s="265">
        <v>1939</v>
      </c>
      <c r="C39" s="266">
        <v>1233.3099</v>
      </c>
      <c r="D39" s="266">
        <v>145.90746999999999</v>
      </c>
      <c r="E39" s="266">
        <v>108.5915</v>
      </c>
      <c r="F39" s="266">
        <v>197.83617000000001</v>
      </c>
      <c r="G39" s="266">
        <v>234.77116000000001</v>
      </c>
      <c r="H39" s="266">
        <v>251.49105</v>
      </c>
      <c r="I39" s="266">
        <v>254.84566000000001</v>
      </c>
      <c r="J39" s="266">
        <v>368.21244999999999</v>
      </c>
      <c r="K39" s="266">
        <v>501.10962999999998</v>
      </c>
      <c r="L39" s="266">
        <v>772.56479000000002</v>
      </c>
      <c r="M39" s="266">
        <v>1199.5074</v>
      </c>
      <c r="N39" s="266">
        <v>1796.837</v>
      </c>
      <c r="O39" s="266">
        <v>2752.6188999999999</v>
      </c>
      <c r="P39" s="266">
        <v>4216.8550999999998</v>
      </c>
      <c r="Q39" s="266">
        <v>6479.3388000000004</v>
      </c>
      <c r="R39" s="266">
        <v>10576.674000000001</v>
      </c>
      <c r="S39" s="266">
        <v>16663.366000000002</v>
      </c>
      <c r="T39" s="266">
        <v>31454.544999999998</v>
      </c>
      <c r="U39" s="266">
        <v>1102.6347000000001</v>
      </c>
      <c r="V39" s="266">
        <v>1934.3855000000001</v>
      </c>
      <c r="X39" s="265">
        <v>1939</v>
      </c>
      <c r="Y39" s="266">
        <v>971.20991000000004</v>
      </c>
      <c r="Z39" s="266">
        <v>102.37389</v>
      </c>
      <c r="AA39" s="266">
        <v>76.420640000000006</v>
      </c>
      <c r="AB39" s="266">
        <v>114.97924</v>
      </c>
      <c r="AC39" s="266">
        <v>178.70339000000001</v>
      </c>
      <c r="AD39" s="266">
        <v>218.44992999999999</v>
      </c>
      <c r="AE39" s="266">
        <v>248.54141999999999</v>
      </c>
      <c r="AF39" s="266">
        <v>340.92827</v>
      </c>
      <c r="AG39" s="266">
        <v>388.45143999999999</v>
      </c>
      <c r="AH39" s="266">
        <v>574.66666999999995</v>
      </c>
      <c r="AI39" s="266">
        <v>794.44443999999999</v>
      </c>
      <c r="AJ39" s="266">
        <v>1104.4403</v>
      </c>
      <c r="AK39" s="266">
        <v>1820.4925000000001</v>
      </c>
      <c r="AL39" s="266">
        <v>3047.3373000000001</v>
      </c>
      <c r="AM39" s="266">
        <v>4590.4393</v>
      </c>
      <c r="AN39" s="266">
        <v>8257.0849999999991</v>
      </c>
      <c r="AO39" s="266">
        <v>12771.784</v>
      </c>
      <c r="AP39" s="266">
        <v>27673.913</v>
      </c>
      <c r="AQ39" s="266">
        <v>879.67263000000003</v>
      </c>
      <c r="AR39" s="266">
        <v>1489.1696999999999</v>
      </c>
      <c r="AT39" s="265">
        <v>1939</v>
      </c>
      <c r="AU39" s="266">
        <v>1104.6512</v>
      </c>
      <c r="AV39" s="266">
        <v>124.59135000000001</v>
      </c>
      <c r="AW39" s="266">
        <v>92.685289999999995</v>
      </c>
      <c r="AX39" s="266">
        <v>157.08450999999999</v>
      </c>
      <c r="AY39" s="266">
        <v>207.01696000000001</v>
      </c>
      <c r="AZ39" s="266">
        <v>235.25447</v>
      </c>
      <c r="BA39" s="266">
        <v>251.82005000000001</v>
      </c>
      <c r="BB39" s="266">
        <v>354.99693000000002</v>
      </c>
      <c r="BC39" s="266">
        <v>444.37101000000001</v>
      </c>
      <c r="BD39" s="266">
        <v>673.35116000000005</v>
      </c>
      <c r="BE39" s="266">
        <v>999.50125000000003</v>
      </c>
      <c r="BF39" s="266">
        <v>1455.4425000000001</v>
      </c>
      <c r="BG39" s="266">
        <v>2283.1999999999998</v>
      </c>
      <c r="BH39" s="266">
        <v>3620.0302000000001</v>
      </c>
      <c r="BI39" s="266">
        <v>5504.6666999999998</v>
      </c>
      <c r="BJ39" s="266">
        <v>9379.3102999999992</v>
      </c>
      <c r="BK39" s="266">
        <v>14546.275</v>
      </c>
      <c r="BL39" s="266">
        <v>29253.165000000001</v>
      </c>
      <c r="BM39" s="266">
        <v>992.37923000000001</v>
      </c>
      <c r="BN39" s="266">
        <v>1702.7499</v>
      </c>
      <c r="BP39" s="265">
        <v>1939</v>
      </c>
    </row>
    <row r="40" spans="1:68">
      <c r="A40" s="264">
        <v>34</v>
      </c>
      <c r="B40" s="265">
        <v>1940</v>
      </c>
      <c r="C40" s="266">
        <v>1214.8732</v>
      </c>
      <c r="D40" s="266">
        <v>134.65056999999999</v>
      </c>
      <c r="E40" s="266">
        <v>108.77986</v>
      </c>
      <c r="F40" s="266">
        <v>182.93809999999999</v>
      </c>
      <c r="G40" s="266">
        <v>236.92919000000001</v>
      </c>
      <c r="H40" s="266">
        <v>227.91001</v>
      </c>
      <c r="I40" s="266">
        <v>248.05928</v>
      </c>
      <c r="J40" s="266">
        <v>344.26229999999998</v>
      </c>
      <c r="K40" s="266">
        <v>522.96360000000004</v>
      </c>
      <c r="L40" s="266">
        <v>776.97842000000003</v>
      </c>
      <c r="M40" s="266">
        <v>1174.0385000000001</v>
      </c>
      <c r="N40" s="266">
        <v>1814.7928999999999</v>
      </c>
      <c r="O40" s="266">
        <v>2797.9875999999999</v>
      </c>
      <c r="P40" s="266">
        <v>4182.0041000000001</v>
      </c>
      <c r="Q40" s="266">
        <v>6307.0652</v>
      </c>
      <c r="R40" s="266">
        <v>9957.5372000000007</v>
      </c>
      <c r="S40" s="266">
        <v>15502.304</v>
      </c>
      <c r="T40" s="266">
        <v>27724.637999999999</v>
      </c>
      <c r="U40" s="266">
        <v>1086.1419000000001</v>
      </c>
      <c r="V40" s="266">
        <v>1836.4091000000001</v>
      </c>
      <c r="X40" s="265">
        <v>1940</v>
      </c>
      <c r="Y40" s="266">
        <v>963.29294000000004</v>
      </c>
      <c r="Z40" s="266">
        <v>112.12466999999999</v>
      </c>
      <c r="AA40" s="266">
        <v>72.733311</v>
      </c>
      <c r="AB40" s="266">
        <v>104.50109999999999</v>
      </c>
      <c r="AC40" s="266">
        <v>173.29256000000001</v>
      </c>
      <c r="AD40" s="266">
        <v>193.66667000000001</v>
      </c>
      <c r="AE40" s="266">
        <v>234.30962</v>
      </c>
      <c r="AF40" s="266">
        <v>273.64438999999999</v>
      </c>
      <c r="AG40" s="266">
        <v>382.35293999999999</v>
      </c>
      <c r="AH40" s="266">
        <v>547.61905000000002</v>
      </c>
      <c r="AI40" s="266">
        <v>802.45699999999999</v>
      </c>
      <c r="AJ40" s="266">
        <v>1106.3444</v>
      </c>
      <c r="AK40" s="266">
        <v>1755.8934999999999</v>
      </c>
      <c r="AL40" s="266">
        <v>2812.4393</v>
      </c>
      <c r="AM40" s="266">
        <v>4530.1508000000003</v>
      </c>
      <c r="AN40" s="266">
        <v>7893.7007999999996</v>
      </c>
      <c r="AO40" s="266">
        <v>12208.494000000001</v>
      </c>
      <c r="AP40" s="266">
        <v>23927.082999999999</v>
      </c>
      <c r="AQ40" s="266">
        <v>854.42911000000004</v>
      </c>
      <c r="AR40" s="266">
        <v>1394.7447999999999</v>
      </c>
      <c r="AT40" s="265">
        <v>1940</v>
      </c>
      <c r="AU40" s="266">
        <v>1091.5444</v>
      </c>
      <c r="AV40" s="266">
        <v>123.60178999999999</v>
      </c>
      <c r="AW40" s="266">
        <v>91.013259000000005</v>
      </c>
      <c r="AX40" s="266">
        <v>144.14695</v>
      </c>
      <c r="AY40" s="266">
        <v>205.53227000000001</v>
      </c>
      <c r="AZ40" s="266">
        <v>210.97742</v>
      </c>
      <c r="BA40" s="266">
        <v>241.44243</v>
      </c>
      <c r="BB40" s="266">
        <v>310.26107999999999</v>
      </c>
      <c r="BC40" s="266">
        <v>452.59739999999999</v>
      </c>
      <c r="BD40" s="266">
        <v>661.17542000000003</v>
      </c>
      <c r="BE40" s="266">
        <v>990.27946999999995</v>
      </c>
      <c r="BF40" s="266">
        <v>1464.2750000000001</v>
      </c>
      <c r="BG40" s="266">
        <v>2272.3436999999999</v>
      </c>
      <c r="BH40" s="266">
        <v>3479.8206</v>
      </c>
      <c r="BI40" s="266">
        <v>5383.8119999999999</v>
      </c>
      <c r="BJ40" s="266">
        <v>8886.6190000000006</v>
      </c>
      <c r="BK40" s="266">
        <v>13710.084000000001</v>
      </c>
      <c r="BL40" s="266">
        <v>25515.151999999998</v>
      </c>
      <c r="BM40" s="266">
        <v>971.43263000000002</v>
      </c>
      <c r="BN40" s="266">
        <v>1606.4999</v>
      </c>
      <c r="BP40" s="265">
        <v>1940</v>
      </c>
    </row>
    <row r="41" spans="1:68">
      <c r="A41" s="264">
        <v>35</v>
      </c>
      <c r="B41" s="265">
        <v>1941</v>
      </c>
      <c r="C41" s="266">
        <v>1288.7628999999999</v>
      </c>
      <c r="D41" s="266">
        <v>139.30162999999999</v>
      </c>
      <c r="E41" s="266">
        <v>108.13460000000001</v>
      </c>
      <c r="F41" s="266">
        <v>159.07673</v>
      </c>
      <c r="G41" s="266">
        <v>204.68597</v>
      </c>
      <c r="H41" s="266">
        <v>198.69918999999999</v>
      </c>
      <c r="I41" s="266">
        <v>232.19273999999999</v>
      </c>
      <c r="J41" s="266">
        <v>339.47773000000001</v>
      </c>
      <c r="K41" s="266">
        <v>461.37520999999998</v>
      </c>
      <c r="L41" s="266">
        <v>737.43775000000005</v>
      </c>
      <c r="M41" s="266">
        <v>1161.2293</v>
      </c>
      <c r="N41" s="266">
        <v>1774.6397999999999</v>
      </c>
      <c r="O41" s="266">
        <v>2774.0491999999999</v>
      </c>
      <c r="P41" s="266">
        <v>4251.0163000000002</v>
      </c>
      <c r="Q41" s="266">
        <v>6479.2502999999997</v>
      </c>
      <c r="R41" s="266">
        <v>10054.393</v>
      </c>
      <c r="S41" s="266">
        <v>15264.069</v>
      </c>
      <c r="T41" s="266">
        <v>29453.332999999999</v>
      </c>
      <c r="U41" s="266">
        <v>1099.4281000000001</v>
      </c>
      <c r="V41" s="266">
        <v>1852.8884</v>
      </c>
      <c r="X41" s="265">
        <v>1941</v>
      </c>
      <c r="Y41" s="266">
        <v>1022.1683</v>
      </c>
      <c r="Z41" s="266">
        <v>103.16847</v>
      </c>
      <c r="AA41" s="266">
        <v>72.678331</v>
      </c>
      <c r="AB41" s="266">
        <v>104.17986000000001</v>
      </c>
      <c r="AC41" s="266">
        <v>155.46639999999999</v>
      </c>
      <c r="AD41" s="266">
        <v>201.84392</v>
      </c>
      <c r="AE41" s="266">
        <v>234.42135999999999</v>
      </c>
      <c r="AF41" s="266">
        <v>310.80516999999998</v>
      </c>
      <c r="AG41" s="266">
        <v>374.24633999999998</v>
      </c>
      <c r="AH41" s="266">
        <v>565.29359999999997</v>
      </c>
      <c r="AI41" s="266">
        <v>780.01921000000004</v>
      </c>
      <c r="AJ41" s="266">
        <v>1102.924</v>
      </c>
      <c r="AK41" s="266">
        <v>1804.5388</v>
      </c>
      <c r="AL41" s="266">
        <v>2884.4317000000001</v>
      </c>
      <c r="AM41" s="266">
        <v>4789.4736999999996</v>
      </c>
      <c r="AN41" s="266">
        <v>8275.3346000000001</v>
      </c>
      <c r="AO41" s="266">
        <v>12704.38</v>
      </c>
      <c r="AP41" s="266">
        <v>25457.143</v>
      </c>
      <c r="AQ41" s="266">
        <v>901.08924000000002</v>
      </c>
      <c r="AR41" s="266">
        <v>1451.847</v>
      </c>
      <c r="AT41" s="265">
        <v>1941</v>
      </c>
      <c r="AU41" s="266">
        <v>1158.002</v>
      </c>
      <c r="AV41" s="266">
        <v>121.59090999999999</v>
      </c>
      <c r="AW41" s="266">
        <v>90.667992999999996</v>
      </c>
      <c r="AX41" s="266">
        <v>131.83532</v>
      </c>
      <c r="AY41" s="266">
        <v>180.40897000000001</v>
      </c>
      <c r="AZ41" s="266">
        <v>200.26177999999999</v>
      </c>
      <c r="BA41" s="266">
        <v>233.27338</v>
      </c>
      <c r="BB41" s="266">
        <v>325.73484999999999</v>
      </c>
      <c r="BC41" s="266">
        <v>418.12740000000002</v>
      </c>
      <c r="BD41" s="266">
        <v>649.96659999999997</v>
      </c>
      <c r="BE41" s="266">
        <v>972.12293999999997</v>
      </c>
      <c r="BF41" s="266">
        <v>1441.2192</v>
      </c>
      <c r="BG41" s="266">
        <v>2284.8171000000002</v>
      </c>
      <c r="BH41" s="266">
        <v>3546.5288</v>
      </c>
      <c r="BI41" s="266">
        <v>5596.5473000000002</v>
      </c>
      <c r="BJ41" s="266">
        <v>9124.8750999999993</v>
      </c>
      <c r="BK41" s="266">
        <v>13875.248</v>
      </c>
      <c r="BL41" s="266">
        <v>27122.222000000002</v>
      </c>
      <c r="BM41" s="266">
        <v>1001.083</v>
      </c>
      <c r="BN41" s="266">
        <v>1643.16</v>
      </c>
      <c r="BP41" s="265">
        <v>1941</v>
      </c>
    </row>
    <row r="42" spans="1:68">
      <c r="A42" s="264">
        <v>36</v>
      </c>
      <c r="B42" s="265">
        <v>1942</v>
      </c>
      <c r="C42" s="266">
        <v>1265.5094999999999</v>
      </c>
      <c r="D42" s="266">
        <v>147.46881999999999</v>
      </c>
      <c r="E42" s="266">
        <v>118.90448000000001</v>
      </c>
      <c r="F42" s="266">
        <v>160.68593000000001</v>
      </c>
      <c r="G42" s="266">
        <v>145.67183</v>
      </c>
      <c r="H42" s="266">
        <v>157.79157000000001</v>
      </c>
      <c r="I42" s="266">
        <v>213.52189999999999</v>
      </c>
      <c r="J42" s="266">
        <v>311.27080000000001</v>
      </c>
      <c r="K42" s="266">
        <v>469.92948999999999</v>
      </c>
      <c r="L42" s="266">
        <v>785.81236000000001</v>
      </c>
      <c r="M42" s="266">
        <v>1214.1527000000001</v>
      </c>
      <c r="N42" s="266">
        <v>1839.1256000000001</v>
      </c>
      <c r="O42" s="266">
        <v>2934.3908000000001</v>
      </c>
      <c r="P42" s="266">
        <v>4593.9697999999999</v>
      </c>
      <c r="Q42" s="266">
        <v>6768.6170000000002</v>
      </c>
      <c r="R42" s="266">
        <v>10751.566000000001</v>
      </c>
      <c r="S42" s="266">
        <v>16725.738000000001</v>
      </c>
      <c r="T42" s="266">
        <v>30531.646000000001</v>
      </c>
      <c r="U42" s="266">
        <v>1150.8150000000001</v>
      </c>
      <c r="V42" s="266">
        <v>1939.8114</v>
      </c>
      <c r="X42" s="265">
        <v>1942</v>
      </c>
      <c r="Y42" s="266">
        <v>1011.3674</v>
      </c>
      <c r="Z42" s="266">
        <v>111.87215</v>
      </c>
      <c r="AA42" s="266">
        <v>77.854670999999996</v>
      </c>
      <c r="AB42" s="266">
        <v>112.99616</v>
      </c>
      <c r="AC42" s="266">
        <v>165.29198</v>
      </c>
      <c r="AD42" s="266">
        <v>203.79456999999999</v>
      </c>
      <c r="AE42" s="266">
        <v>246.83772999999999</v>
      </c>
      <c r="AF42" s="266">
        <v>301.84805</v>
      </c>
      <c r="AG42" s="266">
        <v>371.03685000000002</v>
      </c>
      <c r="AH42" s="266">
        <v>551.58730000000003</v>
      </c>
      <c r="AI42" s="266">
        <v>814.05151999999998</v>
      </c>
      <c r="AJ42" s="266">
        <v>1180.6342</v>
      </c>
      <c r="AK42" s="266">
        <v>1834.6289999999999</v>
      </c>
      <c r="AL42" s="266">
        <v>3051.5464000000002</v>
      </c>
      <c r="AM42" s="266">
        <v>5068.7574999999997</v>
      </c>
      <c r="AN42" s="266">
        <v>8529.8507000000009</v>
      </c>
      <c r="AO42" s="266">
        <v>12876.761</v>
      </c>
      <c r="AP42" s="266">
        <v>26008.85</v>
      </c>
      <c r="AQ42" s="266">
        <v>942.08018000000004</v>
      </c>
      <c r="AR42" s="266">
        <v>1492.4902</v>
      </c>
      <c r="AT42" s="265">
        <v>1942</v>
      </c>
      <c r="AU42" s="266">
        <v>1140.9374</v>
      </c>
      <c r="AV42" s="266">
        <v>129.99626000000001</v>
      </c>
      <c r="AW42" s="266">
        <v>98.742351999999997</v>
      </c>
      <c r="AX42" s="266">
        <v>136.93608</v>
      </c>
      <c r="AY42" s="266">
        <v>155.37783999999999</v>
      </c>
      <c r="AZ42" s="266">
        <v>180.77803</v>
      </c>
      <c r="BA42" s="266">
        <v>229.79174</v>
      </c>
      <c r="BB42" s="266">
        <v>306.75330000000002</v>
      </c>
      <c r="BC42" s="266">
        <v>421.28555999999998</v>
      </c>
      <c r="BD42" s="266">
        <v>666.51694999999995</v>
      </c>
      <c r="BE42" s="266">
        <v>1014.7093</v>
      </c>
      <c r="BF42" s="266">
        <v>1511.5492999999999</v>
      </c>
      <c r="BG42" s="266">
        <v>2379.0149999999999</v>
      </c>
      <c r="BH42" s="266">
        <v>3795.8292999999999</v>
      </c>
      <c r="BI42" s="266">
        <v>5877.2929000000004</v>
      </c>
      <c r="BJ42" s="266">
        <v>9578.3251</v>
      </c>
      <c r="BK42" s="266">
        <v>14627.638999999999</v>
      </c>
      <c r="BL42" s="266">
        <v>27869.792000000001</v>
      </c>
      <c r="BM42" s="266">
        <v>1047.1262999999999</v>
      </c>
      <c r="BN42" s="266">
        <v>1703.7514000000001</v>
      </c>
      <c r="BP42" s="265">
        <v>1942</v>
      </c>
    </row>
    <row r="43" spans="1:68">
      <c r="A43" s="264">
        <v>37</v>
      </c>
      <c r="B43" s="265">
        <v>1943</v>
      </c>
      <c r="C43" s="266">
        <v>1241.8342</v>
      </c>
      <c r="D43" s="266">
        <v>145.53990999999999</v>
      </c>
      <c r="E43" s="266">
        <v>124.65564999999999</v>
      </c>
      <c r="F43" s="266">
        <v>140.01921999999999</v>
      </c>
      <c r="G43" s="266">
        <v>114.56</v>
      </c>
      <c r="H43" s="266">
        <v>142.76205999999999</v>
      </c>
      <c r="I43" s="266">
        <v>191.17646999999999</v>
      </c>
      <c r="J43" s="266">
        <v>281.67966999999999</v>
      </c>
      <c r="K43" s="266">
        <v>428.33742999999998</v>
      </c>
      <c r="L43" s="266">
        <v>749.31381999999996</v>
      </c>
      <c r="M43" s="266">
        <v>1143.1226999999999</v>
      </c>
      <c r="N43" s="266">
        <v>1746.6161</v>
      </c>
      <c r="O43" s="266">
        <v>2929.0232000000001</v>
      </c>
      <c r="P43" s="266">
        <v>4369.7147999999997</v>
      </c>
      <c r="Q43" s="266">
        <v>6757.3333000000002</v>
      </c>
      <c r="R43" s="266">
        <v>10439.583000000001</v>
      </c>
      <c r="S43" s="266">
        <v>16111.111000000001</v>
      </c>
      <c r="T43" s="266">
        <v>31283.951000000001</v>
      </c>
      <c r="U43" s="266">
        <v>1122.0009</v>
      </c>
      <c r="V43" s="266">
        <v>1897.6448</v>
      </c>
      <c r="X43" s="265">
        <v>1943</v>
      </c>
      <c r="Y43" s="266">
        <v>1008.4884</v>
      </c>
      <c r="Z43" s="266">
        <v>108.19918</v>
      </c>
      <c r="AA43" s="266">
        <v>82.73639</v>
      </c>
      <c r="AB43" s="266">
        <v>93.285990999999996</v>
      </c>
      <c r="AC43" s="266">
        <v>148.73623000000001</v>
      </c>
      <c r="AD43" s="266">
        <v>203.49028999999999</v>
      </c>
      <c r="AE43" s="266">
        <v>234.58539999999999</v>
      </c>
      <c r="AF43" s="266">
        <v>289.20979</v>
      </c>
      <c r="AG43" s="266">
        <v>382.37810000000002</v>
      </c>
      <c r="AH43" s="266">
        <v>547.82993999999997</v>
      </c>
      <c r="AI43" s="266">
        <v>822.60306000000003</v>
      </c>
      <c r="AJ43" s="266">
        <v>1148.6119000000001</v>
      </c>
      <c r="AK43" s="266">
        <v>1760.4666999999999</v>
      </c>
      <c r="AL43" s="266">
        <v>3048.4904000000001</v>
      </c>
      <c r="AM43" s="266">
        <v>4875.1500999999998</v>
      </c>
      <c r="AN43" s="266">
        <v>8126.3537999999999</v>
      </c>
      <c r="AO43" s="266">
        <v>12887.754999999999</v>
      </c>
      <c r="AP43" s="266">
        <v>25700</v>
      </c>
      <c r="AQ43" s="266">
        <v>936.20330999999999</v>
      </c>
      <c r="AR43" s="266">
        <v>1463.0498</v>
      </c>
      <c r="AT43" s="265">
        <v>1943</v>
      </c>
      <c r="AU43" s="266">
        <v>1127.4212</v>
      </c>
      <c r="AV43" s="266">
        <v>127.20587999999999</v>
      </c>
      <c r="AW43" s="266">
        <v>104.10814999999999</v>
      </c>
      <c r="AX43" s="266">
        <v>116.73903</v>
      </c>
      <c r="AY43" s="266">
        <v>131.54080999999999</v>
      </c>
      <c r="AZ43" s="266">
        <v>173.28699</v>
      </c>
      <c r="BA43" s="266">
        <v>212.49565000000001</v>
      </c>
      <c r="BB43" s="266">
        <v>285.30092999999999</v>
      </c>
      <c r="BC43" s="266">
        <v>405.85773999999998</v>
      </c>
      <c r="BD43" s="266">
        <v>646.93969000000004</v>
      </c>
      <c r="BE43" s="266">
        <v>982.60263999999995</v>
      </c>
      <c r="BF43" s="266">
        <v>1448.4256</v>
      </c>
      <c r="BG43" s="266">
        <v>2337.8472000000002</v>
      </c>
      <c r="BH43" s="266">
        <v>3685.3081000000002</v>
      </c>
      <c r="BI43" s="266">
        <v>5766.8982999999998</v>
      </c>
      <c r="BJ43" s="266">
        <v>9200.1934000000001</v>
      </c>
      <c r="BK43" s="266">
        <v>14346.369000000001</v>
      </c>
      <c r="BL43" s="266">
        <v>27950.249</v>
      </c>
      <c r="BM43" s="266">
        <v>1029.5373999999999</v>
      </c>
      <c r="BN43" s="266">
        <v>1665.4983</v>
      </c>
      <c r="BP43" s="265">
        <v>1943</v>
      </c>
    </row>
    <row r="44" spans="1:68">
      <c r="A44" s="264">
        <v>38</v>
      </c>
      <c r="B44" s="265">
        <v>1944</v>
      </c>
      <c r="C44" s="266">
        <v>1038.5880999999999</v>
      </c>
      <c r="D44" s="266">
        <v>121.73605999999999</v>
      </c>
      <c r="E44" s="266">
        <v>107.79082</v>
      </c>
      <c r="F44" s="266">
        <v>129.79066</v>
      </c>
      <c r="G44" s="266">
        <v>103.49206</v>
      </c>
      <c r="H44" s="266">
        <v>121.28458999999999</v>
      </c>
      <c r="I44" s="266">
        <v>168.0729</v>
      </c>
      <c r="J44" s="266">
        <v>253.10445999999999</v>
      </c>
      <c r="K44" s="266">
        <v>381.66397000000001</v>
      </c>
      <c r="L44" s="266">
        <v>656.33546000000001</v>
      </c>
      <c r="M44" s="266">
        <v>1051.45</v>
      </c>
      <c r="N44" s="266">
        <v>1668.5985000000001</v>
      </c>
      <c r="O44" s="266">
        <v>2698.3696</v>
      </c>
      <c r="P44" s="266">
        <v>4156.4299000000001</v>
      </c>
      <c r="Q44" s="266">
        <v>6234.7479999999996</v>
      </c>
      <c r="R44" s="266">
        <v>9580.9128999999994</v>
      </c>
      <c r="S44" s="266">
        <v>14605.578</v>
      </c>
      <c r="T44" s="266">
        <v>27447.059000000001</v>
      </c>
      <c r="U44" s="266">
        <v>1031.5577000000001</v>
      </c>
      <c r="V44" s="266">
        <v>1718.7331999999999</v>
      </c>
      <c r="X44" s="265">
        <v>1944</v>
      </c>
      <c r="Y44" s="266">
        <v>827.11442999999997</v>
      </c>
      <c r="Z44" s="266">
        <v>80.686381999999995</v>
      </c>
      <c r="AA44" s="266">
        <v>67.971924999999999</v>
      </c>
      <c r="AB44" s="266">
        <v>86.560364000000007</v>
      </c>
      <c r="AC44" s="266">
        <v>139.16373999999999</v>
      </c>
      <c r="AD44" s="266">
        <v>180.59752</v>
      </c>
      <c r="AE44" s="266">
        <v>200.75627</v>
      </c>
      <c r="AF44" s="266">
        <v>272.15685999999999</v>
      </c>
      <c r="AG44" s="266">
        <v>377.67322000000001</v>
      </c>
      <c r="AH44" s="266">
        <v>491.52542</v>
      </c>
      <c r="AI44" s="266">
        <v>727.73185999999998</v>
      </c>
      <c r="AJ44" s="266">
        <v>1088.748</v>
      </c>
      <c r="AK44" s="266">
        <v>1736.1759</v>
      </c>
      <c r="AL44" s="266">
        <v>2793.2564000000002</v>
      </c>
      <c r="AM44" s="266">
        <v>4628.2659999999996</v>
      </c>
      <c r="AN44" s="266">
        <v>7589.4736999999996</v>
      </c>
      <c r="AO44" s="266">
        <v>12038.834999999999</v>
      </c>
      <c r="AP44" s="266">
        <v>22375</v>
      </c>
      <c r="AQ44" s="266">
        <v>872.15238999999997</v>
      </c>
      <c r="AR44" s="266">
        <v>1335.3770999999999</v>
      </c>
      <c r="AT44" s="265">
        <v>1944</v>
      </c>
      <c r="AU44" s="266">
        <v>934.89860999999996</v>
      </c>
      <c r="AV44" s="266">
        <v>101.5611</v>
      </c>
      <c r="AW44" s="266">
        <v>88.256614999999996</v>
      </c>
      <c r="AX44" s="266">
        <v>108.28747</v>
      </c>
      <c r="AY44" s="266">
        <v>121.27964</v>
      </c>
      <c r="AZ44" s="266">
        <v>151.20217</v>
      </c>
      <c r="BA44" s="266">
        <v>184.26430999999999</v>
      </c>
      <c r="BB44" s="266">
        <v>262.29198000000002</v>
      </c>
      <c r="BC44" s="266">
        <v>379.72579999999999</v>
      </c>
      <c r="BD44" s="266">
        <v>573.03877</v>
      </c>
      <c r="BE44" s="266">
        <v>888.09082000000001</v>
      </c>
      <c r="BF44" s="266">
        <v>1379.0556999999999</v>
      </c>
      <c r="BG44" s="266">
        <v>2212.5799000000002</v>
      </c>
      <c r="BH44" s="266">
        <v>3448.1327999999999</v>
      </c>
      <c r="BI44" s="266">
        <v>5387.2179999999998</v>
      </c>
      <c r="BJ44" s="266">
        <v>8501.9010999999991</v>
      </c>
      <c r="BK44" s="266">
        <v>13189.286</v>
      </c>
      <c r="BL44" s="266">
        <v>24399.061000000002</v>
      </c>
      <c r="BM44" s="266">
        <v>952.10473999999999</v>
      </c>
      <c r="BN44" s="266">
        <v>1513.0112999999999</v>
      </c>
      <c r="BP44" s="265">
        <v>1944</v>
      </c>
    </row>
    <row r="45" spans="1:68">
      <c r="A45" s="264">
        <v>39</v>
      </c>
      <c r="B45" s="265">
        <v>1945</v>
      </c>
      <c r="C45" s="266">
        <v>945.47004000000004</v>
      </c>
      <c r="D45" s="266">
        <v>113.14246</v>
      </c>
      <c r="E45" s="266">
        <v>96.963043999999996</v>
      </c>
      <c r="F45" s="266">
        <v>133.68111999999999</v>
      </c>
      <c r="G45" s="266">
        <v>101.17349</v>
      </c>
      <c r="H45" s="266">
        <v>127.46796000000001</v>
      </c>
      <c r="I45" s="266">
        <v>162.6506</v>
      </c>
      <c r="J45" s="266">
        <v>250.72149999999999</v>
      </c>
      <c r="K45" s="266">
        <v>389.04437999999999</v>
      </c>
      <c r="L45" s="266">
        <v>630.45414000000005</v>
      </c>
      <c r="M45" s="266">
        <v>1067.5165</v>
      </c>
      <c r="N45" s="266">
        <v>1654.8171</v>
      </c>
      <c r="O45" s="266">
        <v>2592.8618999999999</v>
      </c>
      <c r="P45" s="266">
        <v>4071.0331999999999</v>
      </c>
      <c r="Q45" s="266">
        <v>6076.5172000000002</v>
      </c>
      <c r="R45" s="266">
        <v>9709.0908999999992</v>
      </c>
      <c r="S45" s="266">
        <v>14888.031000000001</v>
      </c>
      <c r="T45" s="266">
        <v>26185.566999999999</v>
      </c>
      <c r="U45" s="266">
        <v>1031.8372999999999</v>
      </c>
      <c r="V45" s="266">
        <v>1688.6343999999999</v>
      </c>
      <c r="X45" s="265">
        <v>1945</v>
      </c>
      <c r="Y45" s="266">
        <v>745.94276000000002</v>
      </c>
      <c r="Z45" s="266">
        <v>77.583124999999995</v>
      </c>
      <c r="AA45" s="266">
        <v>67.121729000000002</v>
      </c>
      <c r="AB45" s="266">
        <v>81.429990000000004</v>
      </c>
      <c r="AC45" s="266">
        <v>115.45741</v>
      </c>
      <c r="AD45" s="266">
        <v>165.24991</v>
      </c>
      <c r="AE45" s="266">
        <v>201.13788</v>
      </c>
      <c r="AF45" s="266">
        <v>263.27945</v>
      </c>
      <c r="AG45" s="266">
        <v>342.18414999999999</v>
      </c>
      <c r="AH45" s="266">
        <v>523.24036999999998</v>
      </c>
      <c r="AI45" s="266">
        <v>736.38444000000004</v>
      </c>
      <c r="AJ45" s="266">
        <v>1046.4395999999999</v>
      </c>
      <c r="AK45" s="266">
        <v>1654.5925</v>
      </c>
      <c r="AL45" s="266">
        <v>2714.1644999999999</v>
      </c>
      <c r="AM45" s="266">
        <v>4567.5676000000003</v>
      </c>
      <c r="AN45" s="266">
        <v>7393.2203</v>
      </c>
      <c r="AO45" s="266">
        <v>12332.288</v>
      </c>
      <c r="AP45" s="266">
        <v>22225.351999999999</v>
      </c>
      <c r="AQ45" s="266">
        <v>868.10356999999999</v>
      </c>
      <c r="AR45" s="266">
        <v>1313.3856000000001</v>
      </c>
      <c r="AT45" s="265">
        <v>1945</v>
      </c>
      <c r="AU45" s="266">
        <v>847.61216000000002</v>
      </c>
      <c r="AV45" s="266">
        <v>95.681179999999998</v>
      </c>
      <c r="AW45" s="266">
        <v>82.309124999999995</v>
      </c>
      <c r="AX45" s="266">
        <v>107.75296</v>
      </c>
      <c r="AY45" s="266">
        <v>108.33465</v>
      </c>
      <c r="AZ45" s="266">
        <v>146.53397000000001</v>
      </c>
      <c r="BA45" s="266">
        <v>181.89424</v>
      </c>
      <c r="BB45" s="266">
        <v>256.79701999999997</v>
      </c>
      <c r="BC45" s="266">
        <v>366.41852999999998</v>
      </c>
      <c r="BD45" s="266">
        <v>576.69255999999996</v>
      </c>
      <c r="BE45" s="266">
        <v>899.37252999999998</v>
      </c>
      <c r="BF45" s="266">
        <v>1350.8635999999999</v>
      </c>
      <c r="BG45" s="266">
        <v>2118.6662000000001</v>
      </c>
      <c r="BH45" s="266">
        <v>3364.1183999999998</v>
      </c>
      <c r="BI45" s="266">
        <v>5278.4337999999998</v>
      </c>
      <c r="BJ45" s="266">
        <v>8449.7695999999996</v>
      </c>
      <c r="BK45" s="266">
        <v>13477.509</v>
      </c>
      <c r="BL45" s="266">
        <v>23832.635999999999</v>
      </c>
      <c r="BM45" s="266">
        <v>950.13325999999995</v>
      </c>
      <c r="BN45" s="266">
        <v>1488.3678</v>
      </c>
      <c r="BP45" s="265">
        <v>1945</v>
      </c>
    </row>
    <row r="46" spans="1:68">
      <c r="A46" s="264">
        <v>40</v>
      </c>
      <c r="B46" s="265">
        <v>1946</v>
      </c>
      <c r="C46" s="266">
        <v>968.54485999999997</v>
      </c>
      <c r="D46" s="266">
        <v>85.579515000000001</v>
      </c>
      <c r="E46" s="266">
        <v>80.849478000000005</v>
      </c>
      <c r="F46" s="266">
        <v>150.64420000000001</v>
      </c>
      <c r="G46" s="266">
        <v>155.56978000000001</v>
      </c>
      <c r="H46" s="266">
        <v>164.22487000000001</v>
      </c>
      <c r="I46" s="266">
        <v>208.71021999999999</v>
      </c>
      <c r="J46" s="266">
        <v>274.02643999999998</v>
      </c>
      <c r="K46" s="266">
        <v>401.10323</v>
      </c>
      <c r="L46" s="266">
        <v>708.29693999999995</v>
      </c>
      <c r="M46" s="266">
        <v>1105.088</v>
      </c>
      <c r="N46" s="266">
        <v>1762.2909</v>
      </c>
      <c r="O46" s="266">
        <v>2705.9202</v>
      </c>
      <c r="P46" s="266">
        <v>4333.9254000000001</v>
      </c>
      <c r="Q46" s="266">
        <v>6448.0946000000004</v>
      </c>
      <c r="R46" s="266">
        <v>10194.444</v>
      </c>
      <c r="S46" s="266">
        <v>15206.107</v>
      </c>
      <c r="T46" s="266">
        <v>27283.019</v>
      </c>
      <c r="U46" s="266">
        <v>1103.9711</v>
      </c>
      <c r="V46" s="266">
        <v>1773.9866999999999</v>
      </c>
      <c r="X46" s="265">
        <v>1946</v>
      </c>
      <c r="Y46" s="266">
        <v>779.39498000000003</v>
      </c>
      <c r="Z46" s="266">
        <v>72.873081999999997</v>
      </c>
      <c r="AA46" s="266">
        <v>57.640231999999997</v>
      </c>
      <c r="AB46" s="266">
        <v>84.175083999999998</v>
      </c>
      <c r="AC46" s="266">
        <v>122.28608</v>
      </c>
      <c r="AD46" s="266">
        <v>162.91569000000001</v>
      </c>
      <c r="AE46" s="266">
        <v>185.16065</v>
      </c>
      <c r="AF46" s="266">
        <v>249.43482</v>
      </c>
      <c r="AG46" s="266">
        <v>325.92908999999997</v>
      </c>
      <c r="AH46" s="266">
        <v>526.10618999999997</v>
      </c>
      <c r="AI46" s="266">
        <v>781.02189999999996</v>
      </c>
      <c r="AJ46" s="266">
        <v>1067.2396000000001</v>
      </c>
      <c r="AK46" s="266">
        <v>1688.01</v>
      </c>
      <c r="AL46" s="266">
        <v>2643.0893999999998</v>
      </c>
      <c r="AM46" s="266">
        <v>4691.3294999999998</v>
      </c>
      <c r="AN46" s="266">
        <v>7574.2574000000004</v>
      </c>
      <c r="AO46" s="266">
        <v>12418.96</v>
      </c>
      <c r="AP46" s="266">
        <v>22741.935000000001</v>
      </c>
      <c r="AQ46" s="266">
        <v>895.90938000000006</v>
      </c>
      <c r="AR46" s="266">
        <v>1332.2099000000001</v>
      </c>
      <c r="AT46" s="265">
        <v>1946</v>
      </c>
      <c r="AU46" s="266">
        <v>875.97765000000004</v>
      </c>
      <c r="AV46" s="266">
        <v>79.335160999999999</v>
      </c>
      <c r="AW46" s="266">
        <v>69.462896000000001</v>
      </c>
      <c r="AX46" s="266">
        <v>117.72553000000001</v>
      </c>
      <c r="AY46" s="266">
        <v>138.90665000000001</v>
      </c>
      <c r="AZ46" s="266">
        <v>163.56563</v>
      </c>
      <c r="BA46" s="266">
        <v>196.86875000000001</v>
      </c>
      <c r="BB46" s="266">
        <v>262.05757999999997</v>
      </c>
      <c r="BC46" s="266">
        <v>365.03381999999999</v>
      </c>
      <c r="BD46" s="266">
        <v>617.80219999999997</v>
      </c>
      <c r="BE46" s="266">
        <v>939.69731999999999</v>
      </c>
      <c r="BF46" s="266">
        <v>1414.3254999999999</v>
      </c>
      <c r="BG46" s="266">
        <v>2190.6578</v>
      </c>
      <c r="BH46" s="266">
        <v>3451.1885000000002</v>
      </c>
      <c r="BI46" s="266">
        <v>5513.5300999999999</v>
      </c>
      <c r="BJ46" s="266">
        <v>8763.9639999999999</v>
      </c>
      <c r="BK46" s="266">
        <v>13658.744000000001</v>
      </c>
      <c r="BL46" s="266">
        <v>24586.206999999999</v>
      </c>
      <c r="BM46" s="266">
        <v>1000.134</v>
      </c>
      <c r="BN46" s="266">
        <v>1538.1179999999999</v>
      </c>
      <c r="BP46" s="265">
        <v>1946</v>
      </c>
    </row>
    <row r="47" spans="1:68">
      <c r="A47" s="264">
        <v>41</v>
      </c>
      <c r="B47" s="265">
        <v>1947</v>
      </c>
      <c r="C47" s="266">
        <v>911.59235999999999</v>
      </c>
      <c r="D47" s="266">
        <v>102.67274999999999</v>
      </c>
      <c r="E47" s="266">
        <v>72.613343</v>
      </c>
      <c r="F47" s="266">
        <v>136.88469000000001</v>
      </c>
      <c r="G47" s="266">
        <v>171.27072000000001</v>
      </c>
      <c r="H47" s="266">
        <v>168.11788000000001</v>
      </c>
      <c r="I47" s="266">
        <v>198.65546000000001</v>
      </c>
      <c r="J47" s="266">
        <v>263.38028000000003</v>
      </c>
      <c r="K47" s="266">
        <v>415.79559</v>
      </c>
      <c r="L47" s="266">
        <v>668.94489999999996</v>
      </c>
      <c r="M47" s="266">
        <v>1178.3653999999999</v>
      </c>
      <c r="N47" s="266">
        <v>1701.6492000000001</v>
      </c>
      <c r="O47" s="266">
        <v>2731.9974999999999</v>
      </c>
      <c r="P47" s="266">
        <v>4157.9399000000003</v>
      </c>
      <c r="Q47" s="266">
        <v>6139.1417000000001</v>
      </c>
      <c r="R47" s="266">
        <v>9719.0570000000007</v>
      </c>
      <c r="S47" s="266">
        <v>14068.701999999999</v>
      </c>
      <c r="T47" s="266">
        <v>24230.769</v>
      </c>
      <c r="U47" s="266">
        <v>1073.6030000000001</v>
      </c>
      <c r="V47" s="266">
        <v>1680.7645</v>
      </c>
      <c r="X47" s="265">
        <v>1947</v>
      </c>
      <c r="Y47" s="266">
        <v>715.92119000000002</v>
      </c>
      <c r="Z47" s="266">
        <v>57.432431999999999</v>
      </c>
      <c r="AA47" s="266">
        <v>50.381678999999998</v>
      </c>
      <c r="AB47" s="266">
        <v>71.131158999999997</v>
      </c>
      <c r="AC47" s="266">
        <v>109.88655</v>
      </c>
      <c r="AD47" s="266">
        <v>152.74542</v>
      </c>
      <c r="AE47" s="266">
        <v>178.15902</v>
      </c>
      <c r="AF47" s="266">
        <v>247.70304999999999</v>
      </c>
      <c r="AG47" s="266">
        <v>327.84809999999999</v>
      </c>
      <c r="AH47" s="266">
        <v>470.82227999999998</v>
      </c>
      <c r="AI47" s="266">
        <v>749.08087999999998</v>
      </c>
      <c r="AJ47" s="266">
        <v>1004.4379</v>
      </c>
      <c r="AK47" s="266">
        <v>1624.5443</v>
      </c>
      <c r="AL47" s="266">
        <v>2602.1925999999999</v>
      </c>
      <c r="AM47" s="266">
        <v>4410.1695</v>
      </c>
      <c r="AN47" s="266">
        <v>7258.9576999999999</v>
      </c>
      <c r="AO47" s="266">
        <v>11985.075000000001</v>
      </c>
      <c r="AP47" s="266">
        <v>21598.802</v>
      </c>
      <c r="AQ47" s="266">
        <v>864.59545000000003</v>
      </c>
      <c r="AR47" s="266">
        <v>1269.3689999999999</v>
      </c>
      <c r="AT47" s="265">
        <v>1947</v>
      </c>
      <c r="AU47" s="266">
        <v>815.90939000000003</v>
      </c>
      <c r="AV47" s="266">
        <v>80.457863000000003</v>
      </c>
      <c r="AW47" s="266">
        <v>61.691355999999999</v>
      </c>
      <c r="AX47" s="266">
        <v>104.48016</v>
      </c>
      <c r="AY47" s="266">
        <v>140.53879000000001</v>
      </c>
      <c r="AZ47" s="266">
        <v>160.40727999999999</v>
      </c>
      <c r="BA47" s="266">
        <v>188.31169</v>
      </c>
      <c r="BB47" s="266">
        <v>255.70939999999999</v>
      </c>
      <c r="BC47" s="266">
        <v>373.71289999999999</v>
      </c>
      <c r="BD47" s="266">
        <v>571.58375000000001</v>
      </c>
      <c r="BE47" s="266">
        <v>958.88157999999999</v>
      </c>
      <c r="BF47" s="266">
        <v>1350.7074</v>
      </c>
      <c r="BG47" s="266">
        <v>2169.9043999999999</v>
      </c>
      <c r="BH47" s="266">
        <v>3344.3897999999999</v>
      </c>
      <c r="BI47" s="266">
        <v>5214.0266000000001</v>
      </c>
      <c r="BJ47" s="266">
        <v>8373.9982</v>
      </c>
      <c r="BK47" s="266">
        <v>12899.496999999999</v>
      </c>
      <c r="BL47" s="266">
        <v>22683.098999999998</v>
      </c>
      <c r="BM47" s="266">
        <v>969.31155999999999</v>
      </c>
      <c r="BN47" s="266">
        <v>1463.0917999999999</v>
      </c>
      <c r="BP47" s="265">
        <v>1947</v>
      </c>
    </row>
    <row r="48" spans="1:68">
      <c r="A48" s="264">
        <v>42</v>
      </c>
      <c r="B48" s="265">
        <v>1948</v>
      </c>
      <c r="C48" s="266">
        <v>843.05688999999995</v>
      </c>
      <c r="D48" s="266">
        <v>88.487155000000001</v>
      </c>
      <c r="E48" s="266">
        <v>76.978677000000005</v>
      </c>
      <c r="F48" s="266">
        <v>136.6782</v>
      </c>
      <c r="G48" s="266">
        <v>185.97951</v>
      </c>
      <c r="H48" s="266">
        <v>172.41379000000001</v>
      </c>
      <c r="I48" s="266">
        <v>198.17382000000001</v>
      </c>
      <c r="J48" s="266">
        <v>260.70442000000003</v>
      </c>
      <c r="K48" s="266">
        <v>414.80921999999998</v>
      </c>
      <c r="L48" s="266">
        <v>685.18519000000003</v>
      </c>
      <c r="M48" s="266">
        <v>1117.2809999999999</v>
      </c>
      <c r="N48" s="266">
        <v>1831.8362999999999</v>
      </c>
      <c r="O48" s="266">
        <v>2769.3705</v>
      </c>
      <c r="P48" s="266">
        <v>4270.2929000000004</v>
      </c>
      <c r="Q48" s="266">
        <v>6435.8323</v>
      </c>
      <c r="R48" s="266">
        <v>10102.361999999999</v>
      </c>
      <c r="S48" s="266">
        <v>15401.514999999999</v>
      </c>
      <c r="T48" s="266">
        <v>25842.974999999999</v>
      </c>
      <c r="U48" s="266">
        <v>1103.5651</v>
      </c>
      <c r="V48" s="266">
        <v>1750.5588</v>
      </c>
      <c r="X48" s="265">
        <v>1948</v>
      </c>
      <c r="Y48" s="266">
        <v>642.87516000000005</v>
      </c>
      <c r="Z48" s="266">
        <v>63.465964999999997</v>
      </c>
      <c r="AA48" s="266">
        <v>47.529940000000003</v>
      </c>
      <c r="AB48" s="266">
        <v>52.631579000000002</v>
      </c>
      <c r="AC48" s="266">
        <v>90.257413</v>
      </c>
      <c r="AD48" s="266">
        <v>134.46475000000001</v>
      </c>
      <c r="AE48" s="266">
        <v>168.59887000000001</v>
      </c>
      <c r="AF48" s="266">
        <v>228.31541000000001</v>
      </c>
      <c r="AG48" s="266">
        <v>333.60656</v>
      </c>
      <c r="AH48" s="266">
        <v>477.78267</v>
      </c>
      <c r="AI48" s="266">
        <v>755.63737000000003</v>
      </c>
      <c r="AJ48" s="266">
        <v>1079.922</v>
      </c>
      <c r="AK48" s="266">
        <v>1632.2242000000001</v>
      </c>
      <c r="AL48" s="266">
        <v>2626.3317999999999</v>
      </c>
      <c r="AM48" s="266">
        <v>4596.0699000000004</v>
      </c>
      <c r="AN48" s="266">
        <v>7757.2816000000003</v>
      </c>
      <c r="AO48" s="266">
        <v>12484.15</v>
      </c>
      <c r="AP48" s="266">
        <v>22642.044999999998</v>
      </c>
      <c r="AQ48" s="266">
        <v>889.39768000000004</v>
      </c>
      <c r="AR48" s="266">
        <v>1307.2663</v>
      </c>
      <c r="AT48" s="265">
        <v>1948</v>
      </c>
      <c r="AU48" s="266">
        <v>745.22371999999996</v>
      </c>
      <c r="AV48" s="266">
        <v>76.202776999999998</v>
      </c>
      <c r="AW48" s="266">
        <v>62.511490999999999</v>
      </c>
      <c r="AX48" s="266">
        <v>95.372163</v>
      </c>
      <c r="AY48" s="266">
        <v>138.54352</v>
      </c>
      <c r="AZ48" s="266">
        <v>153.47019</v>
      </c>
      <c r="BA48" s="266">
        <v>183.23293000000001</v>
      </c>
      <c r="BB48" s="266">
        <v>244.81182000000001</v>
      </c>
      <c r="BC48" s="266">
        <v>375.86004000000003</v>
      </c>
      <c r="BD48" s="266">
        <v>583.78146000000004</v>
      </c>
      <c r="BE48" s="266">
        <v>932.89535000000001</v>
      </c>
      <c r="BF48" s="266">
        <v>1451.43</v>
      </c>
      <c r="BG48" s="266">
        <v>2190.4902999999999</v>
      </c>
      <c r="BH48" s="266">
        <v>3409.3263999999999</v>
      </c>
      <c r="BI48" s="266">
        <v>5446.2713000000003</v>
      </c>
      <c r="BJ48" s="266">
        <v>8815.2752999999993</v>
      </c>
      <c r="BK48" s="266">
        <v>13744.681</v>
      </c>
      <c r="BL48" s="266">
        <v>23946.128000000001</v>
      </c>
      <c r="BM48" s="266">
        <v>996.78286000000003</v>
      </c>
      <c r="BN48" s="266">
        <v>1514.4233999999999</v>
      </c>
      <c r="BP48" s="265">
        <v>1948</v>
      </c>
    </row>
    <row r="49" spans="1:68">
      <c r="A49" s="264">
        <v>43</v>
      </c>
      <c r="B49" s="265">
        <v>1949</v>
      </c>
      <c r="C49" s="266">
        <v>748.25824</v>
      </c>
      <c r="D49" s="266">
        <v>80.071706000000006</v>
      </c>
      <c r="E49" s="266">
        <v>71.728481000000002</v>
      </c>
      <c r="F49" s="266">
        <v>130.72586000000001</v>
      </c>
      <c r="G49" s="266">
        <v>181.96005</v>
      </c>
      <c r="H49" s="266">
        <v>177.05119999999999</v>
      </c>
      <c r="I49" s="266">
        <v>197.24462</v>
      </c>
      <c r="J49" s="266">
        <v>265.16406999999998</v>
      </c>
      <c r="K49" s="266">
        <v>402.76765999999998</v>
      </c>
      <c r="L49" s="266">
        <v>687.57687999999996</v>
      </c>
      <c r="M49" s="266">
        <v>1052.5817</v>
      </c>
      <c r="N49" s="266">
        <v>1762.2869000000001</v>
      </c>
      <c r="O49" s="266">
        <v>2726.4706000000001</v>
      </c>
      <c r="P49" s="266">
        <v>4196.1259</v>
      </c>
      <c r="Q49" s="266">
        <v>6429.9876000000004</v>
      </c>
      <c r="R49" s="266">
        <v>9572.2656000000006</v>
      </c>
      <c r="S49" s="266">
        <v>15083.019</v>
      </c>
      <c r="T49" s="266">
        <v>25032</v>
      </c>
      <c r="U49" s="266">
        <v>1062.1506999999999</v>
      </c>
      <c r="V49" s="266">
        <v>1699.2772</v>
      </c>
      <c r="X49" s="265">
        <v>1949</v>
      </c>
      <c r="Y49" s="266">
        <v>590.65466000000004</v>
      </c>
      <c r="Z49" s="266">
        <v>58.312654999999999</v>
      </c>
      <c r="AA49" s="266">
        <v>44.452475999999997</v>
      </c>
      <c r="AB49" s="266">
        <v>66.251829999999998</v>
      </c>
      <c r="AC49" s="266">
        <v>86.591275999999993</v>
      </c>
      <c r="AD49" s="266">
        <v>105.11364</v>
      </c>
      <c r="AE49" s="266">
        <v>139.19414</v>
      </c>
      <c r="AF49" s="266">
        <v>205.19836000000001</v>
      </c>
      <c r="AG49" s="266">
        <v>303.19779</v>
      </c>
      <c r="AH49" s="266">
        <v>490.41811999999999</v>
      </c>
      <c r="AI49" s="266">
        <v>698.71204999999998</v>
      </c>
      <c r="AJ49" s="266">
        <v>1008.658</v>
      </c>
      <c r="AK49" s="266">
        <v>1569.9774</v>
      </c>
      <c r="AL49" s="266">
        <v>2544.9852999999998</v>
      </c>
      <c r="AM49" s="266">
        <v>4337.8804</v>
      </c>
      <c r="AN49" s="266">
        <v>7328.0254999999997</v>
      </c>
      <c r="AO49" s="266">
        <v>11659.218000000001</v>
      </c>
      <c r="AP49" s="266">
        <v>21021.739000000001</v>
      </c>
      <c r="AQ49" s="266">
        <v>840.17278999999996</v>
      </c>
      <c r="AR49" s="266">
        <v>1227.2384999999999</v>
      </c>
      <c r="AT49" s="265">
        <v>1949</v>
      </c>
      <c r="AU49" s="266">
        <v>671.30124999999998</v>
      </c>
      <c r="AV49" s="266">
        <v>69.395830000000004</v>
      </c>
      <c r="AW49" s="266">
        <v>58.311110999999997</v>
      </c>
      <c r="AX49" s="266">
        <v>99.102333999999999</v>
      </c>
      <c r="AY49" s="266">
        <v>135.10081</v>
      </c>
      <c r="AZ49" s="266">
        <v>141.49766</v>
      </c>
      <c r="BA49" s="266">
        <v>168.08831000000001</v>
      </c>
      <c r="BB49" s="266">
        <v>235.65056000000001</v>
      </c>
      <c r="BC49" s="266">
        <v>354.99148000000002</v>
      </c>
      <c r="BD49" s="266">
        <v>591.97465999999997</v>
      </c>
      <c r="BE49" s="266">
        <v>873.04551000000004</v>
      </c>
      <c r="BF49" s="266">
        <v>1377.6086</v>
      </c>
      <c r="BG49" s="266">
        <v>2136.2327</v>
      </c>
      <c r="BH49" s="266">
        <v>3333.3332999999998</v>
      </c>
      <c r="BI49" s="266">
        <v>5297.1590999999999</v>
      </c>
      <c r="BJ49" s="266">
        <v>8335.9649000000009</v>
      </c>
      <c r="BK49" s="266">
        <v>13115.57</v>
      </c>
      <c r="BL49" s="266">
        <v>22644.012999999999</v>
      </c>
      <c r="BM49" s="266">
        <v>951.68245000000002</v>
      </c>
      <c r="BN49" s="266">
        <v>1446.0420999999999</v>
      </c>
      <c r="BP49" s="265">
        <v>1949</v>
      </c>
    </row>
    <row r="50" spans="1:68">
      <c r="A50" s="264">
        <v>44</v>
      </c>
      <c r="B50" s="265">
        <v>1950</v>
      </c>
      <c r="C50" s="266">
        <v>730.10988999999995</v>
      </c>
      <c r="D50" s="266">
        <v>89.539749</v>
      </c>
      <c r="E50" s="266">
        <v>75.859744000000006</v>
      </c>
      <c r="F50" s="266">
        <v>139.51012</v>
      </c>
      <c r="G50" s="266">
        <v>205.22954999999999</v>
      </c>
      <c r="H50" s="266">
        <v>162.33391</v>
      </c>
      <c r="I50" s="266">
        <v>188.69763</v>
      </c>
      <c r="J50" s="266">
        <v>251.73501999999999</v>
      </c>
      <c r="K50" s="266">
        <v>396.93059</v>
      </c>
      <c r="L50" s="266">
        <v>647.92663000000005</v>
      </c>
      <c r="M50" s="266">
        <v>1090.8674000000001</v>
      </c>
      <c r="N50" s="266">
        <v>1741.2835</v>
      </c>
      <c r="O50" s="266">
        <v>2746.9947999999999</v>
      </c>
      <c r="P50" s="266">
        <v>4228.7736000000004</v>
      </c>
      <c r="Q50" s="266">
        <v>6532.0664999999999</v>
      </c>
      <c r="R50" s="266">
        <v>10040.936</v>
      </c>
      <c r="S50" s="266">
        <v>15072.727000000001</v>
      </c>
      <c r="T50" s="266">
        <v>25271.317999999999</v>
      </c>
      <c r="U50" s="266">
        <v>1060.4186</v>
      </c>
      <c r="V50" s="266">
        <v>1717.7148999999999</v>
      </c>
      <c r="X50" s="265">
        <v>1950</v>
      </c>
      <c r="Y50" s="266">
        <v>568.30223000000001</v>
      </c>
      <c r="Z50" s="266">
        <v>59.096176</v>
      </c>
      <c r="AA50" s="266">
        <v>54.450262000000002</v>
      </c>
      <c r="AB50" s="266">
        <v>72.222222000000002</v>
      </c>
      <c r="AC50" s="266">
        <v>93.239345999999998</v>
      </c>
      <c r="AD50" s="266">
        <v>104.16667</v>
      </c>
      <c r="AE50" s="266">
        <v>130.16188</v>
      </c>
      <c r="AF50" s="266">
        <v>203.78836999999999</v>
      </c>
      <c r="AG50" s="266">
        <v>316.45087999999998</v>
      </c>
      <c r="AH50" s="266">
        <v>463.16242999999997</v>
      </c>
      <c r="AI50" s="266">
        <v>684.75802999999996</v>
      </c>
      <c r="AJ50" s="266">
        <v>996.18321000000003</v>
      </c>
      <c r="AK50" s="266">
        <v>1563.1867999999999</v>
      </c>
      <c r="AL50" s="266">
        <v>2576.2348000000002</v>
      </c>
      <c r="AM50" s="266">
        <v>4270.6468000000004</v>
      </c>
      <c r="AN50" s="266">
        <v>7440.4389000000001</v>
      </c>
      <c r="AO50" s="266">
        <v>11855.227999999999</v>
      </c>
      <c r="AP50" s="266">
        <v>22890.052</v>
      </c>
      <c r="AQ50" s="266">
        <v>849.82001000000002</v>
      </c>
      <c r="AR50" s="266">
        <v>1254.5011999999999</v>
      </c>
      <c r="AT50" s="265">
        <v>1950</v>
      </c>
      <c r="AU50" s="266">
        <v>651.10785999999996</v>
      </c>
      <c r="AV50" s="266">
        <v>74.605655999999996</v>
      </c>
      <c r="AW50" s="266">
        <v>65.340422000000004</v>
      </c>
      <c r="AX50" s="266">
        <v>106.57966</v>
      </c>
      <c r="AY50" s="266">
        <v>150.70203000000001</v>
      </c>
      <c r="AZ50" s="266">
        <v>133.89429999999999</v>
      </c>
      <c r="BA50" s="266">
        <v>159.679</v>
      </c>
      <c r="BB50" s="266">
        <v>228.17715000000001</v>
      </c>
      <c r="BC50" s="266">
        <v>358.45621999999997</v>
      </c>
      <c r="BD50" s="266">
        <v>559.12197000000003</v>
      </c>
      <c r="BE50" s="266">
        <v>886.33257000000003</v>
      </c>
      <c r="BF50" s="266">
        <v>1358.0368000000001</v>
      </c>
      <c r="BG50" s="266">
        <v>2142.9773</v>
      </c>
      <c r="BH50" s="266">
        <v>3363.8067000000001</v>
      </c>
      <c r="BI50" s="266">
        <v>5301.5700999999999</v>
      </c>
      <c r="BJ50" s="266">
        <v>8599.4786999999997</v>
      </c>
      <c r="BK50" s="266">
        <v>13220.679</v>
      </c>
      <c r="BL50" s="266">
        <v>23850</v>
      </c>
      <c r="BM50" s="266">
        <v>955.98321999999996</v>
      </c>
      <c r="BN50" s="266">
        <v>1470.0215000000001</v>
      </c>
      <c r="BP50" s="265">
        <v>1950</v>
      </c>
    </row>
    <row r="51" spans="1:68">
      <c r="A51" s="264">
        <v>45</v>
      </c>
      <c r="B51" s="265">
        <v>1951</v>
      </c>
      <c r="C51" s="266">
        <v>723.48880999999994</v>
      </c>
      <c r="D51" s="266">
        <v>82.457982999999999</v>
      </c>
      <c r="E51" s="266">
        <v>76.948052000000004</v>
      </c>
      <c r="F51" s="266">
        <v>170.82739000000001</v>
      </c>
      <c r="G51" s="266">
        <v>222.62553</v>
      </c>
      <c r="H51" s="266">
        <v>182.30038999999999</v>
      </c>
      <c r="I51" s="266">
        <v>193.09067999999999</v>
      </c>
      <c r="J51" s="266">
        <v>269.38400000000001</v>
      </c>
      <c r="K51" s="266">
        <v>397.44452000000001</v>
      </c>
      <c r="L51" s="266">
        <v>655.07917999999995</v>
      </c>
      <c r="M51" s="266">
        <v>1118.2508</v>
      </c>
      <c r="N51" s="266">
        <v>1842.0253</v>
      </c>
      <c r="O51" s="266">
        <v>2873.8081999999999</v>
      </c>
      <c r="P51" s="266">
        <v>4350.6890999999996</v>
      </c>
      <c r="Q51" s="266">
        <v>6515.9817000000003</v>
      </c>
      <c r="R51" s="266">
        <v>10335.282999999999</v>
      </c>
      <c r="S51" s="266">
        <v>15031.802</v>
      </c>
      <c r="T51" s="266">
        <v>26435.115000000002</v>
      </c>
      <c r="U51" s="266">
        <v>1080.3065999999999</v>
      </c>
      <c r="V51" s="266">
        <v>1763.1611</v>
      </c>
      <c r="X51" s="265">
        <v>1951</v>
      </c>
      <c r="Y51" s="266">
        <v>592.02454</v>
      </c>
      <c r="Z51" s="266">
        <v>54.231717000000003</v>
      </c>
      <c r="AA51" s="266">
        <v>50.050386000000003</v>
      </c>
      <c r="AB51" s="266">
        <v>63.805970000000002</v>
      </c>
      <c r="AC51" s="266">
        <v>86.677368000000001</v>
      </c>
      <c r="AD51" s="266">
        <v>106.19994</v>
      </c>
      <c r="AE51" s="266">
        <v>152.76893999999999</v>
      </c>
      <c r="AF51" s="266">
        <v>195.74198000000001</v>
      </c>
      <c r="AG51" s="266">
        <v>288.64469000000003</v>
      </c>
      <c r="AH51" s="266">
        <v>456.05095999999998</v>
      </c>
      <c r="AI51" s="266">
        <v>712.11443999999995</v>
      </c>
      <c r="AJ51" s="266">
        <v>997.63705000000004</v>
      </c>
      <c r="AK51" s="266">
        <v>1569.3625999999999</v>
      </c>
      <c r="AL51" s="266">
        <v>2555.17</v>
      </c>
      <c r="AM51" s="266">
        <v>4341.5793999999996</v>
      </c>
      <c r="AN51" s="266">
        <v>7592.3663999999999</v>
      </c>
      <c r="AO51" s="266">
        <v>12049.351000000001</v>
      </c>
      <c r="AP51" s="266">
        <v>23096.938999999998</v>
      </c>
      <c r="AQ51" s="266">
        <v>859.76487999999995</v>
      </c>
      <c r="AR51" s="266">
        <v>1266.9699000000001</v>
      </c>
      <c r="AT51" s="265">
        <v>1951</v>
      </c>
      <c r="AU51" s="266">
        <v>659.28304000000003</v>
      </c>
      <c r="AV51" s="266">
        <v>68.641908999999998</v>
      </c>
      <c r="AW51" s="266">
        <v>63.727918000000003</v>
      </c>
      <c r="AX51" s="266">
        <v>118.52661999999999</v>
      </c>
      <c r="AY51" s="266">
        <v>156.67341999999999</v>
      </c>
      <c r="AZ51" s="266">
        <v>145.40486000000001</v>
      </c>
      <c r="BA51" s="266">
        <v>173.24561</v>
      </c>
      <c r="BB51" s="266">
        <v>233.22933</v>
      </c>
      <c r="BC51" s="266">
        <v>345.37166999999999</v>
      </c>
      <c r="BD51" s="266">
        <v>560.27508</v>
      </c>
      <c r="BE51" s="266">
        <v>915.36400000000003</v>
      </c>
      <c r="BF51" s="266">
        <v>1405.2799</v>
      </c>
      <c r="BG51" s="266">
        <v>2206.5753</v>
      </c>
      <c r="BH51" s="266">
        <v>3408.8096</v>
      </c>
      <c r="BI51" s="266">
        <v>5330.0466999999999</v>
      </c>
      <c r="BJ51" s="266">
        <v>8797.0889999999999</v>
      </c>
      <c r="BK51" s="266">
        <v>13312.874</v>
      </c>
      <c r="BL51" s="266">
        <v>24434.251</v>
      </c>
      <c r="BM51" s="266">
        <v>971.15783999999996</v>
      </c>
      <c r="BN51" s="266">
        <v>1497.0463999999999</v>
      </c>
      <c r="BP51" s="265">
        <v>1951</v>
      </c>
    </row>
    <row r="52" spans="1:68">
      <c r="A52" s="264">
        <v>46</v>
      </c>
      <c r="B52" s="265">
        <v>1952</v>
      </c>
      <c r="C52" s="266">
        <v>716.01586999999995</v>
      </c>
      <c r="D52" s="266">
        <v>69.678038999999998</v>
      </c>
      <c r="E52" s="266">
        <v>63.875968999999998</v>
      </c>
      <c r="F52" s="266">
        <v>155.50907000000001</v>
      </c>
      <c r="G52" s="266">
        <v>201.45410000000001</v>
      </c>
      <c r="H52" s="266">
        <v>184.47663</v>
      </c>
      <c r="I52" s="266">
        <v>186.94884999999999</v>
      </c>
      <c r="J52" s="266">
        <v>261.10606999999999</v>
      </c>
      <c r="K52" s="266">
        <v>384.04151999999999</v>
      </c>
      <c r="L52" s="266">
        <v>662.42990999999995</v>
      </c>
      <c r="M52" s="266">
        <v>1116.4204999999999</v>
      </c>
      <c r="N52" s="266">
        <v>1798.0622000000001</v>
      </c>
      <c r="O52" s="266">
        <v>2839.779</v>
      </c>
      <c r="P52" s="266">
        <v>4381.8046000000004</v>
      </c>
      <c r="Q52" s="266">
        <v>6416.5745999999999</v>
      </c>
      <c r="R52" s="266">
        <v>10040.462</v>
      </c>
      <c r="S52" s="266">
        <v>14823.944</v>
      </c>
      <c r="T52" s="266">
        <v>25427.481</v>
      </c>
      <c r="U52" s="266">
        <v>1048.5980999999999</v>
      </c>
      <c r="V52" s="266">
        <v>1725.7183</v>
      </c>
      <c r="X52" s="265">
        <v>1952</v>
      </c>
      <c r="Y52" s="266">
        <v>562.09006999999997</v>
      </c>
      <c r="Z52" s="266">
        <v>56.224899999999998</v>
      </c>
      <c r="AA52" s="266">
        <v>46.069588000000003</v>
      </c>
      <c r="AB52" s="266">
        <v>58.458165999999999</v>
      </c>
      <c r="AC52" s="266">
        <v>74.391047</v>
      </c>
      <c r="AD52" s="266">
        <v>98.579041000000004</v>
      </c>
      <c r="AE52" s="266">
        <v>134.87654000000001</v>
      </c>
      <c r="AF52" s="266">
        <v>191.74225999999999</v>
      </c>
      <c r="AG52" s="266">
        <v>286.21784000000002</v>
      </c>
      <c r="AH52" s="266">
        <v>458.95522</v>
      </c>
      <c r="AI52" s="266">
        <v>688.82979</v>
      </c>
      <c r="AJ52" s="266">
        <v>1011.8371</v>
      </c>
      <c r="AK52" s="266">
        <v>1550.4158</v>
      </c>
      <c r="AL52" s="266">
        <v>2546.8541</v>
      </c>
      <c r="AM52" s="266">
        <v>4063.3609000000001</v>
      </c>
      <c r="AN52" s="266">
        <v>7348.2142999999996</v>
      </c>
      <c r="AO52" s="266">
        <v>12069.054</v>
      </c>
      <c r="AP52" s="266">
        <v>22775</v>
      </c>
      <c r="AQ52" s="266">
        <v>838.34049000000005</v>
      </c>
      <c r="AR52" s="266">
        <v>1239.8027</v>
      </c>
      <c r="AT52" s="265">
        <v>1952</v>
      </c>
      <c r="AU52" s="266">
        <v>640.82024999999999</v>
      </c>
      <c r="AV52" s="266">
        <v>63.098452999999999</v>
      </c>
      <c r="AW52" s="266">
        <v>55.142992999999997</v>
      </c>
      <c r="AX52" s="266">
        <v>108.11775</v>
      </c>
      <c r="AY52" s="266">
        <v>140.55844999999999</v>
      </c>
      <c r="AZ52" s="266">
        <v>143.24286000000001</v>
      </c>
      <c r="BA52" s="266">
        <v>161.54773</v>
      </c>
      <c r="BB52" s="266">
        <v>227.02121</v>
      </c>
      <c r="BC52" s="266">
        <v>337.16215999999997</v>
      </c>
      <c r="BD52" s="266">
        <v>565.95243000000005</v>
      </c>
      <c r="BE52" s="266">
        <v>904.78279999999995</v>
      </c>
      <c r="BF52" s="266">
        <v>1390.3756000000001</v>
      </c>
      <c r="BG52" s="266">
        <v>2175.4151000000002</v>
      </c>
      <c r="BH52" s="266">
        <v>3414.8148000000001</v>
      </c>
      <c r="BI52" s="266">
        <v>5131.3941999999997</v>
      </c>
      <c r="BJ52" s="266">
        <v>8521.4105999999992</v>
      </c>
      <c r="BK52" s="266">
        <v>13228.147999999999</v>
      </c>
      <c r="BL52" s="266">
        <v>23824.773000000001</v>
      </c>
      <c r="BM52" s="266">
        <v>944.79245000000003</v>
      </c>
      <c r="BN52" s="266">
        <v>1465.0233000000001</v>
      </c>
      <c r="BP52" s="265">
        <v>1952</v>
      </c>
    </row>
    <row r="53" spans="1:68">
      <c r="A53" s="264">
        <v>47</v>
      </c>
      <c r="B53" s="265">
        <v>1953</v>
      </c>
      <c r="C53" s="266">
        <v>680.52427</v>
      </c>
      <c r="D53" s="266">
        <v>76.299796999999998</v>
      </c>
      <c r="E53" s="266">
        <v>68.903535000000005</v>
      </c>
      <c r="F53" s="266">
        <v>152.16650000000001</v>
      </c>
      <c r="G53" s="266">
        <v>188.57320999999999</v>
      </c>
      <c r="H53" s="266">
        <v>165.21502000000001</v>
      </c>
      <c r="I53" s="266">
        <v>175.47329999999999</v>
      </c>
      <c r="J53" s="266">
        <v>249.08647999999999</v>
      </c>
      <c r="K53" s="266">
        <v>371.87993999999998</v>
      </c>
      <c r="L53" s="266">
        <v>610.14493000000004</v>
      </c>
      <c r="M53" s="266">
        <v>1061.8336999999999</v>
      </c>
      <c r="N53" s="266">
        <v>1713.9970000000001</v>
      </c>
      <c r="O53" s="266">
        <v>2703.9690999999998</v>
      </c>
      <c r="P53" s="266">
        <v>4077.6419999999998</v>
      </c>
      <c r="Q53" s="266">
        <v>6411.4471000000003</v>
      </c>
      <c r="R53" s="266">
        <v>9589.8876</v>
      </c>
      <c r="S53" s="266">
        <v>14418.44</v>
      </c>
      <c r="T53" s="266">
        <v>25000</v>
      </c>
      <c r="U53" s="266">
        <v>1004.3921</v>
      </c>
      <c r="V53" s="266">
        <v>1665.8883000000001</v>
      </c>
      <c r="X53" s="265">
        <v>1953</v>
      </c>
      <c r="Y53" s="266">
        <v>555.08020999999997</v>
      </c>
      <c r="Z53" s="266">
        <v>54.875177000000001</v>
      </c>
      <c r="AA53" s="266">
        <v>33.686836999999997</v>
      </c>
      <c r="AB53" s="266">
        <v>66.357473999999996</v>
      </c>
      <c r="AC53" s="266">
        <v>74.991517000000002</v>
      </c>
      <c r="AD53" s="266">
        <v>90.882091000000003</v>
      </c>
      <c r="AE53" s="266">
        <v>110.54676000000001</v>
      </c>
      <c r="AF53" s="266">
        <v>173.23327</v>
      </c>
      <c r="AG53" s="266">
        <v>248.37495999999999</v>
      </c>
      <c r="AH53" s="266">
        <v>436.77238</v>
      </c>
      <c r="AI53" s="266">
        <v>673.43335999999999</v>
      </c>
      <c r="AJ53" s="266">
        <v>959.43395999999996</v>
      </c>
      <c r="AK53" s="266">
        <v>1500.5123000000001</v>
      </c>
      <c r="AL53" s="266">
        <v>2392.5592999999999</v>
      </c>
      <c r="AM53" s="266">
        <v>4069.7051000000001</v>
      </c>
      <c r="AN53" s="266">
        <v>7109.8431</v>
      </c>
      <c r="AO53" s="266">
        <v>11670.050999999999</v>
      </c>
      <c r="AP53" s="266">
        <v>21676.056</v>
      </c>
      <c r="AQ53" s="266">
        <v>812.50717999999995</v>
      </c>
      <c r="AR53" s="266">
        <v>1191.4599000000001</v>
      </c>
      <c r="AT53" s="265">
        <v>1953</v>
      </c>
      <c r="AU53" s="266">
        <v>619.16719000000001</v>
      </c>
      <c r="AV53" s="266">
        <v>65.830359999999999</v>
      </c>
      <c r="AW53" s="266">
        <v>51.650367000000003</v>
      </c>
      <c r="AX53" s="266">
        <v>110.21974</v>
      </c>
      <c r="AY53" s="266">
        <v>134.14634000000001</v>
      </c>
      <c r="AZ53" s="266">
        <v>129.66908000000001</v>
      </c>
      <c r="BA53" s="266">
        <v>143.91519</v>
      </c>
      <c r="BB53" s="266">
        <v>211.66307</v>
      </c>
      <c r="BC53" s="266">
        <v>312.58213000000001</v>
      </c>
      <c r="BD53" s="266">
        <v>527.89945</v>
      </c>
      <c r="BE53" s="266">
        <v>870.96074999999996</v>
      </c>
      <c r="BF53" s="266">
        <v>1323.7375</v>
      </c>
      <c r="BG53" s="266">
        <v>2080.1912000000002</v>
      </c>
      <c r="BH53" s="266">
        <v>3187.1185999999998</v>
      </c>
      <c r="BI53" s="266">
        <v>5130.0733</v>
      </c>
      <c r="BJ53" s="266">
        <v>8182.1862000000001</v>
      </c>
      <c r="BK53" s="266">
        <v>12816.567999999999</v>
      </c>
      <c r="BL53" s="266">
        <v>22965.517</v>
      </c>
      <c r="BM53" s="266">
        <v>909.64572999999996</v>
      </c>
      <c r="BN53" s="266">
        <v>1409.6016999999999</v>
      </c>
      <c r="BP53" s="265">
        <v>1953</v>
      </c>
    </row>
    <row r="54" spans="1:68">
      <c r="A54" s="264">
        <v>48</v>
      </c>
      <c r="B54" s="265">
        <v>1954</v>
      </c>
      <c r="C54" s="266">
        <v>664.05622000000005</v>
      </c>
      <c r="D54" s="266">
        <v>65.061808999999997</v>
      </c>
      <c r="E54" s="266">
        <v>61.634152999999998</v>
      </c>
      <c r="F54" s="266">
        <v>144.79787999999999</v>
      </c>
      <c r="G54" s="266">
        <v>183.62761</v>
      </c>
      <c r="H54" s="266">
        <v>171.39738</v>
      </c>
      <c r="I54" s="266">
        <v>180.20235</v>
      </c>
      <c r="J54" s="266">
        <v>234.07544999999999</v>
      </c>
      <c r="K54" s="266">
        <v>369.68576999999999</v>
      </c>
      <c r="L54" s="266">
        <v>596.20119999999997</v>
      </c>
      <c r="M54" s="266">
        <v>1045.4167</v>
      </c>
      <c r="N54" s="266">
        <v>1693.3467000000001</v>
      </c>
      <c r="O54" s="266">
        <v>2637.7294999999999</v>
      </c>
      <c r="P54" s="266">
        <v>4082.8690999999999</v>
      </c>
      <c r="Q54" s="266">
        <v>6526.7016000000003</v>
      </c>
      <c r="R54" s="266">
        <v>10252.746999999999</v>
      </c>
      <c r="S54" s="266">
        <v>14575.972</v>
      </c>
      <c r="T54" s="266">
        <v>25307.143</v>
      </c>
      <c r="U54" s="266">
        <v>1007.171</v>
      </c>
      <c r="V54" s="266">
        <v>1684.7782999999999</v>
      </c>
      <c r="X54" s="265">
        <v>1954</v>
      </c>
      <c r="Y54" s="266">
        <v>508.06283000000002</v>
      </c>
      <c r="Z54" s="266">
        <v>49.113233000000001</v>
      </c>
      <c r="AA54" s="266">
        <v>39.799528000000002</v>
      </c>
      <c r="AB54" s="266">
        <v>55.881338</v>
      </c>
      <c r="AC54" s="266">
        <v>60.173912999999999</v>
      </c>
      <c r="AD54" s="266">
        <v>90.963316000000006</v>
      </c>
      <c r="AE54" s="266">
        <v>114.5924</v>
      </c>
      <c r="AF54" s="266">
        <v>186.90701999999999</v>
      </c>
      <c r="AG54" s="266">
        <v>267.25837999999999</v>
      </c>
      <c r="AH54" s="266">
        <v>420.07001000000002</v>
      </c>
      <c r="AI54" s="266">
        <v>662.71410000000003</v>
      </c>
      <c r="AJ54" s="266">
        <v>919.33961999999997</v>
      </c>
      <c r="AK54" s="266">
        <v>1485.8155999999999</v>
      </c>
      <c r="AL54" s="266">
        <v>2390.9542000000001</v>
      </c>
      <c r="AM54" s="266">
        <v>4163.7631000000001</v>
      </c>
      <c r="AN54" s="266">
        <v>6983.6288999999997</v>
      </c>
      <c r="AO54" s="266">
        <v>11935</v>
      </c>
      <c r="AP54" s="266">
        <v>21388.393</v>
      </c>
      <c r="AQ54" s="266">
        <v>811.14314000000002</v>
      </c>
      <c r="AR54" s="266">
        <v>1185.0977</v>
      </c>
      <c r="AT54" s="265">
        <v>1954</v>
      </c>
      <c r="AU54" s="266">
        <v>587.69862000000001</v>
      </c>
      <c r="AV54" s="266">
        <v>57.276057000000002</v>
      </c>
      <c r="AW54" s="266">
        <v>50.945301999999998</v>
      </c>
      <c r="AX54" s="266">
        <v>101.23372999999999</v>
      </c>
      <c r="AY54" s="266">
        <v>124.37396</v>
      </c>
      <c r="AZ54" s="266">
        <v>132.96279999999999</v>
      </c>
      <c r="BA54" s="266">
        <v>148.36712</v>
      </c>
      <c r="BB54" s="266">
        <v>210.75672</v>
      </c>
      <c r="BC54" s="266">
        <v>320.13359000000003</v>
      </c>
      <c r="BD54" s="266">
        <v>512.56002999999998</v>
      </c>
      <c r="BE54" s="266">
        <v>859.09771000000001</v>
      </c>
      <c r="BF54" s="266">
        <v>1294.9745</v>
      </c>
      <c r="BG54" s="266">
        <v>2034.7388000000001</v>
      </c>
      <c r="BH54" s="266">
        <v>3187.5410000000002</v>
      </c>
      <c r="BI54" s="266">
        <v>5236.8046000000004</v>
      </c>
      <c r="BJ54" s="266">
        <v>8379.2024999999994</v>
      </c>
      <c r="BK54" s="266">
        <v>13029.282999999999</v>
      </c>
      <c r="BL54" s="266">
        <v>22895.603999999999</v>
      </c>
      <c r="BM54" s="266">
        <v>910.30990999999995</v>
      </c>
      <c r="BN54" s="266">
        <v>1412.8461</v>
      </c>
      <c r="BP54" s="265">
        <v>1954</v>
      </c>
    </row>
    <row r="55" spans="1:68">
      <c r="A55" s="264">
        <v>49</v>
      </c>
      <c r="B55" s="265">
        <v>1955</v>
      </c>
      <c r="C55" s="266">
        <v>647.00079000000005</v>
      </c>
      <c r="D55" s="266">
        <v>59.019119000000003</v>
      </c>
      <c r="E55" s="266">
        <v>59.11983</v>
      </c>
      <c r="F55" s="266">
        <v>155.14494999999999</v>
      </c>
      <c r="G55" s="266">
        <v>170.98446000000001</v>
      </c>
      <c r="H55" s="266">
        <v>166.44003000000001</v>
      </c>
      <c r="I55" s="266">
        <v>181.45590000000001</v>
      </c>
      <c r="J55" s="266">
        <v>229.75460000000001</v>
      </c>
      <c r="K55" s="266">
        <v>349.87966</v>
      </c>
      <c r="L55" s="266">
        <v>598.22040000000004</v>
      </c>
      <c r="M55" s="266">
        <v>1026.8949</v>
      </c>
      <c r="N55" s="266">
        <v>1671.3729000000001</v>
      </c>
      <c r="O55" s="266">
        <v>2635.5455999999999</v>
      </c>
      <c r="P55" s="266">
        <v>4229.5192999999999</v>
      </c>
      <c r="Q55" s="266">
        <v>6445.9183999999996</v>
      </c>
      <c r="R55" s="266">
        <v>9627.866</v>
      </c>
      <c r="S55" s="266">
        <v>14767.606</v>
      </c>
      <c r="T55" s="266">
        <v>24860.14</v>
      </c>
      <c r="U55" s="266">
        <v>991.94640000000004</v>
      </c>
      <c r="V55" s="266">
        <v>1661.4213999999999</v>
      </c>
      <c r="X55" s="265">
        <v>1955</v>
      </c>
      <c r="Y55" s="266">
        <v>506.68587000000002</v>
      </c>
      <c r="Z55" s="266">
        <v>46.217571</v>
      </c>
      <c r="AA55" s="266">
        <v>37.344397999999998</v>
      </c>
      <c r="AB55" s="266">
        <v>52.086810999999997</v>
      </c>
      <c r="AC55" s="266">
        <v>64.413938999999999</v>
      </c>
      <c r="AD55" s="266">
        <v>66.446181999999993</v>
      </c>
      <c r="AE55" s="266">
        <v>106.74951</v>
      </c>
      <c r="AF55" s="266">
        <v>158.87555</v>
      </c>
      <c r="AG55" s="266">
        <v>250.31685999999999</v>
      </c>
      <c r="AH55" s="266">
        <v>400.30155000000002</v>
      </c>
      <c r="AI55" s="266">
        <v>591.44478000000004</v>
      </c>
      <c r="AJ55" s="266">
        <v>882.38028999999995</v>
      </c>
      <c r="AK55" s="266">
        <v>1444.2211</v>
      </c>
      <c r="AL55" s="266">
        <v>2396.9879999999998</v>
      </c>
      <c r="AM55" s="266">
        <v>4009.2593000000002</v>
      </c>
      <c r="AN55" s="266">
        <v>6780.8041999999996</v>
      </c>
      <c r="AO55" s="266">
        <v>11518.337</v>
      </c>
      <c r="AP55" s="266">
        <v>21163.09</v>
      </c>
      <c r="AQ55" s="266">
        <v>789.01262999999994</v>
      </c>
      <c r="AR55" s="266">
        <v>1148.5416</v>
      </c>
      <c r="AT55" s="265">
        <v>1955</v>
      </c>
      <c r="AU55" s="266">
        <v>578.30597</v>
      </c>
      <c r="AV55" s="266">
        <v>52.771571000000002</v>
      </c>
      <c r="AW55" s="266">
        <v>48.463517000000003</v>
      </c>
      <c r="AX55" s="266">
        <v>104.82556</v>
      </c>
      <c r="AY55" s="266">
        <v>119.91904</v>
      </c>
      <c r="AZ55" s="266">
        <v>118.94902</v>
      </c>
      <c r="BA55" s="266">
        <v>145.24297999999999</v>
      </c>
      <c r="BB55" s="266">
        <v>194.83349000000001</v>
      </c>
      <c r="BC55" s="266">
        <v>301.38889</v>
      </c>
      <c r="BD55" s="266">
        <v>504.03586999999999</v>
      </c>
      <c r="BE55" s="266">
        <v>816.64909999999998</v>
      </c>
      <c r="BF55" s="266">
        <v>1267.7764999999999</v>
      </c>
      <c r="BG55" s="266">
        <v>2006.3694</v>
      </c>
      <c r="BH55" s="266">
        <v>3259.8024</v>
      </c>
      <c r="BI55" s="266">
        <v>5110.7011000000002</v>
      </c>
      <c r="BJ55" s="266">
        <v>7987.2945</v>
      </c>
      <c r="BK55" s="266">
        <v>12849.928</v>
      </c>
      <c r="BL55" s="266">
        <v>22569.149000000001</v>
      </c>
      <c r="BM55" s="266">
        <v>891.72473000000002</v>
      </c>
      <c r="BN55" s="266">
        <v>1382.1307999999999</v>
      </c>
      <c r="BP55" s="265">
        <v>1955</v>
      </c>
    </row>
    <row r="56" spans="1:68">
      <c r="A56" s="264">
        <v>50</v>
      </c>
      <c r="B56" s="265">
        <v>1956</v>
      </c>
      <c r="C56" s="266">
        <v>613.19659000000001</v>
      </c>
      <c r="D56" s="266">
        <v>55.322547999999998</v>
      </c>
      <c r="E56" s="266">
        <v>56.627412</v>
      </c>
      <c r="F56" s="266">
        <v>127.03283</v>
      </c>
      <c r="G56" s="266">
        <v>185.69596000000001</v>
      </c>
      <c r="H56" s="266">
        <v>159.26327000000001</v>
      </c>
      <c r="I56" s="266">
        <v>182.62458000000001</v>
      </c>
      <c r="J56" s="266">
        <v>232.22189</v>
      </c>
      <c r="K56" s="266">
        <v>366.82521000000003</v>
      </c>
      <c r="L56" s="266">
        <v>596.66666999999995</v>
      </c>
      <c r="M56" s="266">
        <v>1004.76</v>
      </c>
      <c r="N56" s="266">
        <v>1696.0645</v>
      </c>
      <c r="O56" s="266">
        <v>2764.1084000000001</v>
      </c>
      <c r="P56" s="266">
        <v>4175.5319</v>
      </c>
      <c r="Q56" s="266">
        <v>6601.9802</v>
      </c>
      <c r="R56" s="266">
        <v>10149.153</v>
      </c>
      <c r="S56" s="266">
        <v>15965.035</v>
      </c>
      <c r="T56" s="266">
        <v>26537.415000000001</v>
      </c>
      <c r="U56" s="266">
        <v>1009.0452</v>
      </c>
      <c r="V56" s="266">
        <v>1724.4228000000001</v>
      </c>
      <c r="X56" s="265">
        <v>1956</v>
      </c>
      <c r="Y56" s="266">
        <v>507.79194000000001</v>
      </c>
      <c r="Z56" s="266">
        <v>35.355649</v>
      </c>
      <c r="AA56" s="266">
        <v>36.463799000000002</v>
      </c>
      <c r="AB56" s="266">
        <v>54.088859999999997</v>
      </c>
      <c r="AC56" s="266">
        <v>68.382093999999995</v>
      </c>
      <c r="AD56" s="266">
        <v>79.806529999999995</v>
      </c>
      <c r="AE56" s="266">
        <v>104.96772</v>
      </c>
      <c r="AF56" s="266">
        <v>159.11873</v>
      </c>
      <c r="AG56" s="266">
        <v>235.11166</v>
      </c>
      <c r="AH56" s="266">
        <v>394.32521000000003</v>
      </c>
      <c r="AI56" s="266">
        <v>589.83196999999996</v>
      </c>
      <c r="AJ56" s="266">
        <v>898.48415</v>
      </c>
      <c r="AK56" s="266">
        <v>1423.5177000000001</v>
      </c>
      <c r="AL56" s="266">
        <v>2428.0681</v>
      </c>
      <c r="AM56" s="266">
        <v>4131.0007999999998</v>
      </c>
      <c r="AN56" s="266">
        <v>7019.8019999999997</v>
      </c>
      <c r="AO56" s="266">
        <v>12362.558999999999</v>
      </c>
      <c r="AP56" s="266">
        <v>22629.167000000001</v>
      </c>
      <c r="AQ56" s="266">
        <v>815.05538000000001</v>
      </c>
      <c r="AR56" s="266">
        <v>1193.2036000000001</v>
      </c>
      <c r="AT56" s="265">
        <v>1956</v>
      </c>
      <c r="AU56" s="266">
        <v>561.67771000000005</v>
      </c>
      <c r="AV56" s="266">
        <v>45.570655000000002</v>
      </c>
      <c r="AW56" s="266">
        <v>46.776881000000003</v>
      </c>
      <c r="AX56" s="266">
        <v>91.437549000000004</v>
      </c>
      <c r="AY56" s="266">
        <v>129.80688000000001</v>
      </c>
      <c r="AZ56" s="266">
        <v>121.71429000000001</v>
      </c>
      <c r="BA56" s="266">
        <v>145.21362999999999</v>
      </c>
      <c r="BB56" s="266">
        <v>196.33468999999999</v>
      </c>
      <c r="BC56" s="266">
        <v>302.36793999999998</v>
      </c>
      <c r="BD56" s="266">
        <v>499.91302999999999</v>
      </c>
      <c r="BE56" s="266">
        <v>805.86533999999995</v>
      </c>
      <c r="BF56" s="266">
        <v>1290.9473</v>
      </c>
      <c r="BG56" s="266">
        <v>2052.1302000000001</v>
      </c>
      <c r="BH56" s="266">
        <v>3247.5834</v>
      </c>
      <c r="BI56" s="266">
        <v>5245.6454000000003</v>
      </c>
      <c r="BJ56" s="266">
        <v>8340.4863999999998</v>
      </c>
      <c r="BK56" s="266">
        <v>13817.797</v>
      </c>
      <c r="BL56" s="266">
        <v>24113.695</v>
      </c>
      <c r="BM56" s="266">
        <v>913.35208</v>
      </c>
      <c r="BN56" s="266">
        <v>1433.6769999999999</v>
      </c>
      <c r="BP56" s="265">
        <v>1956</v>
      </c>
    </row>
    <row r="57" spans="1:68">
      <c r="A57" s="264">
        <v>51</v>
      </c>
      <c r="B57" s="265">
        <v>1957</v>
      </c>
      <c r="C57" s="266">
        <v>631.05872999999997</v>
      </c>
      <c r="D57" s="266">
        <v>58.564861000000001</v>
      </c>
      <c r="E57" s="266">
        <v>54.470236999999997</v>
      </c>
      <c r="F57" s="266">
        <v>144.57830999999999</v>
      </c>
      <c r="G57" s="266">
        <v>178.61635000000001</v>
      </c>
      <c r="H57" s="266">
        <v>165.6121</v>
      </c>
      <c r="I57" s="266">
        <v>199.53416000000001</v>
      </c>
      <c r="J57" s="266">
        <v>235.09370000000001</v>
      </c>
      <c r="K57" s="266">
        <v>348.96141999999998</v>
      </c>
      <c r="L57" s="266">
        <v>588.53998000000001</v>
      </c>
      <c r="M57" s="266">
        <v>1003.8476000000001</v>
      </c>
      <c r="N57" s="266">
        <v>1692.2366</v>
      </c>
      <c r="O57" s="266">
        <v>2669.5011</v>
      </c>
      <c r="P57" s="266">
        <v>4157.4134999999997</v>
      </c>
      <c r="Q57" s="266">
        <v>6372.3608000000004</v>
      </c>
      <c r="R57" s="266">
        <v>9653.5303999999996</v>
      </c>
      <c r="S57" s="266">
        <v>14020.619000000001</v>
      </c>
      <c r="T57" s="266">
        <v>24731.034</v>
      </c>
      <c r="U57" s="266">
        <v>976.15877999999998</v>
      </c>
      <c r="V57" s="266">
        <v>1643.0038</v>
      </c>
      <c r="X57" s="265">
        <v>1957</v>
      </c>
      <c r="Y57" s="266">
        <v>496.51603</v>
      </c>
      <c r="Z57" s="266">
        <v>39.330544000000003</v>
      </c>
      <c r="AA57" s="266">
        <v>36.573627999999999</v>
      </c>
      <c r="AB57" s="266">
        <v>55.281038000000002</v>
      </c>
      <c r="AC57" s="266">
        <v>63.546292999999999</v>
      </c>
      <c r="AD57" s="266">
        <v>80.981594999999999</v>
      </c>
      <c r="AE57" s="266">
        <v>110.05321000000001</v>
      </c>
      <c r="AF57" s="266">
        <v>158.61250999999999</v>
      </c>
      <c r="AG57" s="266">
        <v>246.47456</v>
      </c>
      <c r="AH57" s="266">
        <v>384.85804000000002</v>
      </c>
      <c r="AI57" s="266">
        <v>553.40621999999996</v>
      </c>
      <c r="AJ57" s="266">
        <v>875.73964000000001</v>
      </c>
      <c r="AK57" s="266">
        <v>1393.8339000000001</v>
      </c>
      <c r="AL57" s="266">
        <v>2355.5176000000001</v>
      </c>
      <c r="AM57" s="266">
        <v>3948.3568</v>
      </c>
      <c r="AN57" s="266">
        <v>6617.6822000000002</v>
      </c>
      <c r="AO57" s="266">
        <v>11653.58</v>
      </c>
      <c r="AP57" s="266">
        <v>21204.918000000001</v>
      </c>
      <c r="AQ57" s="266">
        <v>783.83320000000003</v>
      </c>
      <c r="AR57" s="266">
        <v>1137.4291000000001</v>
      </c>
      <c r="AT57" s="265">
        <v>1957</v>
      </c>
      <c r="AU57" s="266">
        <v>565.34421999999995</v>
      </c>
      <c r="AV57" s="266">
        <v>49.166922</v>
      </c>
      <c r="AW57" s="266">
        <v>45.727048000000003</v>
      </c>
      <c r="AX57" s="266">
        <v>101.039</v>
      </c>
      <c r="AY57" s="266">
        <v>123.46487999999999</v>
      </c>
      <c r="AZ57" s="266">
        <v>125.59826</v>
      </c>
      <c r="BA57" s="266">
        <v>156.55682999999999</v>
      </c>
      <c r="BB57" s="266">
        <v>197.67948000000001</v>
      </c>
      <c r="BC57" s="266">
        <v>298.55247000000003</v>
      </c>
      <c r="BD57" s="266">
        <v>490.74385999999998</v>
      </c>
      <c r="BE57" s="266">
        <v>788.62769000000003</v>
      </c>
      <c r="BF57" s="266">
        <v>1280.8988999999999</v>
      </c>
      <c r="BG57" s="266">
        <v>1989.9338</v>
      </c>
      <c r="BH57" s="266">
        <v>3194.2840000000001</v>
      </c>
      <c r="BI57" s="266">
        <v>5037.0690000000004</v>
      </c>
      <c r="BJ57" s="266">
        <v>7896.2655999999997</v>
      </c>
      <c r="BK57" s="266">
        <v>12604.972</v>
      </c>
      <c r="BL57" s="266">
        <v>22519.279999999999</v>
      </c>
      <c r="BM57" s="266">
        <v>881.23689999999999</v>
      </c>
      <c r="BN57" s="266">
        <v>1367.3185000000001</v>
      </c>
      <c r="BP57" s="265">
        <v>1957</v>
      </c>
    </row>
    <row r="58" spans="1:68">
      <c r="A58" s="264">
        <v>52</v>
      </c>
      <c r="B58" s="265">
        <v>1958</v>
      </c>
      <c r="C58" s="266">
        <v>587.70782999999994</v>
      </c>
      <c r="D58" s="266">
        <v>57.299843000000003</v>
      </c>
      <c r="E58" s="266">
        <v>48.418334000000002</v>
      </c>
      <c r="F58" s="266">
        <v>131.52638999999999</v>
      </c>
      <c r="G58" s="266">
        <v>194.35834</v>
      </c>
      <c r="H58" s="266">
        <v>155.08931000000001</v>
      </c>
      <c r="I58" s="266">
        <v>171.51687000000001</v>
      </c>
      <c r="J58" s="266">
        <v>229.28026</v>
      </c>
      <c r="K58" s="266">
        <v>333.83278000000001</v>
      </c>
      <c r="L58" s="266">
        <v>599.87378000000001</v>
      </c>
      <c r="M58" s="266">
        <v>998.13571999999999</v>
      </c>
      <c r="N58" s="266">
        <v>1623.5827999999999</v>
      </c>
      <c r="O58" s="266">
        <v>2604.0381000000002</v>
      </c>
      <c r="P58" s="266">
        <v>4061.9295999999999</v>
      </c>
      <c r="Q58" s="266">
        <v>6091.4126999999999</v>
      </c>
      <c r="R58" s="266">
        <v>9303.8585000000003</v>
      </c>
      <c r="S58" s="266">
        <v>13693.069</v>
      </c>
      <c r="T58" s="266">
        <v>24783.217000000001</v>
      </c>
      <c r="U58" s="266">
        <v>945.42458999999997</v>
      </c>
      <c r="V58" s="266">
        <v>1602.5628999999999</v>
      </c>
      <c r="X58" s="265">
        <v>1958</v>
      </c>
      <c r="Y58" s="266">
        <v>469.71181999999999</v>
      </c>
      <c r="Z58" s="266">
        <v>37.909835999999999</v>
      </c>
      <c r="AA58" s="266">
        <v>34.933514000000002</v>
      </c>
      <c r="AB58" s="266">
        <v>48.444975999999997</v>
      </c>
      <c r="AC58" s="266">
        <v>59.854497000000002</v>
      </c>
      <c r="AD58" s="266">
        <v>66.854107999999997</v>
      </c>
      <c r="AE58" s="266">
        <v>97.090095000000005</v>
      </c>
      <c r="AF58" s="266">
        <v>154.28570999999999</v>
      </c>
      <c r="AG58" s="266">
        <v>239.49708999999999</v>
      </c>
      <c r="AH58" s="266">
        <v>372.62227999999999</v>
      </c>
      <c r="AI58" s="266">
        <v>582.28362000000004</v>
      </c>
      <c r="AJ58" s="266">
        <v>841.62896000000001</v>
      </c>
      <c r="AK58" s="266">
        <v>1365.2517</v>
      </c>
      <c r="AL58" s="266">
        <v>2186.4502000000002</v>
      </c>
      <c r="AM58" s="266">
        <v>3777.7777999999998</v>
      </c>
      <c r="AN58" s="266">
        <v>6390.2439000000004</v>
      </c>
      <c r="AO58" s="266">
        <v>10769.736999999999</v>
      </c>
      <c r="AP58" s="266">
        <v>20581.672999999999</v>
      </c>
      <c r="AQ58" s="266">
        <v>753.68901000000005</v>
      </c>
      <c r="AR58" s="266">
        <v>1088.7701</v>
      </c>
      <c r="AT58" s="265">
        <v>1958</v>
      </c>
      <c r="AU58" s="266">
        <v>530.13201000000004</v>
      </c>
      <c r="AV58" s="266">
        <v>47.814754999999998</v>
      </c>
      <c r="AW58" s="266">
        <v>41.831792</v>
      </c>
      <c r="AX58" s="266">
        <v>90.962183999999993</v>
      </c>
      <c r="AY58" s="266">
        <v>129.28</v>
      </c>
      <c r="AZ58" s="266">
        <v>113.10939</v>
      </c>
      <c r="BA58" s="266">
        <v>135.84550999999999</v>
      </c>
      <c r="BB58" s="266">
        <v>192.66183000000001</v>
      </c>
      <c r="BC58" s="266">
        <v>287.20823999999999</v>
      </c>
      <c r="BD58" s="266">
        <v>490.43022999999999</v>
      </c>
      <c r="BE58" s="266">
        <v>799.14446999999996</v>
      </c>
      <c r="BF58" s="266">
        <v>1232.1631</v>
      </c>
      <c r="BG58" s="266">
        <v>1945.13</v>
      </c>
      <c r="BH58" s="266">
        <v>3053.0120000000002</v>
      </c>
      <c r="BI58" s="266">
        <v>4811.4686000000002</v>
      </c>
      <c r="BJ58" s="266">
        <v>7612.2723999999998</v>
      </c>
      <c r="BK58" s="266">
        <v>11936.759</v>
      </c>
      <c r="BL58" s="266">
        <v>22106.598999999998</v>
      </c>
      <c r="BM58" s="266">
        <v>850.63602000000003</v>
      </c>
      <c r="BN58" s="266">
        <v>1319.8661999999999</v>
      </c>
      <c r="BP58" s="265">
        <v>1958</v>
      </c>
    </row>
    <row r="59" spans="1:68">
      <c r="A59" s="264">
        <v>53</v>
      </c>
      <c r="B59" s="265">
        <v>1959</v>
      </c>
      <c r="C59" s="266">
        <v>615.63756000000001</v>
      </c>
      <c r="D59" s="266">
        <v>58.155208999999999</v>
      </c>
      <c r="E59" s="266">
        <v>48.861283999999998</v>
      </c>
      <c r="F59" s="266">
        <v>144.7475</v>
      </c>
      <c r="G59" s="266">
        <v>168.77636999999999</v>
      </c>
      <c r="H59" s="266">
        <v>143.27062000000001</v>
      </c>
      <c r="I59" s="266">
        <v>186.41025999999999</v>
      </c>
      <c r="J59" s="266">
        <v>243.16508999999999</v>
      </c>
      <c r="K59" s="266">
        <v>360.21830999999997</v>
      </c>
      <c r="L59" s="266">
        <v>596.13022000000001</v>
      </c>
      <c r="M59" s="266">
        <v>989.88805000000002</v>
      </c>
      <c r="N59" s="266">
        <v>1760.2831000000001</v>
      </c>
      <c r="O59" s="266">
        <v>2616.8328000000001</v>
      </c>
      <c r="P59" s="266">
        <v>4379.2875999999997</v>
      </c>
      <c r="Q59" s="266">
        <v>6409.6171000000004</v>
      </c>
      <c r="R59" s="266">
        <v>10189.736000000001</v>
      </c>
      <c r="S59" s="266">
        <v>14539.216</v>
      </c>
      <c r="T59" s="266">
        <v>25265.306</v>
      </c>
      <c r="U59" s="266">
        <v>989.98071000000004</v>
      </c>
      <c r="V59" s="266">
        <v>1680.1732</v>
      </c>
      <c r="X59" s="265">
        <v>1959</v>
      </c>
      <c r="Y59" s="266">
        <v>483.32695000000001</v>
      </c>
      <c r="Z59" s="266">
        <v>40.393891000000004</v>
      </c>
      <c r="AA59" s="266">
        <v>30.210823999999999</v>
      </c>
      <c r="AB59" s="266">
        <v>46.649703000000002</v>
      </c>
      <c r="AC59" s="266">
        <v>56.226174999999998</v>
      </c>
      <c r="AD59" s="266">
        <v>71.926489000000004</v>
      </c>
      <c r="AE59" s="266">
        <v>103.52546</v>
      </c>
      <c r="AF59" s="266">
        <v>158.78285</v>
      </c>
      <c r="AG59" s="266">
        <v>239.393</v>
      </c>
      <c r="AH59" s="266">
        <v>403.19425999999999</v>
      </c>
      <c r="AI59" s="266">
        <v>562.35293999999999</v>
      </c>
      <c r="AJ59" s="266">
        <v>876.06646000000001</v>
      </c>
      <c r="AK59" s="266">
        <v>1347.7619</v>
      </c>
      <c r="AL59" s="266">
        <v>2243.9427000000001</v>
      </c>
      <c r="AM59" s="266">
        <v>3867.9110000000001</v>
      </c>
      <c r="AN59" s="266">
        <v>6598.1940999999997</v>
      </c>
      <c r="AO59" s="266">
        <v>11207.112999999999</v>
      </c>
      <c r="AP59" s="266">
        <v>22326.848000000002</v>
      </c>
      <c r="AQ59" s="266">
        <v>782.10280999999998</v>
      </c>
      <c r="AR59" s="266">
        <v>1134.0173</v>
      </c>
      <c r="AT59" s="265">
        <v>1959</v>
      </c>
      <c r="AU59" s="266">
        <v>551.06622000000004</v>
      </c>
      <c r="AV59" s="266">
        <v>49.464056999999997</v>
      </c>
      <c r="AW59" s="266">
        <v>39.762484999999998</v>
      </c>
      <c r="AX59" s="266">
        <v>96.823204000000004</v>
      </c>
      <c r="AY59" s="266">
        <v>113.98081999999999</v>
      </c>
      <c r="AZ59" s="266">
        <v>109.21192000000001</v>
      </c>
      <c r="BA59" s="266">
        <v>146.77548999999999</v>
      </c>
      <c r="BB59" s="266">
        <v>202.04879</v>
      </c>
      <c r="BC59" s="266">
        <v>300.44430999999997</v>
      </c>
      <c r="BD59" s="266">
        <v>502.53003999999999</v>
      </c>
      <c r="BE59" s="266">
        <v>784.92197999999996</v>
      </c>
      <c r="BF59" s="266">
        <v>1321.5241000000001</v>
      </c>
      <c r="BG59" s="266">
        <v>1944.7773</v>
      </c>
      <c r="BH59" s="266">
        <v>3215.4861999999998</v>
      </c>
      <c r="BI59" s="266">
        <v>5002.3846999999996</v>
      </c>
      <c r="BJ59" s="266">
        <v>8108.5676999999996</v>
      </c>
      <c r="BK59" s="266">
        <v>12507.653</v>
      </c>
      <c r="BL59" s="266">
        <v>23396.04</v>
      </c>
      <c r="BM59" s="266">
        <v>887.11666000000002</v>
      </c>
      <c r="BN59" s="266">
        <v>1379.9879000000001</v>
      </c>
      <c r="BP59" s="265">
        <v>1959</v>
      </c>
    </row>
    <row r="60" spans="1:68">
      <c r="A60" s="264">
        <v>54</v>
      </c>
      <c r="B60" s="265">
        <v>1960</v>
      </c>
      <c r="C60" s="266">
        <v>566.60713999999996</v>
      </c>
      <c r="D60" s="266">
        <v>55.291659000000003</v>
      </c>
      <c r="E60" s="266">
        <v>50.159236</v>
      </c>
      <c r="F60" s="266">
        <v>130.0813</v>
      </c>
      <c r="G60" s="266">
        <v>158.07758999999999</v>
      </c>
      <c r="H60" s="266">
        <v>150.21961999999999</v>
      </c>
      <c r="I60" s="266">
        <v>171.16423</v>
      </c>
      <c r="J60" s="266">
        <v>217.14579000000001</v>
      </c>
      <c r="K60" s="266">
        <v>363.63636000000002</v>
      </c>
      <c r="L60" s="266">
        <v>577.14286000000004</v>
      </c>
      <c r="M60" s="266">
        <v>999.64874999999995</v>
      </c>
      <c r="N60" s="266">
        <v>1665.3696</v>
      </c>
      <c r="O60" s="266">
        <v>2645.0916999999999</v>
      </c>
      <c r="P60" s="266">
        <v>4219.3980000000001</v>
      </c>
      <c r="Q60" s="266">
        <v>6276.9097000000002</v>
      </c>
      <c r="R60" s="266">
        <v>9450.3011999999999</v>
      </c>
      <c r="S60" s="266">
        <v>14266.458000000001</v>
      </c>
      <c r="T60" s="266">
        <v>24261.437999999998</v>
      </c>
      <c r="U60" s="266">
        <v>955.81919000000005</v>
      </c>
      <c r="V60" s="266">
        <v>1620.1681000000001</v>
      </c>
      <c r="X60" s="265">
        <v>1960</v>
      </c>
      <c r="Y60" s="266">
        <v>462.73700000000002</v>
      </c>
      <c r="Z60" s="266">
        <v>40.658468999999997</v>
      </c>
      <c r="AA60" s="266">
        <v>31.380752999999999</v>
      </c>
      <c r="AB60" s="266">
        <v>52.477356999999998</v>
      </c>
      <c r="AC60" s="266">
        <v>57.028359999999999</v>
      </c>
      <c r="AD60" s="266">
        <v>70.652174000000002</v>
      </c>
      <c r="AE60" s="266">
        <v>99.068585999999996</v>
      </c>
      <c r="AF60" s="266">
        <v>151.80983000000001</v>
      </c>
      <c r="AG60" s="266">
        <v>246.67697000000001</v>
      </c>
      <c r="AH60" s="266">
        <v>390.23622</v>
      </c>
      <c r="AI60" s="266">
        <v>547.73677999999995</v>
      </c>
      <c r="AJ60" s="266">
        <v>842.34032999999999</v>
      </c>
      <c r="AK60" s="266">
        <v>1355.3078</v>
      </c>
      <c r="AL60" s="266">
        <v>2270.2997</v>
      </c>
      <c r="AM60" s="266">
        <v>3659.2334000000001</v>
      </c>
      <c r="AN60" s="266">
        <v>6306.5217000000002</v>
      </c>
      <c r="AO60" s="266">
        <v>10744.597</v>
      </c>
      <c r="AP60" s="266">
        <v>21153.558000000001</v>
      </c>
      <c r="AQ60" s="266">
        <v>764.06241</v>
      </c>
      <c r="AR60" s="266">
        <v>1091.8558</v>
      </c>
      <c r="AT60" s="265">
        <v>1960</v>
      </c>
      <c r="AU60" s="266">
        <v>515.96961999999996</v>
      </c>
      <c r="AV60" s="266">
        <v>48.131974999999997</v>
      </c>
      <c r="AW60" s="266">
        <v>41.003672000000002</v>
      </c>
      <c r="AX60" s="266">
        <v>92.197659000000002</v>
      </c>
      <c r="AY60" s="266">
        <v>109.13706000000001</v>
      </c>
      <c r="AZ60" s="266">
        <v>112.18096</v>
      </c>
      <c r="BA60" s="266">
        <v>136.80386999999999</v>
      </c>
      <c r="BB60" s="266">
        <v>185.31191999999999</v>
      </c>
      <c r="BC60" s="266">
        <v>305.93259</v>
      </c>
      <c r="BD60" s="266">
        <v>485.84615000000002</v>
      </c>
      <c r="BE60" s="266">
        <v>782.68808999999999</v>
      </c>
      <c r="BF60" s="266">
        <v>1260.5447999999999</v>
      </c>
      <c r="BG60" s="266">
        <v>1965.7900999999999</v>
      </c>
      <c r="BH60" s="266">
        <v>3145.3453</v>
      </c>
      <c r="BI60" s="266">
        <v>4824.8936999999996</v>
      </c>
      <c r="BJ60" s="266">
        <v>7624.3687</v>
      </c>
      <c r="BK60" s="266">
        <v>12101.449000000001</v>
      </c>
      <c r="BL60" s="266">
        <v>22285.714</v>
      </c>
      <c r="BM60" s="266">
        <v>860.96349999999995</v>
      </c>
      <c r="BN60" s="266">
        <v>1328.6813</v>
      </c>
      <c r="BP60" s="265">
        <v>1960</v>
      </c>
    </row>
    <row r="61" spans="1:68">
      <c r="A61" s="264">
        <v>55</v>
      </c>
      <c r="B61" s="265">
        <v>1961</v>
      </c>
      <c r="C61" s="266">
        <v>563.53494999999998</v>
      </c>
      <c r="D61" s="266">
        <v>48.543689000000001</v>
      </c>
      <c r="E61" s="266">
        <v>52.399231999999998</v>
      </c>
      <c r="F61" s="266">
        <v>122.83654</v>
      </c>
      <c r="G61" s="266">
        <v>160.51096999999999</v>
      </c>
      <c r="H61" s="266">
        <v>145.99824000000001</v>
      </c>
      <c r="I61" s="266">
        <v>168.51900000000001</v>
      </c>
      <c r="J61" s="266">
        <v>228.87592000000001</v>
      </c>
      <c r="K61" s="266">
        <v>379.58114999999998</v>
      </c>
      <c r="L61" s="266">
        <v>588.20024000000001</v>
      </c>
      <c r="M61" s="266">
        <v>992.12868000000003</v>
      </c>
      <c r="N61" s="266">
        <v>1613.9612999999999</v>
      </c>
      <c r="O61" s="266">
        <v>2619.4737</v>
      </c>
      <c r="P61" s="266">
        <v>4116.5438999999997</v>
      </c>
      <c r="Q61" s="266">
        <v>6252.1368000000002</v>
      </c>
      <c r="R61" s="266">
        <v>9311.5941999999995</v>
      </c>
      <c r="S61" s="266">
        <v>14084.084000000001</v>
      </c>
      <c r="T61" s="266">
        <v>23772.151999999998</v>
      </c>
      <c r="U61" s="266">
        <v>945.88031999999998</v>
      </c>
      <c r="V61" s="266">
        <v>1599.5074999999999</v>
      </c>
      <c r="X61" s="265">
        <v>1961</v>
      </c>
      <c r="Y61" s="266">
        <v>442.71596</v>
      </c>
      <c r="Z61" s="266">
        <v>37.529319999999998</v>
      </c>
      <c r="AA61" s="266">
        <v>30.199314999999999</v>
      </c>
      <c r="AB61" s="266">
        <v>46.664976000000003</v>
      </c>
      <c r="AC61" s="266">
        <v>61.194029999999998</v>
      </c>
      <c r="AD61" s="266">
        <v>74.335149000000001</v>
      </c>
      <c r="AE61" s="266">
        <v>91.683224999999993</v>
      </c>
      <c r="AF61" s="266">
        <v>145.81652</v>
      </c>
      <c r="AG61" s="266">
        <v>208.73205999999999</v>
      </c>
      <c r="AH61" s="266">
        <v>347.03336999999999</v>
      </c>
      <c r="AI61" s="266">
        <v>542.44763</v>
      </c>
      <c r="AJ61" s="266">
        <v>785.02202999999997</v>
      </c>
      <c r="AK61" s="266">
        <v>1298.3213000000001</v>
      </c>
      <c r="AL61" s="266">
        <v>2177.8017</v>
      </c>
      <c r="AM61" s="266">
        <v>3651.5254</v>
      </c>
      <c r="AN61" s="266">
        <v>6270.6373999999996</v>
      </c>
      <c r="AO61" s="266">
        <v>10241.120999999999</v>
      </c>
      <c r="AP61" s="266">
        <v>20670.251</v>
      </c>
      <c r="AQ61" s="266">
        <v>745.06822999999997</v>
      </c>
      <c r="AR61" s="266">
        <v>1058.0667000000001</v>
      </c>
      <c r="AT61" s="265">
        <v>1961</v>
      </c>
      <c r="AU61" s="266">
        <v>504.59780000000001</v>
      </c>
      <c r="AV61" s="266">
        <v>43.16272</v>
      </c>
      <c r="AW61" s="266">
        <v>41.564312000000001</v>
      </c>
      <c r="AX61" s="266">
        <v>85.770702</v>
      </c>
      <c r="AY61" s="266">
        <v>112.64566000000001</v>
      </c>
      <c r="AZ61" s="266">
        <v>111.75749999999999</v>
      </c>
      <c r="BA61" s="266">
        <v>131.89935</v>
      </c>
      <c r="BB61" s="266">
        <v>188.56098</v>
      </c>
      <c r="BC61" s="266">
        <v>295.34061000000003</v>
      </c>
      <c r="BD61" s="266">
        <v>469.81189000000001</v>
      </c>
      <c r="BE61" s="266">
        <v>775.29683</v>
      </c>
      <c r="BF61" s="266">
        <v>1209.1222</v>
      </c>
      <c r="BG61" s="266">
        <v>1928.2309</v>
      </c>
      <c r="BH61" s="266">
        <v>3042.1021000000001</v>
      </c>
      <c r="BI61" s="266">
        <v>4801.8904000000002</v>
      </c>
      <c r="BJ61" s="266">
        <v>7544.6265999999996</v>
      </c>
      <c r="BK61" s="266">
        <v>11715.438</v>
      </c>
      <c r="BL61" s="266">
        <v>21791.761999999999</v>
      </c>
      <c r="BM61" s="266">
        <v>846.58648000000005</v>
      </c>
      <c r="BN61" s="266">
        <v>1300.7414000000001</v>
      </c>
      <c r="BP61" s="265">
        <v>1961</v>
      </c>
    </row>
    <row r="62" spans="1:68">
      <c r="A62" s="264">
        <v>56</v>
      </c>
      <c r="B62" s="265">
        <v>1962</v>
      </c>
      <c r="C62" s="266">
        <v>563.54916000000003</v>
      </c>
      <c r="D62" s="266">
        <v>53.551710999999997</v>
      </c>
      <c r="E62" s="266">
        <v>44.770358999999999</v>
      </c>
      <c r="F62" s="266">
        <v>113.45471000000001</v>
      </c>
      <c r="G62" s="266">
        <v>169.46854999999999</v>
      </c>
      <c r="H62" s="266">
        <v>150.14577</v>
      </c>
      <c r="I62" s="266">
        <v>169.57671999999999</v>
      </c>
      <c r="J62" s="266">
        <v>235.51829000000001</v>
      </c>
      <c r="K62" s="266">
        <v>358.90949999999998</v>
      </c>
      <c r="L62" s="266">
        <v>629.22019999999998</v>
      </c>
      <c r="M62" s="266">
        <v>1009</v>
      </c>
      <c r="N62" s="266">
        <v>1686.1224</v>
      </c>
      <c r="O62" s="266">
        <v>2665.1257999999998</v>
      </c>
      <c r="P62" s="266">
        <v>4173.9422000000004</v>
      </c>
      <c r="Q62" s="266">
        <v>6366.0789000000004</v>
      </c>
      <c r="R62" s="266">
        <v>9617.9775000000009</v>
      </c>
      <c r="S62" s="266">
        <v>14367.347</v>
      </c>
      <c r="T62" s="266">
        <v>24668.712</v>
      </c>
      <c r="U62" s="266">
        <v>970.10667999999998</v>
      </c>
      <c r="V62" s="266">
        <v>1639.2991</v>
      </c>
      <c r="X62" s="265">
        <v>1962</v>
      </c>
      <c r="Y62" s="266">
        <v>441.11311000000001</v>
      </c>
      <c r="Z62" s="266">
        <v>36.079490999999997</v>
      </c>
      <c r="AA62" s="266">
        <v>27.087123999999999</v>
      </c>
      <c r="AB62" s="266">
        <v>49.207090000000001</v>
      </c>
      <c r="AC62" s="266">
        <v>61.024754999999999</v>
      </c>
      <c r="AD62" s="266">
        <v>66.020025000000004</v>
      </c>
      <c r="AE62" s="266">
        <v>95.196759</v>
      </c>
      <c r="AF62" s="266">
        <v>143.85964999999999</v>
      </c>
      <c r="AG62" s="266">
        <v>223.28688</v>
      </c>
      <c r="AH62" s="266">
        <v>360.60048999999998</v>
      </c>
      <c r="AI62" s="266">
        <v>571.63121000000001</v>
      </c>
      <c r="AJ62" s="266">
        <v>805.16129000000001</v>
      </c>
      <c r="AK62" s="266">
        <v>1342.3679999999999</v>
      </c>
      <c r="AL62" s="266">
        <v>2171.1518000000001</v>
      </c>
      <c r="AM62" s="266">
        <v>3788.2352999999998</v>
      </c>
      <c r="AN62" s="266">
        <v>6349.6994000000004</v>
      </c>
      <c r="AO62" s="266">
        <v>10649.281000000001</v>
      </c>
      <c r="AP62" s="266">
        <v>20817.567999999999</v>
      </c>
      <c r="AQ62" s="266">
        <v>769.33960000000002</v>
      </c>
      <c r="AR62" s="266">
        <v>1079.5754999999999</v>
      </c>
      <c r="AT62" s="265">
        <v>1962</v>
      </c>
      <c r="AU62" s="266">
        <v>503.76927999999998</v>
      </c>
      <c r="AV62" s="266">
        <v>45.022134000000001</v>
      </c>
      <c r="AW62" s="266">
        <v>36.133873000000001</v>
      </c>
      <c r="AX62" s="266">
        <v>82.120108999999999</v>
      </c>
      <c r="AY62" s="266">
        <v>116.8668</v>
      </c>
      <c r="AZ62" s="266">
        <v>109.56837</v>
      </c>
      <c r="BA62" s="266">
        <v>134.05196000000001</v>
      </c>
      <c r="BB62" s="266">
        <v>191.07446999999999</v>
      </c>
      <c r="BC62" s="266">
        <v>292.20222999999999</v>
      </c>
      <c r="BD62" s="266">
        <v>496.59658000000002</v>
      </c>
      <c r="BE62" s="266">
        <v>797.07903999999996</v>
      </c>
      <c r="BF62" s="266">
        <v>1257.1728000000001</v>
      </c>
      <c r="BG62" s="266">
        <v>1978.2716</v>
      </c>
      <c r="BH62" s="266">
        <v>3062.1451999999999</v>
      </c>
      <c r="BI62" s="266">
        <v>4916.5748000000003</v>
      </c>
      <c r="BJ62" s="266">
        <v>7710.5263000000004</v>
      </c>
      <c r="BK62" s="266">
        <v>12067.852999999999</v>
      </c>
      <c r="BL62" s="266">
        <v>22185.185000000001</v>
      </c>
      <c r="BM62" s="266">
        <v>870.64156000000003</v>
      </c>
      <c r="BN62" s="266">
        <v>1328.6550999999999</v>
      </c>
      <c r="BP62" s="265">
        <v>1962</v>
      </c>
    </row>
    <row r="63" spans="1:68">
      <c r="A63" s="264">
        <v>57</v>
      </c>
      <c r="B63" s="265">
        <v>1963</v>
      </c>
      <c r="C63" s="266">
        <v>524.68718000000001</v>
      </c>
      <c r="D63" s="266">
        <v>49.972841000000003</v>
      </c>
      <c r="E63" s="266">
        <v>50.361078999999997</v>
      </c>
      <c r="F63" s="266">
        <v>116.9615</v>
      </c>
      <c r="G63" s="266">
        <v>163.53532999999999</v>
      </c>
      <c r="H63" s="266">
        <v>146.12524999999999</v>
      </c>
      <c r="I63" s="266">
        <v>165.94478000000001</v>
      </c>
      <c r="J63" s="266">
        <v>232.45835</v>
      </c>
      <c r="K63" s="266">
        <v>354.11606</v>
      </c>
      <c r="L63" s="266">
        <v>636.83096</v>
      </c>
      <c r="M63" s="266">
        <v>1018.2055</v>
      </c>
      <c r="N63" s="266">
        <v>1656.2746999999999</v>
      </c>
      <c r="O63" s="266">
        <v>2761.5927000000001</v>
      </c>
      <c r="P63" s="266">
        <v>4243.2254000000003</v>
      </c>
      <c r="Q63" s="266">
        <v>6293.0311000000002</v>
      </c>
      <c r="R63" s="266">
        <v>9781.8428000000004</v>
      </c>
      <c r="S63" s="266">
        <v>14446.686</v>
      </c>
      <c r="T63" s="266">
        <v>23589.286</v>
      </c>
      <c r="U63" s="266">
        <v>967.50850000000003</v>
      </c>
      <c r="V63" s="266">
        <v>1630.2544</v>
      </c>
      <c r="X63" s="265">
        <v>1963</v>
      </c>
      <c r="Y63" s="266">
        <v>422.25772000000001</v>
      </c>
      <c r="Z63" s="266">
        <v>36.107944000000003</v>
      </c>
      <c r="AA63" s="266">
        <v>26.415094</v>
      </c>
      <c r="AB63" s="266">
        <v>47.910741999999999</v>
      </c>
      <c r="AC63" s="266">
        <v>62.674874000000003</v>
      </c>
      <c r="AD63" s="266">
        <v>73.193047000000007</v>
      </c>
      <c r="AE63" s="266">
        <v>98.288076000000004</v>
      </c>
      <c r="AF63" s="266">
        <v>153.86696000000001</v>
      </c>
      <c r="AG63" s="266">
        <v>238.01514</v>
      </c>
      <c r="AH63" s="266">
        <v>365.25475999999998</v>
      </c>
      <c r="AI63" s="266">
        <v>563.61761000000001</v>
      </c>
      <c r="AJ63" s="266">
        <v>847.11258999999995</v>
      </c>
      <c r="AK63" s="266">
        <v>1399.8109999999999</v>
      </c>
      <c r="AL63" s="266">
        <v>2117.0835999999999</v>
      </c>
      <c r="AM63" s="266">
        <v>3691.0726</v>
      </c>
      <c r="AN63" s="266">
        <v>6241.2156000000004</v>
      </c>
      <c r="AO63" s="266">
        <v>10604.895</v>
      </c>
      <c r="AP63" s="266">
        <v>20358.973999999998</v>
      </c>
      <c r="AQ63" s="266">
        <v>770.88959</v>
      </c>
      <c r="AR63" s="266">
        <v>1070.3331000000001</v>
      </c>
      <c r="AT63" s="265">
        <v>1963</v>
      </c>
      <c r="AU63" s="266">
        <v>474.71424000000002</v>
      </c>
      <c r="AV63" s="266">
        <v>43.208159000000002</v>
      </c>
      <c r="AW63" s="266">
        <v>38.652034999999998</v>
      </c>
      <c r="AX63" s="266">
        <v>83.297781999999998</v>
      </c>
      <c r="AY63" s="266">
        <v>114.51108000000001</v>
      </c>
      <c r="AZ63" s="266">
        <v>110.83235000000001</v>
      </c>
      <c r="BA63" s="266">
        <v>133.57809</v>
      </c>
      <c r="BB63" s="266">
        <v>194.51696999999999</v>
      </c>
      <c r="BC63" s="266">
        <v>297.16721999999999</v>
      </c>
      <c r="BD63" s="266">
        <v>502.05635999999998</v>
      </c>
      <c r="BE63" s="266">
        <v>797.29277999999999</v>
      </c>
      <c r="BF63" s="266">
        <v>1262.0926999999999</v>
      </c>
      <c r="BG63" s="266">
        <v>2058.7804999999998</v>
      </c>
      <c r="BH63" s="266">
        <v>3065.4481000000001</v>
      </c>
      <c r="BI63" s="266">
        <v>4818.7772999999997</v>
      </c>
      <c r="BJ63" s="266">
        <v>7700.1674999999996</v>
      </c>
      <c r="BK63" s="266">
        <v>12055.495000000001</v>
      </c>
      <c r="BL63" s="266">
        <v>21489.582999999999</v>
      </c>
      <c r="BM63" s="266">
        <v>870.03639999999996</v>
      </c>
      <c r="BN63" s="266">
        <v>1318.3782000000001</v>
      </c>
      <c r="BP63" s="265">
        <v>1963</v>
      </c>
    </row>
    <row r="64" spans="1:68">
      <c r="A64" s="264">
        <v>58</v>
      </c>
      <c r="B64" s="265">
        <v>1964</v>
      </c>
      <c r="C64" s="266">
        <v>505.69896</v>
      </c>
      <c r="D64" s="266">
        <v>53.441868999999997</v>
      </c>
      <c r="E64" s="266">
        <v>53.181564000000002</v>
      </c>
      <c r="F64" s="266">
        <v>117.56459</v>
      </c>
      <c r="G64" s="266">
        <v>171.82390000000001</v>
      </c>
      <c r="H64" s="266">
        <v>134.27857</v>
      </c>
      <c r="I64" s="266">
        <v>185.10345000000001</v>
      </c>
      <c r="J64" s="266">
        <v>231.23274000000001</v>
      </c>
      <c r="K64" s="266">
        <v>399.16622999999998</v>
      </c>
      <c r="L64" s="266">
        <v>625.42112999999995</v>
      </c>
      <c r="M64" s="266">
        <v>1035.5105000000001</v>
      </c>
      <c r="N64" s="266">
        <v>1737.1844000000001</v>
      </c>
      <c r="O64" s="266">
        <v>2899.7543000000001</v>
      </c>
      <c r="P64" s="266">
        <v>4291.9660000000003</v>
      </c>
      <c r="Q64" s="266">
        <v>6798.8064999999997</v>
      </c>
      <c r="R64" s="266">
        <v>10013.106</v>
      </c>
      <c r="S64" s="266">
        <v>15300</v>
      </c>
      <c r="T64" s="266">
        <v>25305.882000000001</v>
      </c>
      <c r="U64" s="266">
        <v>1003.4611</v>
      </c>
      <c r="V64" s="266">
        <v>1706.8722</v>
      </c>
      <c r="X64" s="265">
        <v>1964</v>
      </c>
      <c r="Y64" s="266">
        <v>400.81114000000002</v>
      </c>
      <c r="Z64" s="266">
        <v>38.997214</v>
      </c>
      <c r="AA64" s="266">
        <v>31.968810999999999</v>
      </c>
      <c r="AB64" s="266">
        <v>55.895381</v>
      </c>
      <c r="AC64" s="266">
        <v>62.715918000000002</v>
      </c>
      <c r="AD64" s="266">
        <v>69.391355000000004</v>
      </c>
      <c r="AE64" s="266">
        <v>97.575575999999998</v>
      </c>
      <c r="AF64" s="266">
        <v>159.71845999999999</v>
      </c>
      <c r="AG64" s="266">
        <v>240.01087000000001</v>
      </c>
      <c r="AH64" s="266">
        <v>395.53627</v>
      </c>
      <c r="AI64" s="266">
        <v>569.91736000000003</v>
      </c>
      <c r="AJ64" s="266">
        <v>862.87089000000003</v>
      </c>
      <c r="AK64" s="266">
        <v>1415.0235</v>
      </c>
      <c r="AL64" s="266">
        <v>2178.6849999999999</v>
      </c>
      <c r="AM64" s="266">
        <v>3854.0745000000002</v>
      </c>
      <c r="AN64" s="266">
        <v>6587.9672</v>
      </c>
      <c r="AO64" s="266">
        <v>11422.486999999999</v>
      </c>
      <c r="AP64" s="266">
        <v>20691.843000000001</v>
      </c>
      <c r="AQ64" s="266">
        <v>803.93010000000004</v>
      </c>
      <c r="AR64" s="266">
        <v>1109.5909999999999</v>
      </c>
      <c r="AT64" s="265">
        <v>1964</v>
      </c>
      <c r="AU64" s="266">
        <v>454.58451000000002</v>
      </c>
      <c r="AV64" s="266">
        <v>46.393621000000003</v>
      </c>
      <c r="AW64" s="266">
        <v>42.806750000000001</v>
      </c>
      <c r="AX64" s="266">
        <v>87.528250999999997</v>
      </c>
      <c r="AY64" s="266">
        <v>118.76454</v>
      </c>
      <c r="AZ64" s="266">
        <v>102.74364</v>
      </c>
      <c r="BA64" s="266">
        <v>143.12374</v>
      </c>
      <c r="BB64" s="266">
        <v>196.82167999999999</v>
      </c>
      <c r="BC64" s="266">
        <v>321.27177999999998</v>
      </c>
      <c r="BD64" s="266">
        <v>511.16931</v>
      </c>
      <c r="BE64" s="266">
        <v>807.57403999999997</v>
      </c>
      <c r="BF64" s="266">
        <v>1310.2976000000001</v>
      </c>
      <c r="BG64" s="266">
        <v>2140.4562000000001</v>
      </c>
      <c r="BH64" s="266">
        <v>3125.5486999999998</v>
      </c>
      <c r="BI64" s="266">
        <v>5107.402</v>
      </c>
      <c r="BJ64" s="266">
        <v>7993.0108</v>
      </c>
      <c r="BK64" s="266">
        <v>12896.514999999999</v>
      </c>
      <c r="BL64" s="266">
        <v>22257.485000000001</v>
      </c>
      <c r="BM64" s="266">
        <v>904.49216000000001</v>
      </c>
      <c r="BN64" s="266">
        <v>1371.8071</v>
      </c>
      <c r="BP64" s="265">
        <v>1964</v>
      </c>
    </row>
    <row r="65" spans="1:68">
      <c r="A65" s="264">
        <v>59</v>
      </c>
      <c r="B65" s="265">
        <v>1965</v>
      </c>
      <c r="C65" s="266">
        <v>481.15262000000001</v>
      </c>
      <c r="D65" s="266">
        <v>42.931033999999997</v>
      </c>
      <c r="E65" s="266">
        <v>50.763289</v>
      </c>
      <c r="F65" s="266">
        <v>131.94845000000001</v>
      </c>
      <c r="G65" s="266">
        <v>162.14286000000001</v>
      </c>
      <c r="H65" s="266">
        <v>147.51008999999999</v>
      </c>
      <c r="I65" s="266">
        <v>164.80134000000001</v>
      </c>
      <c r="J65" s="266">
        <v>250.62782999999999</v>
      </c>
      <c r="K65" s="266">
        <v>372.67871000000002</v>
      </c>
      <c r="L65" s="266">
        <v>607.59878000000003</v>
      </c>
      <c r="M65" s="266">
        <v>1082.4260999999999</v>
      </c>
      <c r="N65" s="266">
        <v>1676.7112999999999</v>
      </c>
      <c r="O65" s="266">
        <v>2750.2392</v>
      </c>
      <c r="P65" s="266">
        <v>4273.6508000000003</v>
      </c>
      <c r="Q65" s="266">
        <v>6636.9151000000002</v>
      </c>
      <c r="R65" s="266">
        <v>9864.4501</v>
      </c>
      <c r="S65" s="266">
        <v>14294.594999999999</v>
      </c>
      <c r="T65" s="266">
        <v>24500</v>
      </c>
      <c r="U65" s="266">
        <v>975.9384</v>
      </c>
      <c r="V65" s="266">
        <v>1657.9757999999999</v>
      </c>
      <c r="X65" s="265">
        <v>1965</v>
      </c>
      <c r="Y65" s="266">
        <v>381.45602000000002</v>
      </c>
      <c r="Z65" s="266">
        <v>33.363554000000001</v>
      </c>
      <c r="AA65" s="266">
        <v>29.389165999999999</v>
      </c>
      <c r="AB65" s="266">
        <v>53.538836000000003</v>
      </c>
      <c r="AC65" s="266">
        <v>61.337355000000002</v>
      </c>
      <c r="AD65" s="266">
        <v>75.385493999999994</v>
      </c>
      <c r="AE65" s="266">
        <v>98.735701000000006</v>
      </c>
      <c r="AF65" s="266">
        <v>159.04139000000001</v>
      </c>
      <c r="AG65" s="266">
        <v>230.01328000000001</v>
      </c>
      <c r="AH65" s="266">
        <v>397.4042</v>
      </c>
      <c r="AI65" s="266">
        <v>562.12072999999998</v>
      </c>
      <c r="AJ65" s="266">
        <v>849.14463000000001</v>
      </c>
      <c r="AK65" s="266">
        <v>1344.1709000000001</v>
      </c>
      <c r="AL65" s="266">
        <v>2168.4924000000001</v>
      </c>
      <c r="AM65" s="266">
        <v>3741.875</v>
      </c>
      <c r="AN65" s="266">
        <v>6184.0708000000004</v>
      </c>
      <c r="AO65" s="266">
        <v>10883.797</v>
      </c>
      <c r="AP65" s="266">
        <v>19954.286</v>
      </c>
      <c r="AQ65" s="266">
        <v>781.05005000000006</v>
      </c>
      <c r="AR65" s="266">
        <v>1068.9983</v>
      </c>
      <c r="AT65" s="265">
        <v>1965</v>
      </c>
      <c r="AU65" s="266">
        <v>432.57172000000003</v>
      </c>
      <c r="AV65" s="266">
        <v>38.267786000000001</v>
      </c>
      <c r="AW65" s="266">
        <v>40.308183999999997</v>
      </c>
      <c r="AX65" s="266">
        <v>93.780849000000003</v>
      </c>
      <c r="AY65" s="266">
        <v>113.10834</v>
      </c>
      <c r="AZ65" s="266">
        <v>112.51212</v>
      </c>
      <c r="BA65" s="266">
        <v>132.97564</v>
      </c>
      <c r="BB65" s="266">
        <v>206.68931000000001</v>
      </c>
      <c r="BC65" s="266">
        <v>302.88461999999998</v>
      </c>
      <c r="BD65" s="266">
        <v>503.37112999999999</v>
      </c>
      <c r="BE65" s="266">
        <v>825.71699000000001</v>
      </c>
      <c r="BF65" s="266">
        <v>1272.0532000000001</v>
      </c>
      <c r="BG65" s="266">
        <v>2036.7664</v>
      </c>
      <c r="BH65" s="266">
        <v>3117.9839999999999</v>
      </c>
      <c r="BI65" s="266">
        <v>4954.9745999999996</v>
      </c>
      <c r="BJ65" s="266">
        <v>7689.3305</v>
      </c>
      <c r="BK65" s="266">
        <v>12170.234</v>
      </c>
      <c r="BL65" s="266">
        <v>21463.74</v>
      </c>
      <c r="BM65" s="266">
        <v>879.25121000000001</v>
      </c>
      <c r="BN65" s="266">
        <v>1326.6651999999999</v>
      </c>
      <c r="BP65" s="265">
        <v>1965</v>
      </c>
    </row>
    <row r="66" spans="1:68">
      <c r="A66" s="264">
        <v>60</v>
      </c>
      <c r="B66" s="265">
        <v>1966</v>
      </c>
      <c r="C66" s="266">
        <v>478.60403000000002</v>
      </c>
      <c r="D66" s="266">
        <v>46.242503999999997</v>
      </c>
      <c r="E66" s="266">
        <v>45.916235</v>
      </c>
      <c r="F66" s="266">
        <v>135.52690999999999</v>
      </c>
      <c r="G66" s="266">
        <v>165.93912</v>
      </c>
      <c r="H66" s="266">
        <v>141.49680000000001</v>
      </c>
      <c r="I66" s="266">
        <v>160.21646000000001</v>
      </c>
      <c r="J66" s="266">
        <v>249.4161</v>
      </c>
      <c r="K66" s="266">
        <v>376.20438000000001</v>
      </c>
      <c r="L66" s="266">
        <v>595.84486000000004</v>
      </c>
      <c r="M66" s="266">
        <v>1034.9105</v>
      </c>
      <c r="N66" s="266">
        <v>1682.6845000000001</v>
      </c>
      <c r="O66" s="266">
        <v>2776.9535999999998</v>
      </c>
      <c r="P66" s="266">
        <v>4399.6067000000003</v>
      </c>
      <c r="Q66" s="266">
        <v>6744.3312999999998</v>
      </c>
      <c r="R66" s="266">
        <v>10212.701999999999</v>
      </c>
      <c r="S66" s="266">
        <v>15157.977000000001</v>
      </c>
      <c r="T66" s="266">
        <v>24951.147000000001</v>
      </c>
      <c r="U66" s="266">
        <v>989.37138000000004</v>
      </c>
      <c r="V66" s="266">
        <v>1693.1523</v>
      </c>
      <c r="X66" s="265">
        <v>1966</v>
      </c>
      <c r="Y66" s="266">
        <v>361.69211999999999</v>
      </c>
      <c r="Z66" s="266">
        <v>35.743509000000003</v>
      </c>
      <c r="AA66" s="266">
        <v>25.743604999999999</v>
      </c>
      <c r="AB66" s="266">
        <v>55.578550999999997</v>
      </c>
      <c r="AC66" s="266">
        <v>64.017427999999995</v>
      </c>
      <c r="AD66" s="266">
        <v>69.000159999999994</v>
      </c>
      <c r="AE66" s="266">
        <v>102.34554</v>
      </c>
      <c r="AF66" s="266">
        <v>163.01449</v>
      </c>
      <c r="AG66" s="266">
        <v>219.54854</v>
      </c>
      <c r="AH66" s="266">
        <v>374.57425000000001</v>
      </c>
      <c r="AI66" s="266">
        <v>596.41898000000003</v>
      </c>
      <c r="AJ66" s="266">
        <v>881.71013000000005</v>
      </c>
      <c r="AK66" s="266">
        <v>1353.5668000000001</v>
      </c>
      <c r="AL66" s="266">
        <v>2264.4171999999999</v>
      </c>
      <c r="AM66" s="266">
        <v>3823.2827000000002</v>
      </c>
      <c r="AN66" s="266">
        <v>6440.7129000000004</v>
      </c>
      <c r="AO66" s="266">
        <v>11052.029</v>
      </c>
      <c r="AP66" s="266">
        <v>20400.097000000002</v>
      </c>
      <c r="AQ66" s="266">
        <v>801.22821999999996</v>
      </c>
      <c r="AR66" s="266">
        <v>1091.9012</v>
      </c>
      <c r="AT66" s="265">
        <v>1966</v>
      </c>
      <c r="AU66" s="266">
        <v>421.63218000000001</v>
      </c>
      <c r="AV66" s="266">
        <v>41.119933000000003</v>
      </c>
      <c r="AW66" s="266">
        <v>36.064706999999999</v>
      </c>
      <c r="AX66" s="266">
        <v>96.547503000000006</v>
      </c>
      <c r="AY66" s="266">
        <v>116.2765</v>
      </c>
      <c r="AZ66" s="266">
        <v>106.32329</v>
      </c>
      <c r="BA66" s="266">
        <v>132.28012000000001</v>
      </c>
      <c r="BB66" s="266">
        <v>207.90293</v>
      </c>
      <c r="BC66" s="266">
        <v>299.83539999999999</v>
      </c>
      <c r="BD66" s="266">
        <v>486.31761999999998</v>
      </c>
      <c r="BE66" s="266">
        <v>817.46279000000004</v>
      </c>
      <c r="BF66" s="266">
        <v>1289.0148999999999</v>
      </c>
      <c r="BG66" s="266">
        <v>2059.9014000000002</v>
      </c>
      <c r="BH66" s="266">
        <v>3234.6437000000001</v>
      </c>
      <c r="BI66" s="266">
        <v>5037.2394999999997</v>
      </c>
      <c r="BJ66" s="266">
        <v>7967.7411000000002</v>
      </c>
      <c r="BK66" s="266">
        <v>12596.861000000001</v>
      </c>
      <c r="BL66" s="266">
        <v>21886.166000000001</v>
      </c>
      <c r="BM66" s="266">
        <v>895.97843</v>
      </c>
      <c r="BN66" s="266">
        <v>1353.0045</v>
      </c>
      <c r="BP66" s="265">
        <v>1966</v>
      </c>
    </row>
    <row r="67" spans="1:68">
      <c r="A67" s="264">
        <v>61</v>
      </c>
      <c r="B67" s="265">
        <v>1967</v>
      </c>
      <c r="C67" s="266">
        <v>488.79318999999998</v>
      </c>
      <c r="D67" s="266">
        <v>43.732253999999998</v>
      </c>
      <c r="E67" s="266">
        <v>41.622795000000004</v>
      </c>
      <c r="F67" s="266">
        <v>130.08457000000001</v>
      </c>
      <c r="G67" s="266">
        <v>169.32773</v>
      </c>
      <c r="H67" s="266">
        <v>152.63846000000001</v>
      </c>
      <c r="I67" s="266">
        <v>163.92587</v>
      </c>
      <c r="J67" s="266">
        <v>230.95041000000001</v>
      </c>
      <c r="K67" s="266">
        <v>390.44706000000002</v>
      </c>
      <c r="L67" s="266">
        <v>628.53056000000004</v>
      </c>
      <c r="M67" s="266">
        <v>1010.9419</v>
      </c>
      <c r="N67" s="266">
        <v>1720.9327000000001</v>
      </c>
      <c r="O67" s="266">
        <v>2727.9567000000002</v>
      </c>
      <c r="P67" s="266">
        <v>4368.9849000000004</v>
      </c>
      <c r="Q67" s="266">
        <v>6598.0962</v>
      </c>
      <c r="R67" s="266">
        <v>9793.6530000000002</v>
      </c>
      <c r="S67" s="266">
        <v>14399.736000000001</v>
      </c>
      <c r="T67" s="266">
        <v>22940.887999999999</v>
      </c>
      <c r="U67" s="266">
        <v>968.25882999999999</v>
      </c>
      <c r="V67" s="266">
        <v>1637.0949000000001</v>
      </c>
      <c r="X67" s="265">
        <v>1967</v>
      </c>
      <c r="Y67" s="266">
        <v>384.01949999999999</v>
      </c>
      <c r="Z67" s="266">
        <v>32.324711000000001</v>
      </c>
      <c r="AA67" s="266">
        <v>23.646383</v>
      </c>
      <c r="AB67" s="266">
        <v>51.496721000000001</v>
      </c>
      <c r="AC67" s="266">
        <v>60.596178000000002</v>
      </c>
      <c r="AD67" s="266">
        <v>70.057783999999998</v>
      </c>
      <c r="AE67" s="266">
        <v>89.365765999999994</v>
      </c>
      <c r="AF67" s="266">
        <v>133.90273999999999</v>
      </c>
      <c r="AG67" s="266">
        <v>237.96695</v>
      </c>
      <c r="AH67" s="266">
        <v>379.19105999999999</v>
      </c>
      <c r="AI67" s="266">
        <v>593.00349000000006</v>
      </c>
      <c r="AJ67" s="266">
        <v>860.81188999999995</v>
      </c>
      <c r="AK67" s="266">
        <v>1349.5402999999999</v>
      </c>
      <c r="AL67" s="266">
        <v>2116.9133000000002</v>
      </c>
      <c r="AM67" s="266">
        <v>3659.5771</v>
      </c>
      <c r="AN67" s="266">
        <v>6085.9993999999997</v>
      </c>
      <c r="AO67" s="266">
        <v>10378.478999999999</v>
      </c>
      <c r="AP67" s="266">
        <v>19331.648000000001</v>
      </c>
      <c r="AQ67" s="266">
        <v>771.27772000000004</v>
      </c>
      <c r="AR67" s="266">
        <v>1043.4699000000001</v>
      </c>
      <c r="AT67" s="265">
        <v>1967</v>
      </c>
      <c r="AU67" s="266">
        <v>437.78334999999998</v>
      </c>
      <c r="AV67" s="266">
        <v>38.162457000000003</v>
      </c>
      <c r="AW67" s="266">
        <v>32.842914999999998</v>
      </c>
      <c r="AX67" s="266">
        <v>91.686458999999999</v>
      </c>
      <c r="AY67" s="266">
        <v>116.25856</v>
      </c>
      <c r="AZ67" s="266">
        <v>112.68386</v>
      </c>
      <c r="BA67" s="266">
        <v>127.79470999999999</v>
      </c>
      <c r="BB67" s="266">
        <v>184.33851000000001</v>
      </c>
      <c r="BC67" s="266">
        <v>316.25643000000002</v>
      </c>
      <c r="BD67" s="266">
        <v>505.529</v>
      </c>
      <c r="BE67" s="266">
        <v>802.97771</v>
      </c>
      <c r="BF67" s="266">
        <v>1295.5195000000001</v>
      </c>
      <c r="BG67" s="266">
        <v>2034.6831999999999</v>
      </c>
      <c r="BH67" s="266">
        <v>3148.7601</v>
      </c>
      <c r="BI67" s="266">
        <v>4879.5744999999997</v>
      </c>
      <c r="BJ67" s="266">
        <v>7567.5351000000001</v>
      </c>
      <c r="BK67" s="266">
        <v>11876.115</v>
      </c>
      <c r="BL67" s="266">
        <v>20506.261999999999</v>
      </c>
      <c r="BM67" s="266">
        <v>870.43241999999998</v>
      </c>
      <c r="BN67" s="266">
        <v>1302.4899</v>
      </c>
      <c r="BP67" s="265">
        <v>1967</v>
      </c>
    </row>
    <row r="68" spans="1:68">
      <c r="A68" s="264">
        <v>62</v>
      </c>
      <c r="B68" s="265">
        <v>1968</v>
      </c>
      <c r="C68" s="266">
        <v>493.66611999999998</v>
      </c>
      <c r="D68" s="266">
        <v>46.619072000000003</v>
      </c>
      <c r="E68" s="266">
        <v>50.440269000000001</v>
      </c>
      <c r="F68" s="266">
        <v>146.49253999999999</v>
      </c>
      <c r="G68" s="266">
        <v>179.05754999999999</v>
      </c>
      <c r="H68" s="266">
        <v>141.72211999999999</v>
      </c>
      <c r="I68" s="266">
        <v>158.72675000000001</v>
      </c>
      <c r="J68" s="266">
        <v>235.06970000000001</v>
      </c>
      <c r="K68" s="266">
        <v>374.28151000000003</v>
      </c>
      <c r="L68" s="266">
        <v>612.94457</v>
      </c>
      <c r="M68" s="266">
        <v>1060.9955</v>
      </c>
      <c r="N68" s="266">
        <v>1740.5897</v>
      </c>
      <c r="O68" s="266">
        <v>2872.9470000000001</v>
      </c>
      <c r="P68" s="266">
        <v>4419.7062999999998</v>
      </c>
      <c r="Q68" s="266">
        <v>6819.7915999999996</v>
      </c>
      <c r="R68" s="266">
        <v>10440.329</v>
      </c>
      <c r="S68" s="266">
        <v>15738.888999999999</v>
      </c>
      <c r="T68" s="266">
        <v>26605.505000000001</v>
      </c>
      <c r="U68" s="266">
        <v>1010.4025</v>
      </c>
      <c r="V68" s="266">
        <v>1746.5625</v>
      </c>
      <c r="X68" s="265">
        <v>1968</v>
      </c>
      <c r="Y68" s="266">
        <v>397.67315000000002</v>
      </c>
      <c r="Z68" s="266">
        <v>36.455388999999997</v>
      </c>
      <c r="AA68" s="266">
        <v>25.808890999999999</v>
      </c>
      <c r="AB68" s="266">
        <v>56.131236000000001</v>
      </c>
      <c r="AC68" s="266">
        <v>57.211309999999997</v>
      </c>
      <c r="AD68" s="266">
        <v>60.774011999999999</v>
      </c>
      <c r="AE68" s="266">
        <v>96.984382999999994</v>
      </c>
      <c r="AF68" s="266">
        <v>151.94979000000001</v>
      </c>
      <c r="AG68" s="266">
        <v>235.24881999999999</v>
      </c>
      <c r="AH68" s="266">
        <v>368.82456000000002</v>
      </c>
      <c r="AI68" s="266">
        <v>573.03630999999996</v>
      </c>
      <c r="AJ68" s="266">
        <v>874.33808999999997</v>
      </c>
      <c r="AK68" s="266">
        <v>1380.0309999999999</v>
      </c>
      <c r="AL68" s="266">
        <v>2232.9713000000002</v>
      </c>
      <c r="AM68" s="266">
        <v>3709.9515000000001</v>
      </c>
      <c r="AN68" s="266">
        <v>6513.5617000000002</v>
      </c>
      <c r="AO68" s="266">
        <v>10832.53</v>
      </c>
      <c r="AP68" s="266">
        <v>21776.401999999998</v>
      </c>
      <c r="AQ68" s="266">
        <v>812.78706999999997</v>
      </c>
      <c r="AR68" s="266">
        <v>1104.2156</v>
      </c>
      <c r="AT68" s="265">
        <v>1968</v>
      </c>
      <c r="AU68" s="266">
        <v>446.91683</v>
      </c>
      <c r="AV68" s="266">
        <v>41.660902999999998</v>
      </c>
      <c r="AW68" s="266">
        <v>38.416562999999996</v>
      </c>
      <c r="AX68" s="266">
        <v>102.24699</v>
      </c>
      <c r="AY68" s="266">
        <v>119.57718</v>
      </c>
      <c r="AZ68" s="266">
        <v>102.6211</v>
      </c>
      <c r="BA68" s="266">
        <v>128.76585</v>
      </c>
      <c r="BB68" s="266">
        <v>195.06464</v>
      </c>
      <c r="BC68" s="266">
        <v>306.96663999999998</v>
      </c>
      <c r="BD68" s="266">
        <v>492.79820000000001</v>
      </c>
      <c r="BE68" s="266">
        <v>817.26192000000003</v>
      </c>
      <c r="BF68" s="266">
        <v>1310.6353999999999</v>
      </c>
      <c r="BG68" s="266">
        <v>2119.9803999999999</v>
      </c>
      <c r="BH68" s="266">
        <v>3241.6840999999999</v>
      </c>
      <c r="BI68" s="266">
        <v>5004.0618999999997</v>
      </c>
      <c r="BJ68" s="266">
        <v>8066.7759999999998</v>
      </c>
      <c r="BK68" s="266">
        <v>12635.589</v>
      </c>
      <c r="BL68" s="266">
        <v>23329.687999999998</v>
      </c>
      <c r="BM68" s="266">
        <v>912.23523999999998</v>
      </c>
      <c r="BN68" s="266">
        <v>1380.8117999999999</v>
      </c>
      <c r="BP68" s="265">
        <v>1968</v>
      </c>
    </row>
    <row r="69" spans="1:68">
      <c r="A69" s="264">
        <v>63</v>
      </c>
      <c r="B69" s="265">
        <v>1969</v>
      </c>
      <c r="C69" s="266">
        <v>509.69976000000003</v>
      </c>
      <c r="D69" s="266">
        <v>48.141086999999999</v>
      </c>
      <c r="E69" s="266">
        <v>48.090958000000001</v>
      </c>
      <c r="F69" s="266">
        <v>132.88964999999999</v>
      </c>
      <c r="G69" s="266">
        <v>170.31116</v>
      </c>
      <c r="H69" s="266">
        <v>148.30279999999999</v>
      </c>
      <c r="I69" s="266">
        <v>164.77110999999999</v>
      </c>
      <c r="J69" s="266">
        <v>234.86915999999999</v>
      </c>
      <c r="K69" s="266">
        <v>374.64731999999998</v>
      </c>
      <c r="L69" s="266">
        <v>642.68825000000004</v>
      </c>
      <c r="M69" s="266">
        <v>1031.2021</v>
      </c>
      <c r="N69" s="266">
        <v>1707.6672000000001</v>
      </c>
      <c r="O69" s="266">
        <v>2732.9256</v>
      </c>
      <c r="P69" s="266">
        <v>4368.8958000000002</v>
      </c>
      <c r="Q69" s="266">
        <v>6518.3185000000003</v>
      </c>
      <c r="R69" s="266">
        <v>10197.130999999999</v>
      </c>
      <c r="S69" s="266">
        <v>13985.218999999999</v>
      </c>
      <c r="T69" s="266">
        <v>23980.105</v>
      </c>
      <c r="U69" s="266">
        <v>967.32824000000005</v>
      </c>
      <c r="V69" s="266">
        <v>1655.5301999999999</v>
      </c>
      <c r="X69" s="265">
        <v>1969</v>
      </c>
      <c r="Y69" s="266">
        <v>403.52960000000002</v>
      </c>
      <c r="Z69" s="266">
        <v>35.965446</v>
      </c>
      <c r="AA69" s="266">
        <v>25.127051000000002</v>
      </c>
      <c r="AB69" s="266">
        <v>58.203721000000002</v>
      </c>
      <c r="AC69" s="266">
        <v>54.262475999999999</v>
      </c>
      <c r="AD69" s="266">
        <v>67.588234999999997</v>
      </c>
      <c r="AE69" s="266">
        <v>78.520638000000005</v>
      </c>
      <c r="AF69" s="266">
        <v>137.16996</v>
      </c>
      <c r="AG69" s="266">
        <v>222.89528000000001</v>
      </c>
      <c r="AH69" s="266">
        <v>352.09267999999997</v>
      </c>
      <c r="AI69" s="266">
        <v>591.22905000000003</v>
      </c>
      <c r="AJ69" s="266">
        <v>839.42078000000004</v>
      </c>
      <c r="AK69" s="266">
        <v>1319.0218</v>
      </c>
      <c r="AL69" s="266">
        <v>2198.8364999999999</v>
      </c>
      <c r="AM69" s="266">
        <v>3558.5672</v>
      </c>
      <c r="AN69" s="266">
        <v>6268.7057000000004</v>
      </c>
      <c r="AO69" s="266">
        <v>9928.3507000000009</v>
      </c>
      <c r="AP69" s="266">
        <v>19174.883000000002</v>
      </c>
      <c r="AQ69" s="266">
        <v>768.28098</v>
      </c>
      <c r="AR69" s="266">
        <v>1033.4948999999999</v>
      </c>
      <c r="AT69" s="265">
        <v>1969</v>
      </c>
      <c r="AU69" s="266">
        <v>457.89934</v>
      </c>
      <c r="AV69" s="266">
        <v>42.210045999999998</v>
      </c>
      <c r="AW69" s="266">
        <v>36.881723999999998</v>
      </c>
      <c r="AX69" s="266">
        <v>96.276421999999997</v>
      </c>
      <c r="AY69" s="266">
        <v>113.70234000000001</v>
      </c>
      <c r="AZ69" s="266">
        <v>109.36349</v>
      </c>
      <c r="BA69" s="266">
        <v>122.82119</v>
      </c>
      <c r="BB69" s="266">
        <v>187.77418</v>
      </c>
      <c r="BC69" s="266">
        <v>301.39393000000001</v>
      </c>
      <c r="BD69" s="266">
        <v>500.13200000000001</v>
      </c>
      <c r="BE69" s="266">
        <v>811.14453000000003</v>
      </c>
      <c r="BF69" s="266">
        <v>1274.2057</v>
      </c>
      <c r="BG69" s="266">
        <v>2015.6976999999999</v>
      </c>
      <c r="BH69" s="266">
        <v>3210.2772</v>
      </c>
      <c r="BI69" s="266">
        <v>4795.9337999999998</v>
      </c>
      <c r="BJ69" s="266">
        <v>7795.2744000000002</v>
      </c>
      <c r="BK69" s="266">
        <v>11413.091</v>
      </c>
      <c r="BL69" s="266">
        <v>20699.322</v>
      </c>
      <c r="BM69" s="266">
        <v>868.43250999999998</v>
      </c>
      <c r="BN69" s="266">
        <v>1301.5743</v>
      </c>
      <c r="BP69" s="265">
        <v>1969</v>
      </c>
    </row>
    <row r="70" spans="1:68">
      <c r="A70" s="264">
        <v>64</v>
      </c>
      <c r="B70" s="265">
        <v>1970</v>
      </c>
      <c r="C70" s="266">
        <v>532.02080999999998</v>
      </c>
      <c r="D70" s="266">
        <v>47.273823</v>
      </c>
      <c r="E70" s="266">
        <v>39.526859000000002</v>
      </c>
      <c r="F70" s="266">
        <v>152.29402999999999</v>
      </c>
      <c r="G70" s="266">
        <v>187.70368999999999</v>
      </c>
      <c r="H70" s="266">
        <v>142.64619999999999</v>
      </c>
      <c r="I70" s="266">
        <v>155.58129</v>
      </c>
      <c r="J70" s="266">
        <v>237.49136999999999</v>
      </c>
      <c r="K70" s="266">
        <v>364.70443999999998</v>
      </c>
      <c r="L70" s="266">
        <v>619.41494999999998</v>
      </c>
      <c r="M70" s="266">
        <v>1059.7408</v>
      </c>
      <c r="N70" s="266">
        <v>1739.0346999999999</v>
      </c>
      <c r="O70" s="266">
        <v>2793.5439999999999</v>
      </c>
      <c r="P70" s="266">
        <v>4552.0320000000002</v>
      </c>
      <c r="Q70" s="266">
        <v>6767.2326999999996</v>
      </c>
      <c r="R70" s="266">
        <v>10713.494000000001</v>
      </c>
      <c r="S70" s="266">
        <v>15326.84</v>
      </c>
      <c r="T70" s="266">
        <v>24446.115000000002</v>
      </c>
      <c r="U70" s="266">
        <v>998.54147999999998</v>
      </c>
      <c r="V70" s="266">
        <v>1719.3001999999999</v>
      </c>
      <c r="X70" s="265">
        <v>1970</v>
      </c>
      <c r="Y70" s="266">
        <v>388.54473999999999</v>
      </c>
      <c r="Z70" s="266">
        <v>34.082081000000002</v>
      </c>
      <c r="AA70" s="266">
        <v>32.617137</v>
      </c>
      <c r="AB70" s="266">
        <v>58.416722</v>
      </c>
      <c r="AC70" s="266">
        <v>55.890219000000002</v>
      </c>
      <c r="AD70" s="266">
        <v>69.189319999999995</v>
      </c>
      <c r="AE70" s="266">
        <v>92.152474999999995</v>
      </c>
      <c r="AF70" s="266">
        <v>166.13446999999999</v>
      </c>
      <c r="AG70" s="266">
        <v>230.62816000000001</v>
      </c>
      <c r="AH70" s="266">
        <v>363.17212999999998</v>
      </c>
      <c r="AI70" s="266">
        <v>584.65347999999994</v>
      </c>
      <c r="AJ70" s="266">
        <v>876.51448000000005</v>
      </c>
      <c r="AK70" s="266">
        <v>1396.058</v>
      </c>
      <c r="AL70" s="266">
        <v>2239.0756999999999</v>
      </c>
      <c r="AM70" s="266">
        <v>3876.6069000000002</v>
      </c>
      <c r="AN70" s="266">
        <v>6478.2605000000003</v>
      </c>
      <c r="AO70" s="266">
        <v>10800.864</v>
      </c>
      <c r="AP70" s="266">
        <v>19859.419000000002</v>
      </c>
      <c r="AQ70" s="266">
        <v>807.99668999999994</v>
      </c>
      <c r="AR70" s="266">
        <v>1084.1713999999999</v>
      </c>
      <c r="AT70" s="265">
        <v>1970</v>
      </c>
      <c r="AU70" s="266">
        <v>461.96377999999999</v>
      </c>
      <c r="AV70" s="266">
        <v>40.848708999999999</v>
      </c>
      <c r="AW70" s="266">
        <v>36.159917999999998</v>
      </c>
      <c r="AX70" s="266">
        <v>106.22712</v>
      </c>
      <c r="AY70" s="266">
        <v>123.46104</v>
      </c>
      <c r="AZ70" s="266">
        <v>107.12667999999999</v>
      </c>
      <c r="BA70" s="266">
        <v>124.77072</v>
      </c>
      <c r="BB70" s="266">
        <v>202.93132</v>
      </c>
      <c r="BC70" s="266">
        <v>300.18475999999998</v>
      </c>
      <c r="BD70" s="266">
        <v>493.69556</v>
      </c>
      <c r="BE70" s="266">
        <v>822.47295999999994</v>
      </c>
      <c r="BF70" s="266">
        <v>1307.7321999999999</v>
      </c>
      <c r="BG70" s="266">
        <v>2080.9699000000001</v>
      </c>
      <c r="BH70" s="266">
        <v>3323.4551000000001</v>
      </c>
      <c r="BI70" s="266">
        <v>5092.9733999999999</v>
      </c>
      <c r="BJ70" s="266">
        <v>8106.3190000000004</v>
      </c>
      <c r="BK70" s="266">
        <v>12440.582</v>
      </c>
      <c r="BL70" s="266">
        <v>21307.298999999999</v>
      </c>
      <c r="BM70" s="266">
        <v>903.85261000000003</v>
      </c>
      <c r="BN70" s="266">
        <v>1356.7617</v>
      </c>
      <c r="BP70" s="265">
        <v>1970</v>
      </c>
    </row>
    <row r="71" spans="1:68">
      <c r="A71" s="264">
        <v>65</v>
      </c>
      <c r="B71" s="265">
        <v>1971</v>
      </c>
      <c r="C71" s="266">
        <v>493.15978000000001</v>
      </c>
      <c r="D71" s="266">
        <v>45.703625000000002</v>
      </c>
      <c r="E71" s="266">
        <v>44.789583</v>
      </c>
      <c r="F71" s="266">
        <v>156.98260999999999</v>
      </c>
      <c r="G71" s="266">
        <v>183.99200999999999</v>
      </c>
      <c r="H71" s="266">
        <v>141.69886</v>
      </c>
      <c r="I71" s="266">
        <v>153.35046</v>
      </c>
      <c r="J71" s="266">
        <v>227.16164000000001</v>
      </c>
      <c r="K71" s="266">
        <v>330.78831000000002</v>
      </c>
      <c r="L71" s="266">
        <v>594.49327000000005</v>
      </c>
      <c r="M71" s="266">
        <v>978.56587000000002</v>
      </c>
      <c r="N71" s="266">
        <v>1647.9160999999999</v>
      </c>
      <c r="O71" s="266">
        <v>2580.9688000000001</v>
      </c>
      <c r="P71" s="266">
        <v>4047.8613999999998</v>
      </c>
      <c r="Q71" s="266">
        <v>6249.7539999999999</v>
      </c>
      <c r="R71" s="266">
        <v>9769.3543000000009</v>
      </c>
      <c r="S71" s="266">
        <v>14427.531000000001</v>
      </c>
      <c r="T71" s="266">
        <v>23607.350999999999</v>
      </c>
      <c r="U71" s="266">
        <v>929.88117</v>
      </c>
      <c r="V71" s="266">
        <v>1605.7845</v>
      </c>
      <c r="X71" s="265">
        <v>1971</v>
      </c>
      <c r="Y71" s="266">
        <v>404.04437000000001</v>
      </c>
      <c r="Z71" s="266">
        <v>31.109216</v>
      </c>
      <c r="AA71" s="266">
        <v>21.628636</v>
      </c>
      <c r="AB71" s="266">
        <v>66.962087999999994</v>
      </c>
      <c r="AC71" s="266">
        <v>63.141702000000002</v>
      </c>
      <c r="AD71" s="266">
        <v>64.965795999999997</v>
      </c>
      <c r="AE71" s="266">
        <v>92.428173999999999</v>
      </c>
      <c r="AF71" s="266">
        <v>134.09805</v>
      </c>
      <c r="AG71" s="266">
        <v>221.96412000000001</v>
      </c>
      <c r="AH71" s="266">
        <v>368.71908999999999</v>
      </c>
      <c r="AI71" s="266">
        <v>539.56089999999995</v>
      </c>
      <c r="AJ71" s="266">
        <v>827.93690000000004</v>
      </c>
      <c r="AK71" s="266">
        <v>1255.6030000000001</v>
      </c>
      <c r="AL71" s="266">
        <v>2014.3266000000001</v>
      </c>
      <c r="AM71" s="266">
        <v>3526.2096000000001</v>
      </c>
      <c r="AN71" s="266">
        <v>6165.6803</v>
      </c>
      <c r="AO71" s="266">
        <v>10108.877</v>
      </c>
      <c r="AP71" s="266">
        <v>19466.789000000001</v>
      </c>
      <c r="AQ71" s="266">
        <v>762.78643999999997</v>
      </c>
      <c r="AR71" s="266">
        <v>1025.8761999999999</v>
      </c>
      <c r="AT71" s="265">
        <v>1971</v>
      </c>
      <c r="AU71" s="266">
        <v>449.60453000000001</v>
      </c>
      <c r="AV71" s="266">
        <v>38.590027999999997</v>
      </c>
      <c r="AW71" s="266">
        <v>33.491171000000001</v>
      </c>
      <c r="AX71" s="266">
        <v>112.73471000000001</v>
      </c>
      <c r="AY71" s="266">
        <v>124.75812999999999</v>
      </c>
      <c r="AZ71" s="266">
        <v>104.6349</v>
      </c>
      <c r="BA71" s="266">
        <v>123.91243</v>
      </c>
      <c r="BB71" s="266">
        <v>182.02051</v>
      </c>
      <c r="BC71" s="266">
        <v>278.30815000000001</v>
      </c>
      <c r="BD71" s="266">
        <v>484.05453</v>
      </c>
      <c r="BE71" s="266">
        <v>759.39838999999995</v>
      </c>
      <c r="BF71" s="266">
        <v>1235.6932999999999</v>
      </c>
      <c r="BG71" s="266">
        <v>1895.3416999999999</v>
      </c>
      <c r="BH71" s="266">
        <v>2980.7208000000001</v>
      </c>
      <c r="BI71" s="266">
        <v>4683.4969000000001</v>
      </c>
      <c r="BJ71" s="266">
        <v>7543.5915999999997</v>
      </c>
      <c r="BK71" s="266">
        <v>11661.43</v>
      </c>
      <c r="BL71" s="266">
        <v>20769.460999999999</v>
      </c>
      <c r="BM71" s="266">
        <v>846.77245000000005</v>
      </c>
      <c r="BN71" s="266">
        <v>1274.9541999999999</v>
      </c>
      <c r="BP71" s="265">
        <v>1971</v>
      </c>
    </row>
    <row r="72" spans="1:68">
      <c r="A72" s="264">
        <v>66</v>
      </c>
      <c r="B72" s="265">
        <v>1972</v>
      </c>
      <c r="C72" s="266">
        <v>470.59111000000001</v>
      </c>
      <c r="D72" s="266">
        <v>42.949967999999998</v>
      </c>
      <c r="E72" s="266">
        <v>39.940258</v>
      </c>
      <c r="F72" s="266">
        <v>145.21629999999999</v>
      </c>
      <c r="G72" s="266">
        <v>168.40405999999999</v>
      </c>
      <c r="H72" s="266">
        <v>121.12212</v>
      </c>
      <c r="I72" s="266">
        <v>139.15245999999999</v>
      </c>
      <c r="J72" s="266">
        <v>212.10202000000001</v>
      </c>
      <c r="K72" s="266">
        <v>338.06364000000002</v>
      </c>
      <c r="L72" s="266">
        <v>597.34139000000005</v>
      </c>
      <c r="M72" s="266">
        <v>945.30128999999999</v>
      </c>
      <c r="N72" s="266">
        <v>1595.4793999999999</v>
      </c>
      <c r="O72" s="266">
        <v>2623.4490000000001</v>
      </c>
      <c r="P72" s="266">
        <v>3946.6125000000002</v>
      </c>
      <c r="Q72" s="266">
        <v>6243.0331999999999</v>
      </c>
      <c r="R72" s="266">
        <v>9688.8842999999997</v>
      </c>
      <c r="S72" s="266">
        <v>14124.536</v>
      </c>
      <c r="T72" s="266">
        <v>23207.024000000001</v>
      </c>
      <c r="U72" s="266">
        <v>914.20496000000003</v>
      </c>
      <c r="V72" s="266">
        <v>1579.2211</v>
      </c>
      <c r="X72" s="265">
        <v>1972</v>
      </c>
      <c r="Y72" s="266">
        <v>355.47836999999998</v>
      </c>
      <c r="Z72" s="266">
        <v>31.943512999999999</v>
      </c>
      <c r="AA72" s="266">
        <v>25.386745999999999</v>
      </c>
      <c r="AB72" s="266">
        <v>53.361513000000002</v>
      </c>
      <c r="AC72" s="266">
        <v>56.890424000000003</v>
      </c>
      <c r="AD72" s="266">
        <v>59.705784000000001</v>
      </c>
      <c r="AE72" s="266">
        <v>84.708219</v>
      </c>
      <c r="AF72" s="266">
        <v>125.15678</v>
      </c>
      <c r="AG72" s="266">
        <v>211.28247999999999</v>
      </c>
      <c r="AH72" s="266">
        <v>347.52634999999998</v>
      </c>
      <c r="AI72" s="266">
        <v>532.22082</v>
      </c>
      <c r="AJ72" s="266">
        <v>815.44259999999997</v>
      </c>
      <c r="AK72" s="266">
        <v>1219.2498000000001</v>
      </c>
      <c r="AL72" s="266">
        <v>1961.1999000000001</v>
      </c>
      <c r="AM72" s="266">
        <v>3354.9591</v>
      </c>
      <c r="AN72" s="266">
        <v>5823.9115000000002</v>
      </c>
      <c r="AO72" s="266">
        <v>9908.1610000000001</v>
      </c>
      <c r="AP72" s="266">
        <v>18455.052</v>
      </c>
      <c r="AQ72" s="266">
        <v>734.96893999999998</v>
      </c>
      <c r="AR72" s="266">
        <v>981.11410999999998</v>
      </c>
      <c r="AT72" s="265">
        <v>1972</v>
      </c>
      <c r="AU72" s="266">
        <v>414.26060999999999</v>
      </c>
      <c r="AV72" s="266">
        <v>37.590451999999999</v>
      </c>
      <c r="AW72" s="266">
        <v>32.840902999999997</v>
      </c>
      <c r="AX72" s="266">
        <v>100.10371000000001</v>
      </c>
      <c r="AY72" s="266">
        <v>113.69034000000001</v>
      </c>
      <c r="AZ72" s="266">
        <v>91.380718999999999</v>
      </c>
      <c r="BA72" s="266">
        <v>112.88007</v>
      </c>
      <c r="BB72" s="266">
        <v>169.86143000000001</v>
      </c>
      <c r="BC72" s="266">
        <v>277.02674999999999</v>
      </c>
      <c r="BD72" s="266">
        <v>475.33024999999998</v>
      </c>
      <c r="BE72" s="266">
        <v>739.67510000000004</v>
      </c>
      <c r="BF72" s="266">
        <v>1201.6397999999999</v>
      </c>
      <c r="BG72" s="266">
        <v>1898.2048</v>
      </c>
      <c r="BH72" s="266">
        <v>2900.7530000000002</v>
      </c>
      <c r="BI72" s="266">
        <v>4597.5361000000003</v>
      </c>
      <c r="BJ72" s="266">
        <v>7285.9683000000005</v>
      </c>
      <c r="BK72" s="266">
        <v>11408.831</v>
      </c>
      <c r="BL72" s="266">
        <v>19928.636999999999</v>
      </c>
      <c r="BM72" s="266">
        <v>825.03587000000005</v>
      </c>
      <c r="BN72" s="266">
        <v>1236.1624999999999</v>
      </c>
      <c r="BP72" s="265">
        <v>1972</v>
      </c>
    </row>
    <row r="73" spans="1:68">
      <c r="A73" s="264">
        <v>67</v>
      </c>
      <c r="B73" s="265">
        <v>1973</v>
      </c>
      <c r="C73" s="266">
        <v>433.26850000000002</v>
      </c>
      <c r="D73" s="266">
        <v>42.968657</v>
      </c>
      <c r="E73" s="266">
        <v>37.757164000000003</v>
      </c>
      <c r="F73" s="266">
        <v>149.26883000000001</v>
      </c>
      <c r="G73" s="266">
        <v>173.25724</v>
      </c>
      <c r="H73" s="266">
        <v>128.02585999999999</v>
      </c>
      <c r="I73" s="266">
        <v>139.86014</v>
      </c>
      <c r="J73" s="266">
        <v>205.19306</v>
      </c>
      <c r="K73" s="266">
        <v>346.58138000000002</v>
      </c>
      <c r="L73" s="266">
        <v>602.35851000000002</v>
      </c>
      <c r="M73" s="266">
        <v>950.06888000000004</v>
      </c>
      <c r="N73" s="266">
        <v>1551.4612</v>
      </c>
      <c r="O73" s="266">
        <v>2553.0273000000002</v>
      </c>
      <c r="P73" s="266">
        <v>3975.8279000000002</v>
      </c>
      <c r="Q73" s="266">
        <v>6132.6401999999998</v>
      </c>
      <c r="R73" s="266">
        <v>9624.7877000000008</v>
      </c>
      <c r="S73" s="266">
        <v>14201.991</v>
      </c>
      <c r="T73" s="266">
        <v>22330.312999999998</v>
      </c>
      <c r="U73" s="266">
        <v>907.99617000000001</v>
      </c>
      <c r="V73" s="266">
        <v>1558.3069</v>
      </c>
      <c r="X73" s="265">
        <v>1973</v>
      </c>
      <c r="Y73" s="266">
        <v>330.50873000000001</v>
      </c>
      <c r="Z73" s="266">
        <v>32.184956</v>
      </c>
      <c r="AA73" s="266">
        <v>24.651617000000002</v>
      </c>
      <c r="AB73" s="266">
        <v>56.745199</v>
      </c>
      <c r="AC73" s="266">
        <v>52.917335999999999</v>
      </c>
      <c r="AD73" s="266">
        <v>55.068475999999997</v>
      </c>
      <c r="AE73" s="266">
        <v>78.337349000000003</v>
      </c>
      <c r="AF73" s="266">
        <v>125.86981</v>
      </c>
      <c r="AG73" s="266">
        <v>200.92078000000001</v>
      </c>
      <c r="AH73" s="266">
        <v>353.0018</v>
      </c>
      <c r="AI73" s="266">
        <v>502.44447000000002</v>
      </c>
      <c r="AJ73" s="266">
        <v>795.01056000000005</v>
      </c>
      <c r="AK73" s="266">
        <v>1201.4951000000001</v>
      </c>
      <c r="AL73" s="266">
        <v>1880.4427000000001</v>
      </c>
      <c r="AM73" s="266">
        <v>3321.8368999999998</v>
      </c>
      <c r="AN73" s="266">
        <v>5708.8346000000001</v>
      </c>
      <c r="AO73" s="266">
        <v>9805.6674999999996</v>
      </c>
      <c r="AP73" s="266">
        <v>18885.350999999999</v>
      </c>
      <c r="AQ73" s="266">
        <v>732.46460000000002</v>
      </c>
      <c r="AR73" s="266">
        <v>971.55136000000005</v>
      </c>
      <c r="AT73" s="265">
        <v>1973</v>
      </c>
      <c r="AU73" s="266">
        <v>382.97397000000001</v>
      </c>
      <c r="AV73" s="266">
        <v>37.716841000000002</v>
      </c>
      <c r="AW73" s="266">
        <v>31.373752</v>
      </c>
      <c r="AX73" s="266">
        <v>103.84251</v>
      </c>
      <c r="AY73" s="266">
        <v>114.12045000000001</v>
      </c>
      <c r="AZ73" s="266">
        <v>92.581100000000006</v>
      </c>
      <c r="BA73" s="266">
        <v>110.17769</v>
      </c>
      <c r="BB73" s="266">
        <v>166.60804999999999</v>
      </c>
      <c r="BC73" s="266">
        <v>276.35685999999998</v>
      </c>
      <c r="BD73" s="266">
        <v>481.14427999999998</v>
      </c>
      <c r="BE73" s="266">
        <v>727.78504999999996</v>
      </c>
      <c r="BF73" s="266">
        <v>1167.9213999999999</v>
      </c>
      <c r="BG73" s="266">
        <v>1855.5056</v>
      </c>
      <c r="BH73" s="266">
        <v>2866.7383</v>
      </c>
      <c r="BI73" s="266">
        <v>4541.8248000000003</v>
      </c>
      <c r="BJ73" s="266">
        <v>7185.2366000000002</v>
      </c>
      <c r="BK73" s="266">
        <v>11343.4</v>
      </c>
      <c r="BL73" s="266">
        <v>19946.63</v>
      </c>
      <c r="BM73" s="266">
        <v>820.62784999999997</v>
      </c>
      <c r="BN73" s="266">
        <v>1223.3342</v>
      </c>
      <c r="BP73" s="265">
        <v>1973</v>
      </c>
    </row>
    <row r="74" spans="1:68">
      <c r="A74" s="264">
        <v>68</v>
      </c>
      <c r="B74" s="265">
        <v>1974</v>
      </c>
      <c r="C74" s="266">
        <v>427.14947000000001</v>
      </c>
      <c r="D74" s="266">
        <v>42.460625</v>
      </c>
      <c r="E74" s="266">
        <v>38.512315999999998</v>
      </c>
      <c r="F74" s="266">
        <v>159.76276999999999</v>
      </c>
      <c r="G74" s="266">
        <v>172.58857</v>
      </c>
      <c r="H74" s="266">
        <v>134.12329</v>
      </c>
      <c r="I74" s="266">
        <v>145.65325999999999</v>
      </c>
      <c r="J74" s="266">
        <v>209.40017</v>
      </c>
      <c r="K74" s="266">
        <v>335.36131</v>
      </c>
      <c r="L74" s="266">
        <v>605.58226999999999</v>
      </c>
      <c r="M74" s="266">
        <v>980.66165000000001</v>
      </c>
      <c r="N74" s="266">
        <v>1614.5291</v>
      </c>
      <c r="O74" s="266">
        <v>2599.4158000000002</v>
      </c>
      <c r="P74" s="266">
        <v>3956.0140999999999</v>
      </c>
      <c r="Q74" s="266">
        <v>6177.5927000000001</v>
      </c>
      <c r="R74" s="266">
        <v>9881.2224999999999</v>
      </c>
      <c r="S74" s="266">
        <v>14582.447</v>
      </c>
      <c r="T74" s="266">
        <v>24507.574000000001</v>
      </c>
      <c r="U74" s="266">
        <v>933.26702999999998</v>
      </c>
      <c r="V74" s="266">
        <v>1610.3286000000001</v>
      </c>
      <c r="X74" s="265">
        <v>1974</v>
      </c>
      <c r="Y74" s="266">
        <v>315.70814000000001</v>
      </c>
      <c r="Z74" s="266">
        <v>31.987151999999998</v>
      </c>
      <c r="AA74" s="266">
        <v>27.720445000000002</v>
      </c>
      <c r="AB74" s="266">
        <v>50.430338999999996</v>
      </c>
      <c r="AC74" s="266">
        <v>51.075570999999997</v>
      </c>
      <c r="AD74" s="266">
        <v>58.598241999999999</v>
      </c>
      <c r="AE74" s="266">
        <v>73.840644999999995</v>
      </c>
      <c r="AF74" s="266">
        <v>125.87645999999999</v>
      </c>
      <c r="AG74" s="266">
        <v>208.90367000000001</v>
      </c>
      <c r="AH74" s="266">
        <v>351.27361999999999</v>
      </c>
      <c r="AI74" s="266">
        <v>539.96285999999998</v>
      </c>
      <c r="AJ74" s="266">
        <v>814.62576000000001</v>
      </c>
      <c r="AK74" s="266">
        <v>1246.2977000000001</v>
      </c>
      <c r="AL74" s="266">
        <v>1996.9166</v>
      </c>
      <c r="AM74" s="266">
        <v>3251.7058999999999</v>
      </c>
      <c r="AN74" s="266">
        <v>5799.6212999999998</v>
      </c>
      <c r="AO74" s="266">
        <v>9912.5262000000002</v>
      </c>
      <c r="AP74" s="266">
        <v>19639.738000000001</v>
      </c>
      <c r="AQ74" s="266">
        <v>754.20358999999996</v>
      </c>
      <c r="AR74" s="266">
        <v>992.38562999999999</v>
      </c>
      <c r="AT74" s="265">
        <v>1974</v>
      </c>
      <c r="AU74" s="266">
        <v>372.65573999999998</v>
      </c>
      <c r="AV74" s="266">
        <v>37.355429999999998</v>
      </c>
      <c r="AW74" s="266">
        <v>33.266030999999998</v>
      </c>
      <c r="AX74" s="266">
        <v>106.12936000000001</v>
      </c>
      <c r="AY74" s="266">
        <v>112.73558</v>
      </c>
      <c r="AZ74" s="266">
        <v>97.343802999999994</v>
      </c>
      <c r="BA74" s="266">
        <v>110.93635</v>
      </c>
      <c r="BB74" s="266">
        <v>168.76279</v>
      </c>
      <c r="BC74" s="266">
        <v>274.29937999999999</v>
      </c>
      <c r="BD74" s="266">
        <v>482.36272000000002</v>
      </c>
      <c r="BE74" s="266">
        <v>762.55633</v>
      </c>
      <c r="BF74" s="266">
        <v>1208.0689</v>
      </c>
      <c r="BG74" s="266">
        <v>1899.4966999999999</v>
      </c>
      <c r="BH74" s="266">
        <v>2916.6714000000002</v>
      </c>
      <c r="BI74" s="266">
        <v>4530.9706999999999</v>
      </c>
      <c r="BJ74" s="266">
        <v>7345.4573</v>
      </c>
      <c r="BK74" s="266">
        <v>11516.521000000001</v>
      </c>
      <c r="BL74" s="266">
        <v>21121.737000000001</v>
      </c>
      <c r="BM74" s="266">
        <v>844.10567000000003</v>
      </c>
      <c r="BN74" s="266">
        <v>1254.2845</v>
      </c>
      <c r="BP74" s="265">
        <v>1974</v>
      </c>
    </row>
    <row r="75" spans="1:68">
      <c r="A75" s="264">
        <v>69</v>
      </c>
      <c r="B75" s="265">
        <v>1975</v>
      </c>
      <c r="C75" s="266">
        <v>366.35521</v>
      </c>
      <c r="D75" s="266">
        <v>36.108193</v>
      </c>
      <c r="E75" s="266">
        <v>37.946435000000001</v>
      </c>
      <c r="F75" s="266">
        <v>153.78211999999999</v>
      </c>
      <c r="G75" s="266">
        <v>168.58619999999999</v>
      </c>
      <c r="H75" s="266">
        <v>129.94628</v>
      </c>
      <c r="I75" s="266">
        <v>143.37241</v>
      </c>
      <c r="J75" s="266">
        <v>204.47636</v>
      </c>
      <c r="K75" s="266">
        <v>330.66910999999999</v>
      </c>
      <c r="L75" s="266">
        <v>576.74176999999997</v>
      </c>
      <c r="M75" s="266">
        <v>958.17039</v>
      </c>
      <c r="N75" s="266">
        <v>1532.1193000000001</v>
      </c>
      <c r="O75" s="266">
        <v>2386.4816999999998</v>
      </c>
      <c r="P75" s="266">
        <v>3716.0277999999998</v>
      </c>
      <c r="Q75" s="266">
        <v>5812.1139999999996</v>
      </c>
      <c r="R75" s="266">
        <v>8681.9483999999993</v>
      </c>
      <c r="S75" s="266">
        <v>13274.919</v>
      </c>
      <c r="T75" s="266">
        <v>22210.148000000001</v>
      </c>
      <c r="U75" s="266">
        <v>871.52278000000001</v>
      </c>
      <c r="V75" s="266">
        <v>1480.9529</v>
      </c>
      <c r="X75" s="265">
        <v>1975</v>
      </c>
      <c r="Y75" s="266">
        <v>272.50655</v>
      </c>
      <c r="Z75" s="266">
        <v>26.297277999999999</v>
      </c>
      <c r="AA75" s="266">
        <v>22.656127999999999</v>
      </c>
      <c r="AB75" s="266">
        <v>52.958387999999999</v>
      </c>
      <c r="AC75" s="266">
        <v>48.748415000000001</v>
      </c>
      <c r="AD75" s="266">
        <v>51.432084000000003</v>
      </c>
      <c r="AE75" s="266">
        <v>76.132637000000003</v>
      </c>
      <c r="AF75" s="266">
        <v>128.69884999999999</v>
      </c>
      <c r="AG75" s="266">
        <v>200.6865</v>
      </c>
      <c r="AH75" s="266">
        <v>320.37331999999998</v>
      </c>
      <c r="AI75" s="266">
        <v>490.47300000000001</v>
      </c>
      <c r="AJ75" s="266">
        <v>757.28926000000001</v>
      </c>
      <c r="AK75" s="266">
        <v>1171.4373000000001</v>
      </c>
      <c r="AL75" s="266">
        <v>1870.4333999999999</v>
      </c>
      <c r="AM75" s="266">
        <v>3090.5567000000001</v>
      </c>
      <c r="AN75" s="266">
        <v>5156.3074999999999</v>
      </c>
      <c r="AO75" s="266">
        <v>8970.2225999999991</v>
      </c>
      <c r="AP75" s="266">
        <v>17488.38</v>
      </c>
      <c r="AQ75" s="266">
        <v>697.34686999999997</v>
      </c>
      <c r="AR75" s="266">
        <v>904.04967999999997</v>
      </c>
      <c r="AT75" s="265">
        <v>1975</v>
      </c>
      <c r="AU75" s="266">
        <v>320.47577999999999</v>
      </c>
      <c r="AV75" s="266">
        <v>31.325811000000002</v>
      </c>
      <c r="AW75" s="266">
        <v>30.522382</v>
      </c>
      <c r="AX75" s="266">
        <v>104.40055</v>
      </c>
      <c r="AY75" s="266">
        <v>109.28427000000001</v>
      </c>
      <c r="AZ75" s="266">
        <v>91.503223000000006</v>
      </c>
      <c r="BA75" s="266">
        <v>110.81201</v>
      </c>
      <c r="BB75" s="266">
        <v>167.61775</v>
      </c>
      <c r="BC75" s="266">
        <v>267.73602</v>
      </c>
      <c r="BD75" s="266">
        <v>452.93943999999999</v>
      </c>
      <c r="BE75" s="266">
        <v>726.94241999999997</v>
      </c>
      <c r="BF75" s="266">
        <v>1138.4353000000001</v>
      </c>
      <c r="BG75" s="266">
        <v>1757.0708999999999</v>
      </c>
      <c r="BH75" s="266">
        <v>2735.5468000000001</v>
      </c>
      <c r="BI75" s="266">
        <v>4289.1763000000001</v>
      </c>
      <c r="BJ75" s="266">
        <v>6500.3869000000004</v>
      </c>
      <c r="BK75" s="266">
        <v>10423.050999999999</v>
      </c>
      <c r="BL75" s="266">
        <v>18902.912</v>
      </c>
      <c r="BM75" s="266">
        <v>784.71920999999998</v>
      </c>
      <c r="BN75" s="266">
        <v>1148.9269999999999</v>
      </c>
      <c r="BP75" s="265">
        <v>1975</v>
      </c>
    </row>
    <row r="76" spans="1:68">
      <c r="A76" s="264">
        <v>70</v>
      </c>
      <c r="B76" s="265">
        <v>1976</v>
      </c>
      <c r="C76" s="266">
        <v>342.08553999999998</v>
      </c>
      <c r="D76" s="266">
        <v>36.433149</v>
      </c>
      <c r="E76" s="266">
        <v>39.399774000000001</v>
      </c>
      <c r="F76" s="266">
        <v>148.36126999999999</v>
      </c>
      <c r="G76" s="266">
        <v>167.00855999999999</v>
      </c>
      <c r="H76" s="266">
        <v>120.09007</v>
      </c>
      <c r="I76" s="266">
        <v>137.83036000000001</v>
      </c>
      <c r="J76" s="266">
        <v>195.56429</v>
      </c>
      <c r="K76" s="266">
        <v>331.56704999999999</v>
      </c>
      <c r="L76" s="266">
        <v>553.10810000000004</v>
      </c>
      <c r="M76" s="266">
        <v>907.49681999999996</v>
      </c>
      <c r="N76" s="266">
        <v>1485.1361999999999</v>
      </c>
      <c r="O76" s="266">
        <v>2408.7557000000002</v>
      </c>
      <c r="P76" s="266">
        <v>3768.8982999999998</v>
      </c>
      <c r="Q76" s="266">
        <v>5817.6226999999999</v>
      </c>
      <c r="R76" s="266">
        <v>9263.0558999999994</v>
      </c>
      <c r="S76" s="266">
        <v>13916.108</v>
      </c>
      <c r="T76" s="266">
        <v>22895.677</v>
      </c>
      <c r="U76" s="266">
        <v>889.17373999999995</v>
      </c>
      <c r="V76" s="266">
        <v>1508.546</v>
      </c>
      <c r="X76" s="265">
        <v>1976</v>
      </c>
      <c r="Y76" s="266">
        <v>271.96483000000001</v>
      </c>
      <c r="Z76" s="266">
        <v>27.195952999999999</v>
      </c>
      <c r="AA76" s="266">
        <v>24.032723000000001</v>
      </c>
      <c r="AB76" s="266">
        <v>46.99568</v>
      </c>
      <c r="AC76" s="266">
        <v>49.606079999999999</v>
      </c>
      <c r="AD76" s="266">
        <v>51.735539000000003</v>
      </c>
      <c r="AE76" s="266">
        <v>74.905574999999999</v>
      </c>
      <c r="AF76" s="266">
        <v>117.67664000000001</v>
      </c>
      <c r="AG76" s="266">
        <v>191.97236000000001</v>
      </c>
      <c r="AH76" s="266">
        <v>308.95929999999998</v>
      </c>
      <c r="AI76" s="266">
        <v>486.23297000000002</v>
      </c>
      <c r="AJ76" s="266">
        <v>734.05785000000003</v>
      </c>
      <c r="AK76" s="266">
        <v>1146.6436000000001</v>
      </c>
      <c r="AL76" s="266">
        <v>1844.0689</v>
      </c>
      <c r="AM76" s="266">
        <v>3004.7759000000001</v>
      </c>
      <c r="AN76" s="266">
        <v>5310.7224999999999</v>
      </c>
      <c r="AO76" s="266">
        <v>9047.3685999999998</v>
      </c>
      <c r="AP76" s="266">
        <v>18354.387999999999</v>
      </c>
      <c r="AQ76" s="266">
        <v>716.10697000000005</v>
      </c>
      <c r="AR76" s="266">
        <v>912.41939000000002</v>
      </c>
      <c r="AT76" s="265">
        <v>1976</v>
      </c>
      <c r="AU76" s="266">
        <v>307.78154000000001</v>
      </c>
      <c r="AV76" s="266">
        <v>31.925962999999999</v>
      </c>
      <c r="AW76" s="266">
        <v>31.937166999999999</v>
      </c>
      <c r="AX76" s="266">
        <v>98.748628999999994</v>
      </c>
      <c r="AY76" s="266">
        <v>108.91816</v>
      </c>
      <c r="AZ76" s="266">
        <v>86.369506000000001</v>
      </c>
      <c r="BA76" s="266">
        <v>107.34201</v>
      </c>
      <c r="BB76" s="266">
        <v>157.72982999999999</v>
      </c>
      <c r="BC76" s="266">
        <v>263.83287999999999</v>
      </c>
      <c r="BD76" s="266">
        <v>435.19524999999999</v>
      </c>
      <c r="BE76" s="266">
        <v>699.72851000000003</v>
      </c>
      <c r="BF76" s="266">
        <v>1105.8679999999999</v>
      </c>
      <c r="BG76" s="266">
        <v>1752.4867999999999</v>
      </c>
      <c r="BH76" s="266">
        <v>2745.1156999999998</v>
      </c>
      <c r="BI76" s="266">
        <v>4247.9449999999997</v>
      </c>
      <c r="BJ76" s="266">
        <v>6834.2183999999997</v>
      </c>
      <c r="BK76" s="266">
        <v>10653.328</v>
      </c>
      <c r="BL76" s="266">
        <v>19691.722000000002</v>
      </c>
      <c r="BM76" s="266">
        <v>802.83141999999998</v>
      </c>
      <c r="BN76" s="266">
        <v>1163.7707</v>
      </c>
      <c r="BP76" s="265">
        <v>1976</v>
      </c>
    </row>
    <row r="77" spans="1:68">
      <c r="A77" s="264">
        <v>71</v>
      </c>
      <c r="B77" s="265">
        <v>1977</v>
      </c>
      <c r="C77" s="266">
        <v>326.36637000000002</v>
      </c>
      <c r="D77" s="266">
        <v>38.515416999999999</v>
      </c>
      <c r="E77" s="266">
        <v>39.760567000000002</v>
      </c>
      <c r="F77" s="266">
        <v>145.57167999999999</v>
      </c>
      <c r="G77" s="266">
        <v>177.52984000000001</v>
      </c>
      <c r="H77" s="266">
        <v>136.66395</v>
      </c>
      <c r="I77" s="266">
        <v>133.66282000000001</v>
      </c>
      <c r="J77" s="266">
        <v>193.80985999999999</v>
      </c>
      <c r="K77" s="266">
        <v>310.64397000000002</v>
      </c>
      <c r="L77" s="266">
        <v>561.12653</v>
      </c>
      <c r="M77" s="266">
        <v>879.98402999999996</v>
      </c>
      <c r="N77" s="266">
        <v>1397.412</v>
      </c>
      <c r="O77" s="266">
        <v>2271.2665999999999</v>
      </c>
      <c r="P77" s="266">
        <v>3606.9812999999999</v>
      </c>
      <c r="Q77" s="266">
        <v>5524.1589000000004</v>
      </c>
      <c r="R77" s="266">
        <v>8401.0455999999995</v>
      </c>
      <c r="S77" s="266">
        <v>12957.4</v>
      </c>
      <c r="T77" s="266">
        <v>20814.391</v>
      </c>
      <c r="U77" s="266">
        <v>849.01520000000005</v>
      </c>
      <c r="V77" s="266">
        <v>1412.5451</v>
      </c>
      <c r="X77" s="265">
        <v>1977</v>
      </c>
      <c r="Y77" s="266">
        <v>250.31675000000001</v>
      </c>
      <c r="Z77" s="266">
        <v>25.791736</v>
      </c>
      <c r="AA77" s="266">
        <v>21.635867999999999</v>
      </c>
      <c r="AB77" s="266">
        <v>55.173375999999998</v>
      </c>
      <c r="AC77" s="266">
        <v>53.265352999999998</v>
      </c>
      <c r="AD77" s="266">
        <v>54.146799999999999</v>
      </c>
      <c r="AE77" s="266">
        <v>69.684638000000007</v>
      </c>
      <c r="AF77" s="266">
        <v>113.69472</v>
      </c>
      <c r="AG77" s="266">
        <v>192.31963999999999</v>
      </c>
      <c r="AH77" s="266">
        <v>304.86916000000002</v>
      </c>
      <c r="AI77" s="266">
        <v>482.59591</v>
      </c>
      <c r="AJ77" s="266">
        <v>701.61613</v>
      </c>
      <c r="AK77" s="266">
        <v>1122.5129999999999</v>
      </c>
      <c r="AL77" s="266">
        <v>1713.806</v>
      </c>
      <c r="AM77" s="266">
        <v>2858.9279000000001</v>
      </c>
      <c r="AN77" s="266">
        <v>5025.5802999999996</v>
      </c>
      <c r="AO77" s="266">
        <v>8693.3369000000002</v>
      </c>
      <c r="AP77" s="266">
        <v>16628.187000000002</v>
      </c>
      <c r="AQ77" s="266">
        <v>683.87698</v>
      </c>
      <c r="AR77" s="266">
        <v>861.19574</v>
      </c>
      <c r="AT77" s="265">
        <v>1977</v>
      </c>
      <c r="AU77" s="266">
        <v>289.20474999999999</v>
      </c>
      <c r="AV77" s="266">
        <v>32.292991999999998</v>
      </c>
      <c r="AW77" s="266">
        <v>30.942173</v>
      </c>
      <c r="AX77" s="266">
        <v>101.35545999999999</v>
      </c>
      <c r="AY77" s="266">
        <v>116.12721999999999</v>
      </c>
      <c r="AZ77" s="266">
        <v>95.829905999999994</v>
      </c>
      <c r="BA77" s="266">
        <v>102.54311</v>
      </c>
      <c r="BB77" s="266">
        <v>154.82341</v>
      </c>
      <c r="BC77" s="266">
        <v>253.10637</v>
      </c>
      <c r="BD77" s="266">
        <v>437.16674</v>
      </c>
      <c r="BE77" s="266">
        <v>684.81523000000004</v>
      </c>
      <c r="BF77" s="266">
        <v>1045.1328000000001</v>
      </c>
      <c r="BG77" s="266">
        <v>1674.4772</v>
      </c>
      <c r="BH77" s="266">
        <v>2595.5232000000001</v>
      </c>
      <c r="BI77" s="266">
        <v>4043.0068000000001</v>
      </c>
      <c r="BJ77" s="266">
        <v>6341.6499000000003</v>
      </c>
      <c r="BK77" s="266">
        <v>10090.84</v>
      </c>
      <c r="BL77" s="266">
        <v>17843.57</v>
      </c>
      <c r="BM77" s="266">
        <v>766.54598999999996</v>
      </c>
      <c r="BN77" s="266">
        <v>1095.1375</v>
      </c>
      <c r="BP77" s="265">
        <v>1977</v>
      </c>
    </row>
    <row r="78" spans="1:68">
      <c r="A78" s="264">
        <v>72</v>
      </c>
      <c r="B78" s="265">
        <v>1978</v>
      </c>
      <c r="C78" s="266">
        <v>320.04104000000001</v>
      </c>
      <c r="D78" s="266">
        <v>28.995618</v>
      </c>
      <c r="E78" s="266">
        <v>35.846558000000002</v>
      </c>
      <c r="F78" s="266">
        <v>140.60733999999999</v>
      </c>
      <c r="G78" s="266">
        <v>186.98847000000001</v>
      </c>
      <c r="H78" s="266">
        <v>135.47773000000001</v>
      </c>
      <c r="I78" s="266">
        <v>132.86242999999999</v>
      </c>
      <c r="J78" s="266">
        <v>185.74506</v>
      </c>
      <c r="K78" s="266">
        <v>303.25106</v>
      </c>
      <c r="L78" s="266">
        <v>502.08015999999998</v>
      </c>
      <c r="M78" s="266">
        <v>838.48013000000003</v>
      </c>
      <c r="N78" s="266">
        <v>1384.7334000000001</v>
      </c>
      <c r="O78" s="266">
        <v>2219.1994</v>
      </c>
      <c r="P78" s="266">
        <v>3518.2485999999999</v>
      </c>
      <c r="Q78" s="266">
        <v>5312.2873</v>
      </c>
      <c r="R78" s="266">
        <v>8519.3950999999997</v>
      </c>
      <c r="S78" s="266">
        <v>12758.405000000001</v>
      </c>
      <c r="T78" s="266">
        <v>20719.963</v>
      </c>
      <c r="U78" s="266">
        <v>839.41708000000006</v>
      </c>
      <c r="V78" s="266">
        <v>1388.78</v>
      </c>
      <c r="X78" s="265">
        <v>1978</v>
      </c>
      <c r="Y78" s="266">
        <v>246.44156000000001</v>
      </c>
      <c r="Z78" s="266">
        <v>22.523212999999998</v>
      </c>
      <c r="AA78" s="266">
        <v>23.535685000000001</v>
      </c>
      <c r="AB78" s="266">
        <v>50.416958000000001</v>
      </c>
      <c r="AC78" s="266">
        <v>54.416710999999999</v>
      </c>
      <c r="AD78" s="266">
        <v>46.808321999999997</v>
      </c>
      <c r="AE78" s="266">
        <v>70.482826000000003</v>
      </c>
      <c r="AF78" s="266">
        <v>104.86302000000001</v>
      </c>
      <c r="AG78" s="266">
        <v>175.19159999999999</v>
      </c>
      <c r="AH78" s="266">
        <v>287.44938999999999</v>
      </c>
      <c r="AI78" s="266">
        <v>453.16548999999998</v>
      </c>
      <c r="AJ78" s="266">
        <v>690.79526999999996</v>
      </c>
      <c r="AK78" s="266">
        <v>1104.7940000000001</v>
      </c>
      <c r="AL78" s="266">
        <v>1674.6015</v>
      </c>
      <c r="AM78" s="266">
        <v>2794.1849000000002</v>
      </c>
      <c r="AN78" s="266">
        <v>4799.9670999999998</v>
      </c>
      <c r="AO78" s="266">
        <v>8297.3150000000005</v>
      </c>
      <c r="AP78" s="266">
        <v>16411.596000000001</v>
      </c>
      <c r="AQ78" s="266">
        <v>670.71963000000005</v>
      </c>
      <c r="AR78" s="266">
        <v>834.39606000000003</v>
      </c>
      <c r="AT78" s="265">
        <v>1978</v>
      </c>
      <c r="AU78" s="266">
        <v>284.13871999999998</v>
      </c>
      <c r="AV78" s="266">
        <v>25.824411000000001</v>
      </c>
      <c r="AW78" s="266">
        <v>29.84543</v>
      </c>
      <c r="AX78" s="266">
        <v>96.494050000000001</v>
      </c>
      <c r="AY78" s="266">
        <v>121.55869</v>
      </c>
      <c r="AZ78" s="266">
        <v>91.557269000000005</v>
      </c>
      <c r="BA78" s="266">
        <v>102.34887999999999</v>
      </c>
      <c r="BB78" s="266">
        <v>146.40588</v>
      </c>
      <c r="BC78" s="266">
        <v>240.77781999999999</v>
      </c>
      <c r="BD78" s="266">
        <v>398.05824000000001</v>
      </c>
      <c r="BE78" s="266">
        <v>649.66434000000004</v>
      </c>
      <c r="BF78" s="266">
        <v>1033.8756000000001</v>
      </c>
      <c r="BG78" s="266">
        <v>1639.7474</v>
      </c>
      <c r="BH78" s="266">
        <v>2531.3521000000001</v>
      </c>
      <c r="BI78" s="266">
        <v>3910.4429</v>
      </c>
      <c r="BJ78" s="266">
        <v>6270.6790000000001</v>
      </c>
      <c r="BK78" s="266">
        <v>9762.1944999999996</v>
      </c>
      <c r="BL78" s="266">
        <v>17641.859</v>
      </c>
      <c r="BM78" s="266">
        <v>755.08792000000005</v>
      </c>
      <c r="BN78" s="266">
        <v>1068.3859</v>
      </c>
      <c r="BP78" s="265">
        <v>1978</v>
      </c>
    </row>
    <row r="79" spans="1:68">
      <c r="A79" s="264">
        <v>73</v>
      </c>
      <c r="B79" s="265">
        <v>1979</v>
      </c>
      <c r="C79" s="266">
        <v>297.71375999999998</v>
      </c>
      <c r="D79" s="266">
        <v>30.482707000000001</v>
      </c>
      <c r="E79" s="266">
        <v>35.403806000000003</v>
      </c>
      <c r="F79" s="266">
        <v>130.64721</v>
      </c>
      <c r="G79" s="266">
        <v>169.71454</v>
      </c>
      <c r="H79" s="266">
        <v>139.40698</v>
      </c>
      <c r="I79" s="266">
        <v>131.25791000000001</v>
      </c>
      <c r="J79" s="266">
        <v>175.40474</v>
      </c>
      <c r="K79" s="266">
        <v>275.66052999999999</v>
      </c>
      <c r="L79" s="266">
        <v>498.38833</v>
      </c>
      <c r="M79" s="266">
        <v>828.90830000000005</v>
      </c>
      <c r="N79" s="266">
        <v>1329.0123000000001</v>
      </c>
      <c r="O79" s="266">
        <v>2111.2397999999998</v>
      </c>
      <c r="P79" s="266">
        <v>3372.6269000000002</v>
      </c>
      <c r="Q79" s="266">
        <v>5263.9552999999996</v>
      </c>
      <c r="R79" s="266">
        <v>8018.2484000000004</v>
      </c>
      <c r="S79" s="266">
        <v>12129.091</v>
      </c>
      <c r="T79" s="266">
        <v>20442.218000000001</v>
      </c>
      <c r="U79" s="266">
        <v>816.91404</v>
      </c>
      <c r="V79" s="266">
        <v>1339.8149000000001</v>
      </c>
      <c r="X79" s="265">
        <v>1979</v>
      </c>
      <c r="Y79" s="266">
        <v>239.41121000000001</v>
      </c>
      <c r="Z79" s="266">
        <v>24.238119999999999</v>
      </c>
      <c r="AA79" s="266">
        <v>17.003021</v>
      </c>
      <c r="AB79" s="266">
        <v>46.808107</v>
      </c>
      <c r="AC79" s="266">
        <v>56.982855999999998</v>
      </c>
      <c r="AD79" s="266">
        <v>53.088787000000004</v>
      </c>
      <c r="AE79" s="266">
        <v>63.925297999999998</v>
      </c>
      <c r="AF79" s="266">
        <v>96.206490000000002</v>
      </c>
      <c r="AG79" s="266">
        <v>161.19266999999999</v>
      </c>
      <c r="AH79" s="266">
        <v>268.84078</v>
      </c>
      <c r="AI79" s="266">
        <v>422.29419000000001</v>
      </c>
      <c r="AJ79" s="266">
        <v>645.23929999999996</v>
      </c>
      <c r="AK79" s="266">
        <v>1030.4496999999999</v>
      </c>
      <c r="AL79" s="266">
        <v>1601.962</v>
      </c>
      <c r="AM79" s="266">
        <v>2651.8341999999998</v>
      </c>
      <c r="AN79" s="266">
        <v>4510.9071999999996</v>
      </c>
      <c r="AO79" s="266">
        <v>8036.5798000000004</v>
      </c>
      <c r="AP79" s="266">
        <v>16316.978999999999</v>
      </c>
      <c r="AQ79" s="266">
        <v>651.49014999999997</v>
      </c>
      <c r="AR79" s="266">
        <v>802.16456000000005</v>
      </c>
      <c r="AT79" s="265">
        <v>1979</v>
      </c>
      <c r="AU79" s="266">
        <v>269.24747000000002</v>
      </c>
      <c r="AV79" s="266">
        <v>27.426591999999999</v>
      </c>
      <c r="AW79" s="266">
        <v>26.420185</v>
      </c>
      <c r="AX79" s="266">
        <v>89.603892999999999</v>
      </c>
      <c r="AY79" s="266">
        <v>114.19336</v>
      </c>
      <c r="AZ79" s="266">
        <v>96.623053999999996</v>
      </c>
      <c r="BA79" s="266">
        <v>98.216119000000006</v>
      </c>
      <c r="BB79" s="266">
        <v>136.78507999999999</v>
      </c>
      <c r="BC79" s="266">
        <v>219.72826000000001</v>
      </c>
      <c r="BD79" s="266">
        <v>386.87603999999999</v>
      </c>
      <c r="BE79" s="266">
        <v>630.06335000000001</v>
      </c>
      <c r="BF79" s="266">
        <v>984.30241999999998</v>
      </c>
      <c r="BG79" s="266">
        <v>1547.6179999999999</v>
      </c>
      <c r="BH79" s="266">
        <v>2424.4027999999998</v>
      </c>
      <c r="BI79" s="266">
        <v>3808.1619999999998</v>
      </c>
      <c r="BJ79" s="266">
        <v>5911.6554999999998</v>
      </c>
      <c r="BK79" s="266">
        <v>9387.8965000000007</v>
      </c>
      <c r="BL79" s="266">
        <v>17473.391</v>
      </c>
      <c r="BM79" s="266">
        <v>734.15534000000002</v>
      </c>
      <c r="BN79" s="266">
        <v>1030.0458000000001</v>
      </c>
      <c r="BP79" s="265">
        <v>1979</v>
      </c>
    </row>
    <row r="80" spans="1:68">
      <c r="A80" s="264">
        <v>74</v>
      </c>
      <c r="B80" s="265">
        <v>1980</v>
      </c>
      <c r="C80" s="266">
        <v>291.60401000000002</v>
      </c>
      <c r="D80" s="266">
        <v>31.622803999999999</v>
      </c>
      <c r="E80" s="266">
        <v>34.436903000000001</v>
      </c>
      <c r="F80" s="266">
        <v>128.87738999999999</v>
      </c>
      <c r="G80" s="266">
        <v>160.08223000000001</v>
      </c>
      <c r="H80" s="266">
        <v>135.77855</v>
      </c>
      <c r="I80" s="266">
        <v>123.03382999999999</v>
      </c>
      <c r="J80" s="266">
        <v>171.84325999999999</v>
      </c>
      <c r="K80" s="266">
        <v>277.09381999999999</v>
      </c>
      <c r="L80" s="266">
        <v>491.70236</v>
      </c>
      <c r="M80" s="266">
        <v>826.72140999999999</v>
      </c>
      <c r="N80" s="266">
        <v>1296.3904</v>
      </c>
      <c r="O80" s="266">
        <v>2093.2523000000001</v>
      </c>
      <c r="P80" s="266">
        <v>3348.5367000000001</v>
      </c>
      <c r="Q80" s="266">
        <v>5221.3274000000001</v>
      </c>
      <c r="R80" s="266">
        <v>8227.0195999999996</v>
      </c>
      <c r="S80" s="266">
        <v>12313.789000000001</v>
      </c>
      <c r="T80" s="266">
        <v>20273.39</v>
      </c>
      <c r="U80" s="266">
        <v>824.71388999999999</v>
      </c>
      <c r="V80" s="266">
        <v>1338.7036000000001</v>
      </c>
      <c r="X80" s="265">
        <v>1980</v>
      </c>
      <c r="Y80" s="266">
        <v>226.14807999999999</v>
      </c>
      <c r="Z80" s="266">
        <v>22.523050999999999</v>
      </c>
      <c r="AA80" s="266">
        <v>21.873567999999999</v>
      </c>
      <c r="AB80" s="266">
        <v>43.523567999999997</v>
      </c>
      <c r="AC80" s="266">
        <v>54.230975999999998</v>
      </c>
      <c r="AD80" s="266">
        <v>44.380969</v>
      </c>
      <c r="AE80" s="266">
        <v>65.960560999999998</v>
      </c>
      <c r="AF80" s="266">
        <v>92.002450999999994</v>
      </c>
      <c r="AG80" s="266">
        <v>159.16999000000001</v>
      </c>
      <c r="AH80" s="266">
        <v>253.72143</v>
      </c>
      <c r="AI80" s="266">
        <v>409.22678000000002</v>
      </c>
      <c r="AJ80" s="266">
        <v>635.87991</v>
      </c>
      <c r="AK80" s="266">
        <v>976.58086000000003</v>
      </c>
      <c r="AL80" s="266">
        <v>1581.8466000000001</v>
      </c>
      <c r="AM80" s="266">
        <v>2632.5216</v>
      </c>
      <c r="AN80" s="266">
        <v>4554.7152999999998</v>
      </c>
      <c r="AO80" s="266">
        <v>7982.1004000000003</v>
      </c>
      <c r="AP80" s="266">
        <v>16312.812</v>
      </c>
      <c r="AQ80" s="266">
        <v>654.81938000000002</v>
      </c>
      <c r="AR80" s="266">
        <v>794.28590999999994</v>
      </c>
      <c r="AT80" s="265">
        <v>1980</v>
      </c>
      <c r="AU80" s="266">
        <v>259.67396000000002</v>
      </c>
      <c r="AV80" s="266">
        <v>27.170065000000001</v>
      </c>
      <c r="AW80" s="266">
        <v>28.296993000000001</v>
      </c>
      <c r="AX80" s="266">
        <v>87.032534999999996</v>
      </c>
      <c r="AY80" s="266">
        <v>107.94643000000001</v>
      </c>
      <c r="AZ80" s="266">
        <v>90.502673999999999</v>
      </c>
      <c r="BA80" s="266">
        <v>94.960969000000006</v>
      </c>
      <c r="BB80" s="266">
        <v>132.76788999999999</v>
      </c>
      <c r="BC80" s="266">
        <v>219.55063000000001</v>
      </c>
      <c r="BD80" s="266">
        <v>375.71069</v>
      </c>
      <c r="BE80" s="266">
        <v>622.95361000000003</v>
      </c>
      <c r="BF80" s="266">
        <v>963.84037999999998</v>
      </c>
      <c r="BG80" s="266">
        <v>1510.2139999999999</v>
      </c>
      <c r="BH80" s="266">
        <v>2403.2703999999999</v>
      </c>
      <c r="BI80" s="266">
        <v>3776.1475</v>
      </c>
      <c r="BJ80" s="266">
        <v>6034.5540000000001</v>
      </c>
      <c r="BK80" s="266">
        <v>9433.4097999999994</v>
      </c>
      <c r="BL80" s="266">
        <v>17407.868999999999</v>
      </c>
      <c r="BM80" s="266">
        <v>739.65544</v>
      </c>
      <c r="BN80" s="266">
        <v>1025.3821</v>
      </c>
      <c r="BP80" s="265">
        <v>1980</v>
      </c>
    </row>
    <row r="81" spans="1:68">
      <c r="A81" s="264">
        <v>75</v>
      </c>
      <c r="B81" s="265">
        <v>1981</v>
      </c>
      <c r="C81" s="266">
        <v>280.68407000000002</v>
      </c>
      <c r="D81" s="266">
        <v>34.201044000000003</v>
      </c>
      <c r="E81" s="266">
        <v>28.85887</v>
      </c>
      <c r="F81" s="266">
        <v>124.39863</v>
      </c>
      <c r="G81" s="266">
        <v>152.76454000000001</v>
      </c>
      <c r="H81" s="266">
        <v>132.87062</v>
      </c>
      <c r="I81" s="266">
        <v>122.77964</v>
      </c>
      <c r="J81" s="266">
        <v>165.41776999999999</v>
      </c>
      <c r="K81" s="266">
        <v>261.48104999999998</v>
      </c>
      <c r="L81" s="266">
        <v>454.50932</v>
      </c>
      <c r="M81" s="266">
        <v>789.78836999999999</v>
      </c>
      <c r="N81" s="266">
        <v>1293.8453</v>
      </c>
      <c r="O81" s="266">
        <v>1982.5455999999999</v>
      </c>
      <c r="P81" s="266">
        <v>3230.5263</v>
      </c>
      <c r="Q81" s="266">
        <v>5194.5986000000003</v>
      </c>
      <c r="R81" s="266">
        <v>8017.6286</v>
      </c>
      <c r="S81" s="266">
        <v>12111.956</v>
      </c>
      <c r="T81" s="266">
        <v>20814.137999999999</v>
      </c>
      <c r="U81" s="266">
        <v>814.90097000000003</v>
      </c>
      <c r="V81" s="266">
        <v>1318.4857999999999</v>
      </c>
      <c r="X81" s="265">
        <v>1981</v>
      </c>
      <c r="Y81" s="266">
        <v>216.21136000000001</v>
      </c>
      <c r="Z81" s="266">
        <v>18.373730999999999</v>
      </c>
      <c r="AA81" s="266">
        <v>19.716486</v>
      </c>
      <c r="AB81" s="266">
        <v>44.635420000000003</v>
      </c>
      <c r="AC81" s="266">
        <v>47.505789999999998</v>
      </c>
      <c r="AD81" s="266">
        <v>51.022759000000001</v>
      </c>
      <c r="AE81" s="266">
        <v>56.723374</v>
      </c>
      <c r="AF81" s="266">
        <v>87.029330000000002</v>
      </c>
      <c r="AG81" s="266">
        <v>142.63827000000001</v>
      </c>
      <c r="AH81" s="266">
        <v>265.11579</v>
      </c>
      <c r="AI81" s="266">
        <v>377.77661000000001</v>
      </c>
      <c r="AJ81" s="266">
        <v>617.07732999999996</v>
      </c>
      <c r="AK81" s="266">
        <v>971.37842000000001</v>
      </c>
      <c r="AL81" s="266">
        <v>1568.4917</v>
      </c>
      <c r="AM81" s="266">
        <v>2551.5567999999998</v>
      </c>
      <c r="AN81" s="266">
        <v>4426.2401</v>
      </c>
      <c r="AO81" s="266">
        <v>7596.9705999999996</v>
      </c>
      <c r="AP81" s="266">
        <v>16035.023999999999</v>
      </c>
      <c r="AQ81" s="266">
        <v>646.24810000000002</v>
      </c>
      <c r="AR81" s="266">
        <v>771.53894000000003</v>
      </c>
      <c r="AT81" s="265">
        <v>1981</v>
      </c>
      <c r="AU81" s="266">
        <v>249.20631</v>
      </c>
      <c r="AV81" s="266">
        <v>26.465986999999998</v>
      </c>
      <c r="AW81" s="266">
        <v>24.385278</v>
      </c>
      <c r="AX81" s="266">
        <v>85.270750000000007</v>
      </c>
      <c r="AY81" s="266">
        <v>100.85523000000001</v>
      </c>
      <c r="AZ81" s="266">
        <v>92.440376999999998</v>
      </c>
      <c r="BA81" s="266">
        <v>90.224314000000007</v>
      </c>
      <c r="BB81" s="266">
        <v>126.98772</v>
      </c>
      <c r="BC81" s="266">
        <v>203.5248</v>
      </c>
      <c r="BD81" s="266">
        <v>362.25776999999999</v>
      </c>
      <c r="BE81" s="266">
        <v>588.16771000000006</v>
      </c>
      <c r="BF81" s="266">
        <v>955.31554000000006</v>
      </c>
      <c r="BG81" s="266">
        <v>1452.6791000000001</v>
      </c>
      <c r="BH81" s="266">
        <v>2343.8316</v>
      </c>
      <c r="BI81" s="266">
        <v>3710.4567999999999</v>
      </c>
      <c r="BJ81" s="266">
        <v>5889.6208999999999</v>
      </c>
      <c r="BK81" s="266">
        <v>9121.9351000000006</v>
      </c>
      <c r="BL81" s="266">
        <v>17329.343000000001</v>
      </c>
      <c r="BM81" s="266">
        <v>730.42350999999996</v>
      </c>
      <c r="BN81" s="266">
        <v>1001.2406</v>
      </c>
      <c r="BP81" s="265">
        <v>1981</v>
      </c>
    </row>
    <row r="82" spans="1:68">
      <c r="A82" s="264">
        <v>76</v>
      </c>
      <c r="B82" s="265">
        <v>1982</v>
      </c>
      <c r="C82" s="266">
        <v>293.72496999999998</v>
      </c>
      <c r="D82" s="266">
        <v>35.264499999999998</v>
      </c>
      <c r="E82" s="266">
        <v>38.030016000000003</v>
      </c>
      <c r="F82" s="266">
        <v>125.66365</v>
      </c>
      <c r="G82" s="266">
        <v>160.36428000000001</v>
      </c>
      <c r="H82" s="266">
        <v>141.03281000000001</v>
      </c>
      <c r="I82" s="266">
        <v>130.50697</v>
      </c>
      <c r="J82" s="266">
        <v>156.96836999999999</v>
      </c>
      <c r="K82" s="266">
        <v>245.47005999999999</v>
      </c>
      <c r="L82" s="266">
        <v>450.57848000000001</v>
      </c>
      <c r="M82" s="266">
        <v>753.04507000000001</v>
      </c>
      <c r="N82" s="266">
        <v>1267.4874</v>
      </c>
      <c r="O82" s="266">
        <v>1993.3979999999999</v>
      </c>
      <c r="P82" s="266">
        <v>3301.9167000000002</v>
      </c>
      <c r="Q82" s="266">
        <v>5193.2695999999996</v>
      </c>
      <c r="R82" s="266">
        <v>8268.6545999999998</v>
      </c>
      <c r="S82" s="266">
        <v>12433.26</v>
      </c>
      <c r="T82" s="266">
        <v>21591.707999999999</v>
      </c>
      <c r="U82" s="266">
        <v>834.92570999999998</v>
      </c>
      <c r="V82" s="266">
        <v>1341.5853</v>
      </c>
      <c r="X82" s="265">
        <v>1982</v>
      </c>
      <c r="Y82" s="266">
        <v>227.65826000000001</v>
      </c>
      <c r="Z82" s="266">
        <v>17.912794999999999</v>
      </c>
      <c r="AA82" s="266">
        <v>18.254010999999998</v>
      </c>
      <c r="AB82" s="266">
        <v>41.687272999999998</v>
      </c>
      <c r="AC82" s="266">
        <v>46.544170999999999</v>
      </c>
      <c r="AD82" s="266">
        <v>53.187289</v>
      </c>
      <c r="AE82" s="266">
        <v>53.926136</v>
      </c>
      <c r="AF82" s="266">
        <v>83.460234999999997</v>
      </c>
      <c r="AG82" s="266">
        <v>149.13801000000001</v>
      </c>
      <c r="AH82" s="266">
        <v>249.44149999999999</v>
      </c>
      <c r="AI82" s="266">
        <v>423.45111000000003</v>
      </c>
      <c r="AJ82" s="266">
        <v>623.42799000000002</v>
      </c>
      <c r="AK82" s="266">
        <v>1006.9431</v>
      </c>
      <c r="AL82" s="266">
        <v>1600.3197</v>
      </c>
      <c r="AM82" s="266">
        <v>2574.5985000000001</v>
      </c>
      <c r="AN82" s="266">
        <v>4511.3855999999996</v>
      </c>
      <c r="AO82" s="266">
        <v>7930.5352000000003</v>
      </c>
      <c r="AP82" s="266">
        <v>17036.960999999999</v>
      </c>
      <c r="AQ82" s="266">
        <v>677.01887999999997</v>
      </c>
      <c r="AR82" s="266">
        <v>799.37161000000003</v>
      </c>
      <c r="AT82" s="265">
        <v>1982</v>
      </c>
      <c r="AU82" s="266">
        <v>261.49641000000003</v>
      </c>
      <c r="AV82" s="266">
        <v>26.795435999999999</v>
      </c>
      <c r="AW82" s="266">
        <v>28.351472999999999</v>
      </c>
      <c r="AX82" s="266">
        <v>84.562068999999994</v>
      </c>
      <c r="AY82" s="266">
        <v>104.24471</v>
      </c>
      <c r="AZ82" s="266">
        <v>97.556306000000006</v>
      </c>
      <c r="BA82" s="266">
        <v>92.709108000000001</v>
      </c>
      <c r="BB82" s="266">
        <v>120.94186000000001</v>
      </c>
      <c r="BC82" s="266">
        <v>198.54400999999999</v>
      </c>
      <c r="BD82" s="266">
        <v>352.52204</v>
      </c>
      <c r="BE82" s="266">
        <v>592.21492999999998</v>
      </c>
      <c r="BF82" s="266">
        <v>946.31643999999994</v>
      </c>
      <c r="BG82" s="266">
        <v>1479.049</v>
      </c>
      <c r="BH82" s="266">
        <v>2391.8782000000001</v>
      </c>
      <c r="BI82" s="266">
        <v>3724.2134999999998</v>
      </c>
      <c r="BJ82" s="266">
        <v>6042.8706000000002</v>
      </c>
      <c r="BK82" s="266">
        <v>9476.3248000000003</v>
      </c>
      <c r="BL82" s="266">
        <v>18257.668000000001</v>
      </c>
      <c r="BM82" s="266">
        <v>755.85572000000002</v>
      </c>
      <c r="BN82" s="266">
        <v>1027.4327000000001</v>
      </c>
      <c r="BP82" s="265">
        <v>1982</v>
      </c>
    </row>
    <row r="83" spans="1:68">
      <c r="A83" s="264">
        <v>77</v>
      </c>
      <c r="B83" s="265">
        <v>1983</v>
      </c>
      <c r="C83" s="266">
        <v>264.59258</v>
      </c>
      <c r="D83" s="266">
        <v>29.690349000000001</v>
      </c>
      <c r="E83" s="266">
        <v>28.987660000000002</v>
      </c>
      <c r="F83" s="266">
        <v>110.00545</v>
      </c>
      <c r="G83" s="266">
        <v>150.42078000000001</v>
      </c>
      <c r="H83" s="266">
        <v>138.44067000000001</v>
      </c>
      <c r="I83" s="266">
        <v>119.51962</v>
      </c>
      <c r="J83" s="266">
        <v>138.99961999999999</v>
      </c>
      <c r="K83" s="266">
        <v>231.01812000000001</v>
      </c>
      <c r="L83" s="266">
        <v>393.02077000000003</v>
      </c>
      <c r="M83" s="266">
        <v>730.76423999999997</v>
      </c>
      <c r="N83" s="266">
        <v>1220.0907</v>
      </c>
      <c r="O83" s="266">
        <v>1890.0408</v>
      </c>
      <c r="P83" s="266">
        <v>3074.4490999999998</v>
      </c>
      <c r="Q83" s="266">
        <v>4783.0766000000003</v>
      </c>
      <c r="R83" s="266">
        <v>7690.4422000000004</v>
      </c>
      <c r="S83" s="266">
        <v>11577.143</v>
      </c>
      <c r="T83" s="266">
        <v>19859.401999999998</v>
      </c>
      <c r="U83" s="266">
        <v>786.45952</v>
      </c>
      <c r="V83" s="266">
        <v>1245.8462</v>
      </c>
      <c r="X83" s="265">
        <v>1983</v>
      </c>
      <c r="Y83" s="266">
        <v>215.93952999999999</v>
      </c>
      <c r="Z83" s="266">
        <v>16.959126999999999</v>
      </c>
      <c r="AA83" s="266">
        <v>18.924042</v>
      </c>
      <c r="AB83" s="266">
        <v>36.081026000000001</v>
      </c>
      <c r="AC83" s="266">
        <v>48.467917</v>
      </c>
      <c r="AD83" s="266">
        <v>49.922255</v>
      </c>
      <c r="AE83" s="266">
        <v>57.983006000000003</v>
      </c>
      <c r="AF83" s="266">
        <v>85.674783000000005</v>
      </c>
      <c r="AG83" s="266">
        <v>133.12968000000001</v>
      </c>
      <c r="AH83" s="266">
        <v>233.97973999999999</v>
      </c>
      <c r="AI83" s="266">
        <v>401.62173000000001</v>
      </c>
      <c r="AJ83" s="266">
        <v>606.92714999999998</v>
      </c>
      <c r="AK83" s="266">
        <v>965.78142000000003</v>
      </c>
      <c r="AL83" s="266">
        <v>1514.7562</v>
      </c>
      <c r="AM83" s="266">
        <v>2523.7022999999999</v>
      </c>
      <c r="AN83" s="266">
        <v>4246.9191000000001</v>
      </c>
      <c r="AO83" s="266">
        <v>7354.4348</v>
      </c>
      <c r="AP83" s="266">
        <v>15311.97</v>
      </c>
      <c r="AQ83" s="266">
        <v>644.00140999999996</v>
      </c>
      <c r="AR83" s="266">
        <v>747.07209</v>
      </c>
      <c r="AT83" s="265">
        <v>1983</v>
      </c>
      <c r="AU83" s="266">
        <v>240.89178999999999</v>
      </c>
      <c r="AV83" s="266">
        <v>23.483049000000001</v>
      </c>
      <c r="AW83" s="266">
        <v>24.062965999999999</v>
      </c>
      <c r="AX83" s="266">
        <v>73.855417000000003</v>
      </c>
      <c r="AY83" s="266">
        <v>100.19</v>
      </c>
      <c r="AZ83" s="266">
        <v>94.615273000000002</v>
      </c>
      <c r="BA83" s="266">
        <v>89.025201999999993</v>
      </c>
      <c r="BB83" s="266">
        <v>112.87285</v>
      </c>
      <c r="BC83" s="266">
        <v>183.37620999999999</v>
      </c>
      <c r="BD83" s="266">
        <v>315.48496999999998</v>
      </c>
      <c r="BE83" s="266">
        <v>570.14846</v>
      </c>
      <c r="BF83" s="266">
        <v>915.66489000000001</v>
      </c>
      <c r="BG83" s="266">
        <v>1411.1188</v>
      </c>
      <c r="BH83" s="266">
        <v>2238.0034999999998</v>
      </c>
      <c r="BI83" s="266">
        <v>3518.0082000000002</v>
      </c>
      <c r="BJ83" s="266">
        <v>5644.8464999999997</v>
      </c>
      <c r="BK83" s="266">
        <v>8823.3346000000001</v>
      </c>
      <c r="BL83" s="266">
        <v>16519.494999999999</v>
      </c>
      <c r="BM83" s="266">
        <v>715.13431000000003</v>
      </c>
      <c r="BN83" s="266">
        <v>956.02845000000002</v>
      </c>
      <c r="BP83" s="265">
        <v>1983</v>
      </c>
    </row>
    <row r="84" spans="1:68">
      <c r="A84" s="264">
        <v>78</v>
      </c>
      <c r="B84" s="265">
        <v>1984</v>
      </c>
      <c r="C84" s="266">
        <v>252.59016</v>
      </c>
      <c r="D84" s="266">
        <v>21.884105999999999</v>
      </c>
      <c r="E84" s="266">
        <v>31.936527999999999</v>
      </c>
      <c r="F84" s="266">
        <v>95.613630000000001</v>
      </c>
      <c r="G84" s="266">
        <v>146.03300999999999</v>
      </c>
      <c r="H84" s="266">
        <v>112.93679</v>
      </c>
      <c r="I84" s="266">
        <v>129.05840000000001</v>
      </c>
      <c r="J84" s="266">
        <v>137.20015000000001</v>
      </c>
      <c r="K84" s="266">
        <v>235.06872000000001</v>
      </c>
      <c r="L84" s="266">
        <v>367.26141000000001</v>
      </c>
      <c r="M84" s="266">
        <v>657.23843999999997</v>
      </c>
      <c r="N84" s="266">
        <v>1153.4097999999999</v>
      </c>
      <c r="O84" s="266">
        <v>1833.2379000000001</v>
      </c>
      <c r="P84" s="266">
        <v>2923.2379000000001</v>
      </c>
      <c r="Q84" s="266">
        <v>4733.6386000000002</v>
      </c>
      <c r="R84" s="266">
        <v>7395.8851999999997</v>
      </c>
      <c r="S84" s="266">
        <v>11254.192999999999</v>
      </c>
      <c r="T84" s="266">
        <v>19578.103999999999</v>
      </c>
      <c r="U84" s="266">
        <v>771.21837000000005</v>
      </c>
      <c r="V84" s="266">
        <v>1205.7052000000001</v>
      </c>
      <c r="X84" s="265">
        <v>1984</v>
      </c>
      <c r="Y84" s="266">
        <v>188.06734</v>
      </c>
      <c r="Z84" s="266">
        <v>17.972805999999999</v>
      </c>
      <c r="AA84" s="266">
        <v>17.682856000000001</v>
      </c>
      <c r="AB84" s="266">
        <v>39.869557999999998</v>
      </c>
      <c r="AC84" s="266">
        <v>47.361299000000002</v>
      </c>
      <c r="AD84" s="266">
        <v>47.878931999999999</v>
      </c>
      <c r="AE84" s="266">
        <v>54.362642000000001</v>
      </c>
      <c r="AF84" s="266">
        <v>86.900597000000005</v>
      </c>
      <c r="AG84" s="266">
        <v>136.45098999999999</v>
      </c>
      <c r="AH84" s="266">
        <v>219.48349999999999</v>
      </c>
      <c r="AI84" s="266">
        <v>375.65532999999999</v>
      </c>
      <c r="AJ84" s="266">
        <v>558.72487000000001</v>
      </c>
      <c r="AK84" s="266">
        <v>922.83785</v>
      </c>
      <c r="AL84" s="266">
        <v>1501.2602999999999</v>
      </c>
      <c r="AM84" s="266">
        <v>2460.3706000000002</v>
      </c>
      <c r="AN84" s="266">
        <v>4076.1547999999998</v>
      </c>
      <c r="AO84" s="266">
        <v>7321.8033999999998</v>
      </c>
      <c r="AP84" s="266">
        <v>15257.251</v>
      </c>
      <c r="AQ84" s="266">
        <v>639.99301000000003</v>
      </c>
      <c r="AR84" s="266">
        <v>729.82509000000005</v>
      </c>
      <c r="AT84" s="265">
        <v>1984</v>
      </c>
      <c r="AU84" s="266">
        <v>221.14606000000001</v>
      </c>
      <c r="AV84" s="266">
        <v>19.976416</v>
      </c>
      <c r="AW84" s="266">
        <v>24.971202999999999</v>
      </c>
      <c r="AX84" s="266">
        <v>68.354346000000007</v>
      </c>
      <c r="AY84" s="266">
        <v>97.490183000000002</v>
      </c>
      <c r="AZ84" s="266">
        <v>80.724881999999994</v>
      </c>
      <c r="BA84" s="266">
        <v>91.918325999999993</v>
      </c>
      <c r="BB84" s="266">
        <v>112.53511</v>
      </c>
      <c r="BC84" s="266">
        <v>187.02705</v>
      </c>
      <c r="BD84" s="266">
        <v>295.17095</v>
      </c>
      <c r="BE84" s="266">
        <v>519.84145000000001</v>
      </c>
      <c r="BF84" s="266">
        <v>859.24680999999998</v>
      </c>
      <c r="BG84" s="266">
        <v>1364.1993</v>
      </c>
      <c r="BH84" s="266">
        <v>2160.1433999999999</v>
      </c>
      <c r="BI84" s="266">
        <v>3462.4247</v>
      </c>
      <c r="BJ84" s="266">
        <v>5424.5855000000001</v>
      </c>
      <c r="BK84" s="266">
        <v>8702.6970999999994</v>
      </c>
      <c r="BL84" s="266">
        <v>16407.607</v>
      </c>
      <c r="BM84" s="266">
        <v>705.50896</v>
      </c>
      <c r="BN84" s="266">
        <v>929.69457</v>
      </c>
      <c r="BP84" s="265">
        <v>1984</v>
      </c>
    </row>
    <row r="85" spans="1:68">
      <c r="A85" s="264">
        <v>79</v>
      </c>
      <c r="B85" s="265">
        <v>1985</v>
      </c>
      <c r="C85" s="266">
        <v>272.72446000000002</v>
      </c>
      <c r="D85" s="266">
        <v>29.540431000000002</v>
      </c>
      <c r="E85" s="266">
        <v>28.647407999999999</v>
      </c>
      <c r="F85" s="266">
        <v>111.84793000000001</v>
      </c>
      <c r="G85" s="266">
        <v>158.32810000000001</v>
      </c>
      <c r="H85" s="266">
        <v>134.02113</v>
      </c>
      <c r="I85" s="266">
        <v>128.93477999999999</v>
      </c>
      <c r="J85" s="266">
        <v>142.48662999999999</v>
      </c>
      <c r="K85" s="266">
        <v>223.97658000000001</v>
      </c>
      <c r="L85" s="266">
        <v>376.04185000000001</v>
      </c>
      <c r="M85" s="266">
        <v>669.33154999999999</v>
      </c>
      <c r="N85" s="266">
        <v>1154.2846</v>
      </c>
      <c r="O85" s="266">
        <v>1883.4532999999999</v>
      </c>
      <c r="P85" s="266">
        <v>3004.6316000000002</v>
      </c>
      <c r="Q85" s="266">
        <v>4795.2384000000002</v>
      </c>
      <c r="R85" s="266">
        <v>7592.8125</v>
      </c>
      <c r="S85" s="266">
        <v>12079.161</v>
      </c>
      <c r="T85" s="266">
        <v>20980.035</v>
      </c>
      <c r="U85" s="266">
        <v>813.88067999999998</v>
      </c>
      <c r="V85" s="266">
        <v>1257.3067000000001</v>
      </c>
      <c r="X85" s="265">
        <v>1985</v>
      </c>
      <c r="Y85" s="266">
        <v>215.92701</v>
      </c>
      <c r="Z85" s="266">
        <v>19.910333999999999</v>
      </c>
      <c r="AA85" s="266">
        <v>15.916518999999999</v>
      </c>
      <c r="AB85" s="266">
        <v>41.867314</v>
      </c>
      <c r="AC85" s="266">
        <v>53.250706999999998</v>
      </c>
      <c r="AD85" s="266">
        <v>53.184314999999998</v>
      </c>
      <c r="AE85" s="266">
        <v>58.060862999999998</v>
      </c>
      <c r="AF85" s="266">
        <v>82.750705999999994</v>
      </c>
      <c r="AG85" s="266">
        <v>127.62363999999999</v>
      </c>
      <c r="AH85" s="266">
        <v>234.88552000000001</v>
      </c>
      <c r="AI85" s="266">
        <v>380.96089000000001</v>
      </c>
      <c r="AJ85" s="266">
        <v>603.84502999999995</v>
      </c>
      <c r="AK85" s="266">
        <v>923.98428999999999</v>
      </c>
      <c r="AL85" s="266">
        <v>1489.9241</v>
      </c>
      <c r="AM85" s="266">
        <v>2592.2267999999999</v>
      </c>
      <c r="AN85" s="266">
        <v>4364.0613000000003</v>
      </c>
      <c r="AO85" s="266">
        <v>7775.8908000000001</v>
      </c>
      <c r="AP85" s="266">
        <v>16590.287</v>
      </c>
      <c r="AQ85" s="266">
        <v>691.30882999999994</v>
      </c>
      <c r="AR85" s="266">
        <v>773.28278999999998</v>
      </c>
      <c r="AT85" s="265">
        <v>1985</v>
      </c>
      <c r="AU85" s="266">
        <v>245.00731999999999</v>
      </c>
      <c r="AV85" s="266">
        <v>24.848293999999999</v>
      </c>
      <c r="AW85" s="266">
        <v>22.430254999999999</v>
      </c>
      <c r="AX85" s="266">
        <v>77.642013000000006</v>
      </c>
      <c r="AY85" s="266">
        <v>106.71006</v>
      </c>
      <c r="AZ85" s="266">
        <v>94.050278000000006</v>
      </c>
      <c r="BA85" s="266">
        <v>93.561276000000007</v>
      </c>
      <c r="BB85" s="266">
        <v>113.14429</v>
      </c>
      <c r="BC85" s="266">
        <v>176.9716</v>
      </c>
      <c r="BD85" s="266">
        <v>307.33224000000001</v>
      </c>
      <c r="BE85" s="266">
        <v>528.48195999999996</v>
      </c>
      <c r="BF85" s="266">
        <v>883.10778000000005</v>
      </c>
      <c r="BG85" s="266">
        <v>1390.7374</v>
      </c>
      <c r="BH85" s="266">
        <v>2193.8760000000002</v>
      </c>
      <c r="BI85" s="266">
        <v>3565.4985000000001</v>
      </c>
      <c r="BJ85" s="266">
        <v>5678.5150000000003</v>
      </c>
      <c r="BK85" s="266">
        <v>9301.9354000000003</v>
      </c>
      <c r="BL85" s="266">
        <v>17763.863000000001</v>
      </c>
      <c r="BM85" s="266">
        <v>752.50603000000001</v>
      </c>
      <c r="BN85" s="266">
        <v>976.94928000000004</v>
      </c>
      <c r="BP85" s="265">
        <v>1985</v>
      </c>
    </row>
    <row r="86" spans="1:68">
      <c r="A86" s="264">
        <v>80</v>
      </c>
      <c r="B86" s="265">
        <v>1986</v>
      </c>
      <c r="C86" s="266">
        <v>244.09550999999999</v>
      </c>
      <c r="D86" s="266">
        <v>24.963712000000001</v>
      </c>
      <c r="E86" s="266">
        <v>29.157902</v>
      </c>
      <c r="F86" s="266">
        <v>106.01974</v>
      </c>
      <c r="G86" s="266">
        <v>153.14026000000001</v>
      </c>
      <c r="H86" s="266">
        <v>130.98509000000001</v>
      </c>
      <c r="I86" s="266">
        <v>132.13883999999999</v>
      </c>
      <c r="J86" s="266">
        <v>143.35890000000001</v>
      </c>
      <c r="K86" s="266">
        <v>227.0643</v>
      </c>
      <c r="L86" s="266">
        <v>350.66172999999998</v>
      </c>
      <c r="M86" s="266">
        <v>625.73109999999997</v>
      </c>
      <c r="N86" s="266">
        <v>1069.5521000000001</v>
      </c>
      <c r="O86" s="266">
        <v>1793.8049000000001</v>
      </c>
      <c r="P86" s="266">
        <v>2832.1531</v>
      </c>
      <c r="Q86" s="266">
        <v>4536.5523000000003</v>
      </c>
      <c r="R86" s="266">
        <v>7206.4606999999996</v>
      </c>
      <c r="S86" s="266">
        <v>11055.004000000001</v>
      </c>
      <c r="T86" s="266">
        <v>18722.448</v>
      </c>
      <c r="U86" s="266">
        <v>777.60681999999997</v>
      </c>
      <c r="V86" s="266">
        <v>1168.6431</v>
      </c>
      <c r="X86" s="265">
        <v>1986</v>
      </c>
      <c r="Y86" s="266">
        <v>188.64563999999999</v>
      </c>
      <c r="Z86" s="266">
        <v>18.099233000000002</v>
      </c>
      <c r="AA86" s="266">
        <v>15.953878</v>
      </c>
      <c r="AB86" s="266">
        <v>41.447096000000002</v>
      </c>
      <c r="AC86" s="266">
        <v>53.787444000000001</v>
      </c>
      <c r="AD86" s="266">
        <v>49.046812000000003</v>
      </c>
      <c r="AE86" s="266">
        <v>56.826073999999998</v>
      </c>
      <c r="AF86" s="266">
        <v>76.326594999999998</v>
      </c>
      <c r="AG86" s="266">
        <v>134.75916000000001</v>
      </c>
      <c r="AH86" s="266">
        <v>216.82217</v>
      </c>
      <c r="AI86" s="266">
        <v>352.92286999999999</v>
      </c>
      <c r="AJ86" s="266">
        <v>572.96696999999995</v>
      </c>
      <c r="AK86" s="266">
        <v>883.00701000000004</v>
      </c>
      <c r="AL86" s="266">
        <v>1508.0615</v>
      </c>
      <c r="AM86" s="266">
        <v>2479.0319</v>
      </c>
      <c r="AN86" s="266">
        <v>4107.4596000000001</v>
      </c>
      <c r="AO86" s="266">
        <v>7113.0060000000003</v>
      </c>
      <c r="AP86" s="266">
        <v>14825.191000000001</v>
      </c>
      <c r="AQ86" s="266">
        <v>658.14327000000003</v>
      </c>
      <c r="AR86" s="266">
        <v>719.20312999999999</v>
      </c>
      <c r="AT86" s="265">
        <v>1986</v>
      </c>
      <c r="AU86" s="266">
        <v>217.04862</v>
      </c>
      <c r="AV86" s="266">
        <v>21.61955</v>
      </c>
      <c r="AW86" s="266">
        <v>22.721294</v>
      </c>
      <c r="AX86" s="266">
        <v>74.449496999999994</v>
      </c>
      <c r="AY86" s="266">
        <v>104.36078000000001</v>
      </c>
      <c r="AZ86" s="266">
        <v>90.473107999999996</v>
      </c>
      <c r="BA86" s="266">
        <v>94.547224999999997</v>
      </c>
      <c r="BB86" s="266">
        <v>110.28727000000001</v>
      </c>
      <c r="BC86" s="266">
        <v>182.09028000000001</v>
      </c>
      <c r="BD86" s="266">
        <v>285.65593999999999</v>
      </c>
      <c r="BE86" s="266">
        <v>492.50119999999998</v>
      </c>
      <c r="BF86" s="266">
        <v>825.90373</v>
      </c>
      <c r="BG86" s="266">
        <v>1328.1292000000001</v>
      </c>
      <c r="BH86" s="266">
        <v>2125.9279999999999</v>
      </c>
      <c r="BI86" s="266">
        <v>3389.2860999999998</v>
      </c>
      <c r="BJ86" s="266">
        <v>5375.3829999999998</v>
      </c>
      <c r="BK86" s="266">
        <v>8526.4153000000006</v>
      </c>
      <c r="BL86" s="266">
        <v>15871.334000000001</v>
      </c>
      <c r="BM86" s="266">
        <v>717.80800999999997</v>
      </c>
      <c r="BN86" s="266">
        <v>909.61738000000003</v>
      </c>
      <c r="BP86" s="265">
        <v>1986</v>
      </c>
    </row>
    <row r="87" spans="1:68">
      <c r="A87" s="264">
        <v>81</v>
      </c>
      <c r="B87" s="265">
        <v>1987</v>
      </c>
      <c r="C87" s="266">
        <v>238.72237000000001</v>
      </c>
      <c r="D87" s="266">
        <v>22.165613</v>
      </c>
      <c r="E87" s="266">
        <v>29.106507000000001</v>
      </c>
      <c r="F87" s="266">
        <v>103.84876</v>
      </c>
      <c r="G87" s="266">
        <v>148.12025</v>
      </c>
      <c r="H87" s="266">
        <v>130.46108000000001</v>
      </c>
      <c r="I87" s="266">
        <v>125.6233</v>
      </c>
      <c r="J87" s="266">
        <v>153.47248999999999</v>
      </c>
      <c r="K87" s="266">
        <v>205.04047</v>
      </c>
      <c r="L87" s="266">
        <v>349.92667999999998</v>
      </c>
      <c r="M87" s="266">
        <v>610.17935999999997</v>
      </c>
      <c r="N87" s="266">
        <v>1085.2562</v>
      </c>
      <c r="O87" s="266">
        <v>1720.8973000000001</v>
      </c>
      <c r="P87" s="266">
        <v>2785.8948</v>
      </c>
      <c r="Q87" s="266">
        <v>4531.6836999999996</v>
      </c>
      <c r="R87" s="266">
        <v>7138.8101999999999</v>
      </c>
      <c r="S87" s="266">
        <v>11133.06</v>
      </c>
      <c r="T87" s="266">
        <v>19192.365000000002</v>
      </c>
      <c r="U87" s="266">
        <v>783.53044999999997</v>
      </c>
      <c r="V87" s="266">
        <v>1166.9573</v>
      </c>
      <c r="X87" s="265">
        <v>1987</v>
      </c>
      <c r="Y87" s="266">
        <v>174.42408</v>
      </c>
      <c r="Z87" s="266">
        <v>17.508475000000001</v>
      </c>
      <c r="AA87" s="266">
        <v>14.360699</v>
      </c>
      <c r="AB87" s="266">
        <v>42.888283000000001</v>
      </c>
      <c r="AC87" s="266">
        <v>48.257299000000003</v>
      </c>
      <c r="AD87" s="266">
        <v>48.797643999999998</v>
      </c>
      <c r="AE87" s="266">
        <v>54.605418</v>
      </c>
      <c r="AF87" s="266">
        <v>80.093548999999996</v>
      </c>
      <c r="AG87" s="266">
        <v>125.40331999999999</v>
      </c>
      <c r="AH87" s="266">
        <v>209.14103</v>
      </c>
      <c r="AI87" s="266">
        <v>351.84194000000002</v>
      </c>
      <c r="AJ87" s="266">
        <v>547.91535999999996</v>
      </c>
      <c r="AK87" s="266">
        <v>857.68741999999997</v>
      </c>
      <c r="AL87" s="266">
        <v>1389.2579000000001</v>
      </c>
      <c r="AM87" s="266">
        <v>2394.8083999999999</v>
      </c>
      <c r="AN87" s="266">
        <v>4095.5992000000001</v>
      </c>
      <c r="AO87" s="266">
        <v>7220.8173999999999</v>
      </c>
      <c r="AP87" s="266">
        <v>15216.989</v>
      </c>
      <c r="AQ87" s="266">
        <v>659.37284999999997</v>
      </c>
      <c r="AR87" s="266">
        <v>714.17012</v>
      </c>
      <c r="AT87" s="265">
        <v>1987</v>
      </c>
      <c r="AU87" s="266">
        <v>207.35481999999999</v>
      </c>
      <c r="AV87" s="266">
        <v>19.897369999999999</v>
      </c>
      <c r="AW87" s="266">
        <v>21.924965</v>
      </c>
      <c r="AX87" s="266">
        <v>74.011716000000007</v>
      </c>
      <c r="AY87" s="266">
        <v>99.005201</v>
      </c>
      <c r="AZ87" s="266">
        <v>90.031724999999994</v>
      </c>
      <c r="BA87" s="266">
        <v>90.177661000000001</v>
      </c>
      <c r="BB87" s="266">
        <v>117.10411000000001</v>
      </c>
      <c r="BC87" s="266">
        <v>166.18117000000001</v>
      </c>
      <c r="BD87" s="266">
        <v>281.55552</v>
      </c>
      <c r="BE87" s="266">
        <v>483.85554000000002</v>
      </c>
      <c r="BF87" s="266">
        <v>821.31568000000004</v>
      </c>
      <c r="BG87" s="266">
        <v>1281.5871999999999</v>
      </c>
      <c r="BH87" s="266">
        <v>2043.8789999999999</v>
      </c>
      <c r="BI87" s="266">
        <v>3342.4007999999999</v>
      </c>
      <c r="BJ87" s="266">
        <v>5340.4924000000001</v>
      </c>
      <c r="BK87" s="266">
        <v>8638.7703999999994</v>
      </c>
      <c r="BL87" s="266">
        <v>16296.985000000001</v>
      </c>
      <c r="BM87" s="266">
        <v>721.34720000000004</v>
      </c>
      <c r="BN87" s="266">
        <v>906.65192000000002</v>
      </c>
      <c r="BP87" s="265">
        <v>1987</v>
      </c>
    </row>
    <row r="88" spans="1:68">
      <c r="A88" s="264">
        <v>82</v>
      </c>
      <c r="B88" s="265">
        <v>1988</v>
      </c>
      <c r="C88" s="266">
        <v>231.32848999999999</v>
      </c>
      <c r="D88" s="266">
        <v>22.693712000000001</v>
      </c>
      <c r="E88" s="266">
        <v>30.22513</v>
      </c>
      <c r="F88" s="266">
        <v>113.0299</v>
      </c>
      <c r="G88" s="266">
        <v>158.21539000000001</v>
      </c>
      <c r="H88" s="266">
        <v>148.20272</v>
      </c>
      <c r="I88" s="266">
        <v>140.57302000000001</v>
      </c>
      <c r="J88" s="266">
        <v>149.45981</v>
      </c>
      <c r="K88" s="266">
        <v>225.11264</v>
      </c>
      <c r="L88" s="266">
        <v>338.62786999999997</v>
      </c>
      <c r="M88" s="266">
        <v>596.35333000000003</v>
      </c>
      <c r="N88" s="266">
        <v>1005.0599</v>
      </c>
      <c r="O88" s="266">
        <v>1724.3098</v>
      </c>
      <c r="P88" s="266">
        <v>2720.2435999999998</v>
      </c>
      <c r="Q88" s="266">
        <v>4494.2658000000001</v>
      </c>
      <c r="R88" s="266">
        <v>7235.6980000000003</v>
      </c>
      <c r="S88" s="266">
        <v>11088.824000000001</v>
      </c>
      <c r="T88" s="266">
        <v>18894.021000000001</v>
      </c>
      <c r="U88" s="266">
        <v>788.94937000000004</v>
      </c>
      <c r="V88" s="266">
        <v>1160.0222000000001</v>
      </c>
      <c r="X88" s="265">
        <v>1988</v>
      </c>
      <c r="Y88" s="266">
        <v>183.95616000000001</v>
      </c>
      <c r="Z88" s="266">
        <v>17.886431000000002</v>
      </c>
      <c r="AA88" s="266">
        <v>15.099838999999999</v>
      </c>
      <c r="AB88" s="266">
        <v>41.347493</v>
      </c>
      <c r="AC88" s="266">
        <v>53.777774000000001</v>
      </c>
      <c r="AD88" s="266">
        <v>47.549478000000001</v>
      </c>
      <c r="AE88" s="266">
        <v>59.170971000000002</v>
      </c>
      <c r="AF88" s="266">
        <v>81.799784000000002</v>
      </c>
      <c r="AG88" s="266">
        <v>124.03182</v>
      </c>
      <c r="AH88" s="266">
        <v>213.66981000000001</v>
      </c>
      <c r="AI88" s="266">
        <v>335.20411999999999</v>
      </c>
      <c r="AJ88" s="266">
        <v>552.36309000000006</v>
      </c>
      <c r="AK88" s="266">
        <v>869.57696999999996</v>
      </c>
      <c r="AL88" s="266">
        <v>1387.1007</v>
      </c>
      <c r="AM88" s="266">
        <v>2349.7395999999999</v>
      </c>
      <c r="AN88" s="266">
        <v>4105.1773000000003</v>
      </c>
      <c r="AO88" s="266">
        <v>7164.9956000000002</v>
      </c>
      <c r="AP88" s="266">
        <v>14950.958000000001</v>
      </c>
      <c r="AQ88" s="266">
        <v>661.38539000000003</v>
      </c>
      <c r="AR88" s="266">
        <v>709.47304999999994</v>
      </c>
      <c r="AT88" s="265">
        <v>1988</v>
      </c>
      <c r="AU88" s="266">
        <v>208.20607999999999</v>
      </c>
      <c r="AV88" s="266">
        <v>20.355364999999999</v>
      </c>
      <c r="AW88" s="266">
        <v>22.859372</v>
      </c>
      <c r="AX88" s="266">
        <v>77.929974999999999</v>
      </c>
      <c r="AY88" s="266">
        <v>106.80191000000001</v>
      </c>
      <c r="AZ88" s="266">
        <v>98.319385999999994</v>
      </c>
      <c r="BA88" s="266">
        <v>99.961571000000006</v>
      </c>
      <c r="BB88" s="266">
        <v>115.80218000000001</v>
      </c>
      <c r="BC88" s="266">
        <v>175.70473000000001</v>
      </c>
      <c r="BD88" s="266">
        <v>277.94236000000001</v>
      </c>
      <c r="BE88" s="266">
        <v>468.57416000000001</v>
      </c>
      <c r="BF88" s="266">
        <v>782.31799000000001</v>
      </c>
      <c r="BG88" s="266">
        <v>1291.7211</v>
      </c>
      <c r="BH88" s="266">
        <v>2013.9637</v>
      </c>
      <c r="BI88" s="266">
        <v>3299.5273000000002</v>
      </c>
      <c r="BJ88" s="266">
        <v>5389.3382000000001</v>
      </c>
      <c r="BK88" s="266">
        <v>8592.3171999999995</v>
      </c>
      <c r="BL88" s="266">
        <v>16035.817999999999</v>
      </c>
      <c r="BM88" s="266">
        <v>725.03515000000004</v>
      </c>
      <c r="BN88" s="266">
        <v>901.17974000000004</v>
      </c>
      <c r="BP88" s="265">
        <v>1988</v>
      </c>
    </row>
    <row r="89" spans="1:68">
      <c r="A89" s="264">
        <v>83</v>
      </c>
      <c r="B89" s="265">
        <v>1989</v>
      </c>
      <c r="C89" s="266">
        <v>213.80402000000001</v>
      </c>
      <c r="D89" s="266">
        <v>21.662758</v>
      </c>
      <c r="E89" s="266">
        <v>27.031742000000001</v>
      </c>
      <c r="F89" s="266">
        <v>102.74902</v>
      </c>
      <c r="G89" s="266">
        <v>140.72465</v>
      </c>
      <c r="H89" s="266">
        <v>145.87434999999999</v>
      </c>
      <c r="I89" s="266">
        <v>140.32513</v>
      </c>
      <c r="J89" s="266">
        <v>167.17099999999999</v>
      </c>
      <c r="K89" s="266">
        <v>193.8022</v>
      </c>
      <c r="L89" s="266">
        <v>326.77435000000003</v>
      </c>
      <c r="M89" s="266">
        <v>574.72963000000004</v>
      </c>
      <c r="N89" s="266">
        <v>992.02233000000001</v>
      </c>
      <c r="O89" s="266">
        <v>1664.2722000000001</v>
      </c>
      <c r="P89" s="266">
        <v>2725.3654999999999</v>
      </c>
      <c r="Q89" s="266">
        <v>4515.0587999999998</v>
      </c>
      <c r="R89" s="266">
        <v>7261.8276999999998</v>
      </c>
      <c r="S89" s="266">
        <v>11400.618</v>
      </c>
      <c r="T89" s="266">
        <v>19994.996999999999</v>
      </c>
      <c r="U89" s="266">
        <v>797.91701999999998</v>
      </c>
      <c r="V89" s="266">
        <v>1171.8762999999999</v>
      </c>
      <c r="X89" s="265">
        <v>1989</v>
      </c>
      <c r="Y89" s="266">
        <v>174.51691</v>
      </c>
      <c r="Z89" s="266">
        <v>17.056849</v>
      </c>
      <c r="AA89" s="266">
        <v>15.069269</v>
      </c>
      <c r="AB89" s="266">
        <v>37.914746999999998</v>
      </c>
      <c r="AC89" s="266">
        <v>47.518776000000003</v>
      </c>
      <c r="AD89" s="266">
        <v>45.160212999999999</v>
      </c>
      <c r="AE89" s="266">
        <v>57.427315</v>
      </c>
      <c r="AF89" s="266">
        <v>75.575254999999999</v>
      </c>
      <c r="AG89" s="266">
        <v>126.52748</v>
      </c>
      <c r="AH89" s="266">
        <v>206.17652000000001</v>
      </c>
      <c r="AI89" s="266">
        <v>329.15613999999999</v>
      </c>
      <c r="AJ89" s="266">
        <v>529.65162999999995</v>
      </c>
      <c r="AK89" s="266">
        <v>869.39863000000003</v>
      </c>
      <c r="AL89" s="266">
        <v>1375.4323999999999</v>
      </c>
      <c r="AM89" s="266">
        <v>2417.1309999999999</v>
      </c>
      <c r="AN89" s="266">
        <v>4081.8321999999998</v>
      </c>
      <c r="AO89" s="266">
        <v>7292.4840999999997</v>
      </c>
      <c r="AP89" s="266">
        <v>15992.946</v>
      </c>
      <c r="AQ89" s="266">
        <v>680.04244000000006</v>
      </c>
      <c r="AR89" s="266">
        <v>723.00498000000005</v>
      </c>
      <c r="AT89" s="265">
        <v>1989</v>
      </c>
      <c r="AU89" s="266">
        <v>194.63762</v>
      </c>
      <c r="AV89" s="266">
        <v>19.421372000000002</v>
      </c>
      <c r="AW89" s="266">
        <v>21.206821000000001</v>
      </c>
      <c r="AX89" s="266">
        <v>71.045845999999997</v>
      </c>
      <c r="AY89" s="266">
        <v>94.767855999999995</v>
      </c>
      <c r="AZ89" s="266">
        <v>95.919219999999996</v>
      </c>
      <c r="BA89" s="266">
        <v>98.995108000000002</v>
      </c>
      <c r="BB89" s="266">
        <v>121.49064</v>
      </c>
      <c r="BC89" s="266">
        <v>160.82302000000001</v>
      </c>
      <c r="BD89" s="266">
        <v>268.17023999999998</v>
      </c>
      <c r="BE89" s="266">
        <v>454.53001999999998</v>
      </c>
      <c r="BF89" s="266">
        <v>764.04795000000001</v>
      </c>
      <c r="BG89" s="266">
        <v>1263.6588999999999</v>
      </c>
      <c r="BH89" s="266">
        <v>2013.1047000000001</v>
      </c>
      <c r="BI89" s="266">
        <v>3348.4515000000001</v>
      </c>
      <c r="BJ89" s="266">
        <v>5388.4216999999999</v>
      </c>
      <c r="BK89" s="266">
        <v>8793.8351999999995</v>
      </c>
      <c r="BL89" s="266">
        <v>17110.371999999999</v>
      </c>
      <c r="BM89" s="266">
        <v>738.84218999999996</v>
      </c>
      <c r="BN89" s="266">
        <v>913.77130999999997</v>
      </c>
      <c r="BP89" s="265">
        <v>1989</v>
      </c>
    </row>
    <row r="90" spans="1:68">
      <c r="A90" s="264">
        <v>84</v>
      </c>
      <c r="B90" s="265">
        <v>1990</v>
      </c>
      <c r="C90" s="266">
        <v>229.37522000000001</v>
      </c>
      <c r="D90" s="266">
        <v>23.172429000000001</v>
      </c>
      <c r="E90" s="266">
        <v>21.293644</v>
      </c>
      <c r="F90" s="266">
        <v>94.225746000000001</v>
      </c>
      <c r="G90" s="266">
        <v>137.97650999999999</v>
      </c>
      <c r="H90" s="266">
        <v>139.41857999999999</v>
      </c>
      <c r="I90" s="266">
        <v>139.59747999999999</v>
      </c>
      <c r="J90" s="266">
        <v>147.19058000000001</v>
      </c>
      <c r="K90" s="266">
        <v>211.87862999999999</v>
      </c>
      <c r="L90" s="266">
        <v>312.82400000000001</v>
      </c>
      <c r="M90" s="266">
        <v>536.09415000000001</v>
      </c>
      <c r="N90" s="266">
        <v>954.68061</v>
      </c>
      <c r="O90" s="266">
        <v>1603.7954</v>
      </c>
      <c r="P90" s="266">
        <v>2618.6386000000002</v>
      </c>
      <c r="Q90" s="266">
        <v>4119.5477000000001</v>
      </c>
      <c r="R90" s="266">
        <v>6748.5456999999997</v>
      </c>
      <c r="S90" s="266">
        <v>10483.312</v>
      </c>
      <c r="T90" s="266">
        <v>18385.219000000001</v>
      </c>
      <c r="U90" s="266">
        <v>759.67520000000002</v>
      </c>
      <c r="V90" s="266">
        <v>1095.0053</v>
      </c>
      <c r="X90" s="265">
        <v>1990</v>
      </c>
      <c r="Y90" s="266">
        <v>177.67379</v>
      </c>
      <c r="Z90" s="266">
        <v>14.309385000000001</v>
      </c>
      <c r="AA90" s="266">
        <v>15.652371</v>
      </c>
      <c r="AB90" s="266">
        <v>38.687429999999999</v>
      </c>
      <c r="AC90" s="266">
        <v>44.488435000000003</v>
      </c>
      <c r="AD90" s="266">
        <v>45.983387</v>
      </c>
      <c r="AE90" s="266">
        <v>53.999645999999998</v>
      </c>
      <c r="AF90" s="266">
        <v>76.011686999999995</v>
      </c>
      <c r="AG90" s="266">
        <v>113.93847</v>
      </c>
      <c r="AH90" s="266">
        <v>186.36097000000001</v>
      </c>
      <c r="AI90" s="266">
        <v>326.78107999999997</v>
      </c>
      <c r="AJ90" s="266">
        <v>498.69547999999998</v>
      </c>
      <c r="AK90" s="266">
        <v>814.23865000000001</v>
      </c>
      <c r="AL90" s="266">
        <v>1340.0771999999999</v>
      </c>
      <c r="AM90" s="266">
        <v>2280.9065999999998</v>
      </c>
      <c r="AN90" s="266">
        <v>3919.5074</v>
      </c>
      <c r="AO90" s="266">
        <v>6718.8229000000001</v>
      </c>
      <c r="AP90" s="266">
        <v>14958.004999999999</v>
      </c>
      <c r="AQ90" s="266">
        <v>647.68427999999994</v>
      </c>
      <c r="AR90" s="266">
        <v>682.34010999999998</v>
      </c>
      <c r="AT90" s="265">
        <v>1990</v>
      </c>
      <c r="AU90" s="266">
        <v>204.18836999999999</v>
      </c>
      <c r="AV90" s="266">
        <v>18.854441999999999</v>
      </c>
      <c r="AW90" s="266">
        <v>18.549419</v>
      </c>
      <c r="AX90" s="266">
        <v>67.099114999999998</v>
      </c>
      <c r="AY90" s="266">
        <v>91.875496999999996</v>
      </c>
      <c r="AZ90" s="266">
        <v>92.998277000000002</v>
      </c>
      <c r="BA90" s="266">
        <v>96.943029999999993</v>
      </c>
      <c r="BB90" s="266">
        <v>111.59609</v>
      </c>
      <c r="BC90" s="266">
        <v>163.75268</v>
      </c>
      <c r="BD90" s="266">
        <v>251.19156000000001</v>
      </c>
      <c r="BE90" s="266">
        <v>433.90789999999998</v>
      </c>
      <c r="BF90" s="266">
        <v>729.13481999999999</v>
      </c>
      <c r="BG90" s="266">
        <v>1207.4999</v>
      </c>
      <c r="BH90" s="266">
        <v>1945.7961</v>
      </c>
      <c r="BI90" s="266">
        <v>3100.9607999999998</v>
      </c>
      <c r="BJ90" s="266">
        <v>5084.6418999999996</v>
      </c>
      <c r="BK90" s="266">
        <v>8100.3720999999996</v>
      </c>
      <c r="BL90" s="266">
        <v>15925.939</v>
      </c>
      <c r="BM90" s="266">
        <v>703.53998999999999</v>
      </c>
      <c r="BN90" s="266">
        <v>859.43826000000001</v>
      </c>
      <c r="BP90" s="265">
        <v>1990</v>
      </c>
    </row>
    <row r="91" spans="1:68">
      <c r="A91" s="264">
        <v>85</v>
      </c>
      <c r="B91" s="265">
        <v>1991</v>
      </c>
      <c r="C91" s="266">
        <v>190.70921000000001</v>
      </c>
      <c r="D91" s="266">
        <v>19.772600000000001</v>
      </c>
      <c r="E91" s="266">
        <v>21.619554999999998</v>
      </c>
      <c r="F91" s="266">
        <v>88.297629999999998</v>
      </c>
      <c r="G91" s="266">
        <v>128.26605000000001</v>
      </c>
      <c r="H91" s="266">
        <v>126.79159</v>
      </c>
      <c r="I91" s="266">
        <v>132.67319000000001</v>
      </c>
      <c r="J91" s="266">
        <v>160.63761</v>
      </c>
      <c r="K91" s="266">
        <v>197.51563999999999</v>
      </c>
      <c r="L91" s="266">
        <v>312.63177000000002</v>
      </c>
      <c r="M91" s="266">
        <v>517.33438999999998</v>
      </c>
      <c r="N91" s="266">
        <v>885.37498000000005</v>
      </c>
      <c r="O91" s="266">
        <v>1542.8910000000001</v>
      </c>
      <c r="P91" s="266">
        <v>2489.2078999999999</v>
      </c>
      <c r="Q91" s="266">
        <v>3927.0178000000001</v>
      </c>
      <c r="R91" s="266">
        <v>6546.8290999999999</v>
      </c>
      <c r="S91" s="266">
        <v>10548.138000000001</v>
      </c>
      <c r="T91" s="266">
        <v>17571.235000000001</v>
      </c>
      <c r="U91" s="266">
        <v>743.63271999999995</v>
      </c>
      <c r="V91" s="266">
        <v>1055.9258</v>
      </c>
      <c r="X91" s="265">
        <v>1991</v>
      </c>
      <c r="Y91" s="266">
        <v>150.95229</v>
      </c>
      <c r="Z91" s="266">
        <v>14.359702</v>
      </c>
      <c r="AA91" s="266">
        <v>14.917752999999999</v>
      </c>
      <c r="AB91" s="266">
        <v>36.825437000000001</v>
      </c>
      <c r="AC91" s="266">
        <v>44.805985999999997</v>
      </c>
      <c r="AD91" s="266">
        <v>53.520055999999997</v>
      </c>
      <c r="AE91" s="266">
        <v>54.217213999999998</v>
      </c>
      <c r="AF91" s="266">
        <v>76.638274999999993</v>
      </c>
      <c r="AG91" s="266">
        <v>110.6186</v>
      </c>
      <c r="AH91" s="266">
        <v>187.00997000000001</v>
      </c>
      <c r="AI91" s="266">
        <v>307.37804</v>
      </c>
      <c r="AJ91" s="266">
        <v>484.04005999999998</v>
      </c>
      <c r="AK91" s="266">
        <v>796.83536000000004</v>
      </c>
      <c r="AL91" s="266">
        <v>1304.7761</v>
      </c>
      <c r="AM91" s="266">
        <v>2186.6287000000002</v>
      </c>
      <c r="AN91" s="266">
        <v>3796.8620999999998</v>
      </c>
      <c r="AO91" s="266">
        <v>6486.9511000000002</v>
      </c>
      <c r="AP91" s="266">
        <v>14351.022999999999</v>
      </c>
      <c r="AQ91" s="266">
        <v>635.38319999999999</v>
      </c>
      <c r="AR91" s="266">
        <v>658.16615000000002</v>
      </c>
      <c r="AT91" s="265">
        <v>1991</v>
      </c>
      <c r="AU91" s="266">
        <v>171.34504000000001</v>
      </c>
      <c r="AV91" s="266">
        <v>17.135563000000001</v>
      </c>
      <c r="AW91" s="266">
        <v>18.363121</v>
      </c>
      <c r="AX91" s="266">
        <v>63.193052999999999</v>
      </c>
      <c r="AY91" s="266">
        <v>87.058372000000006</v>
      </c>
      <c r="AZ91" s="266">
        <v>90.307452999999995</v>
      </c>
      <c r="BA91" s="266">
        <v>93.495636000000005</v>
      </c>
      <c r="BB91" s="266">
        <v>118.64013</v>
      </c>
      <c r="BC91" s="266">
        <v>154.60441</v>
      </c>
      <c r="BD91" s="266">
        <v>251.27654999999999</v>
      </c>
      <c r="BE91" s="266">
        <v>414.90836000000002</v>
      </c>
      <c r="BF91" s="266">
        <v>687.09965999999997</v>
      </c>
      <c r="BG91" s="266">
        <v>1168.1875</v>
      </c>
      <c r="BH91" s="266">
        <v>1869.5542</v>
      </c>
      <c r="BI91" s="266">
        <v>2965.2181999999998</v>
      </c>
      <c r="BJ91" s="266">
        <v>4934.0042999999996</v>
      </c>
      <c r="BK91" s="266">
        <v>7978.5753000000004</v>
      </c>
      <c r="BL91" s="266">
        <v>15274.203</v>
      </c>
      <c r="BM91" s="266">
        <v>689.34131000000002</v>
      </c>
      <c r="BN91" s="266">
        <v>828.66435000000001</v>
      </c>
      <c r="BP91" s="265">
        <v>1991</v>
      </c>
    </row>
    <row r="92" spans="1:68">
      <c r="A92" s="264">
        <v>86</v>
      </c>
      <c r="B92" s="265">
        <v>1992</v>
      </c>
      <c r="C92" s="266">
        <v>196.38069999999999</v>
      </c>
      <c r="D92" s="266">
        <v>19.520676000000002</v>
      </c>
      <c r="E92" s="266">
        <v>19.774415999999999</v>
      </c>
      <c r="F92" s="266">
        <v>80.783913999999996</v>
      </c>
      <c r="G92" s="266">
        <v>119.50055999999999</v>
      </c>
      <c r="H92" s="266">
        <v>128.32023000000001</v>
      </c>
      <c r="I92" s="266">
        <v>135.34672</v>
      </c>
      <c r="J92" s="266">
        <v>146.63408000000001</v>
      </c>
      <c r="K92" s="266">
        <v>200.63837000000001</v>
      </c>
      <c r="L92" s="266">
        <v>298.03152999999998</v>
      </c>
      <c r="M92" s="266">
        <v>508.83735000000001</v>
      </c>
      <c r="N92" s="266">
        <v>865.72211000000004</v>
      </c>
      <c r="O92" s="266">
        <v>1520.8213000000001</v>
      </c>
      <c r="P92" s="266">
        <v>2506.4524999999999</v>
      </c>
      <c r="Q92" s="266">
        <v>3977.962</v>
      </c>
      <c r="R92" s="266">
        <v>6656.5808999999999</v>
      </c>
      <c r="S92" s="266">
        <v>10454.082</v>
      </c>
      <c r="T92" s="266">
        <v>18245.242999999999</v>
      </c>
      <c r="U92" s="266">
        <v>759.22204999999997</v>
      </c>
      <c r="V92" s="266">
        <v>1063.7973999999999</v>
      </c>
      <c r="X92" s="265">
        <v>1992</v>
      </c>
      <c r="Y92" s="266">
        <v>151.55076</v>
      </c>
      <c r="Z92" s="266">
        <v>15.568799</v>
      </c>
      <c r="AA92" s="266">
        <v>13.319499</v>
      </c>
      <c r="AB92" s="266">
        <v>33.535060999999999</v>
      </c>
      <c r="AC92" s="266">
        <v>42.842652999999999</v>
      </c>
      <c r="AD92" s="266">
        <v>42.685654</v>
      </c>
      <c r="AE92" s="266">
        <v>56.041200000000003</v>
      </c>
      <c r="AF92" s="266">
        <v>73.281721000000005</v>
      </c>
      <c r="AG92" s="266">
        <v>113.07013000000001</v>
      </c>
      <c r="AH92" s="266">
        <v>182.13379</v>
      </c>
      <c r="AI92" s="266">
        <v>311.45445000000001</v>
      </c>
      <c r="AJ92" s="266">
        <v>493.67538000000002</v>
      </c>
      <c r="AK92" s="266">
        <v>778.23996999999997</v>
      </c>
      <c r="AL92" s="266">
        <v>1267.9408000000001</v>
      </c>
      <c r="AM92" s="266">
        <v>2173.4965000000002</v>
      </c>
      <c r="AN92" s="266">
        <v>3805.2714999999998</v>
      </c>
      <c r="AO92" s="266">
        <v>6737.3707000000004</v>
      </c>
      <c r="AP92" s="266">
        <v>14988.564</v>
      </c>
      <c r="AQ92" s="266">
        <v>656.12900000000002</v>
      </c>
      <c r="AR92" s="266">
        <v>668.21</v>
      </c>
      <c r="AT92" s="265">
        <v>1992</v>
      </c>
      <c r="AU92" s="266">
        <v>174.53978000000001</v>
      </c>
      <c r="AV92" s="266">
        <v>17.595224999999999</v>
      </c>
      <c r="AW92" s="266">
        <v>16.635009</v>
      </c>
      <c r="AX92" s="266">
        <v>57.749786999999998</v>
      </c>
      <c r="AY92" s="266">
        <v>81.679732999999999</v>
      </c>
      <c r="AZ92" s="266">
        <v>85.628213000000002</v>
      </c>
      <c r="BA92" s="266">
        <v>95.723411999999996</v>
      </c>
      <c r="BB92" s="266">
        <v>109.91206</v>
      </c>
      <c r="BC92" s="266">
        <v>157.25081</v>
      </c>
      <c r="BD92" s="266">
        <v>241.30993000000001</v>
      </c>
      <c r="BE92" s="266">
        <v>412.63197000000002</v>
      </c>
      <c r="BF92" s="266">
        <v>681.65044999999998</v>
      </c>
      <c r="BG92" s="266">
        <v>1148.2257999999999</v>
      </c>
      <c r="BH92" s="266">
        <v>1861.6538</v>
      </c>
      <c r="BI92" s="266">
        <v>2985.3049999999998</v>
      </c>
      <c r="BJ92" s="266">
        <v>4986.7208000000001</v>
      </c>
      <c r="BK92" s="266">
        <v>8106.9916000000003</v>
      </c>
      <c r="BL92" s="266">
        <v>15935.18</v>
      </c>
      <c r="BM92" s="266">
        <v>707.49231999999995</v>
      </c>
      <c r="BN92" s="266">
        <v>838.43525</v>
      </c>
      <c r="BP92" s="265">
        <v>1992</v>
      </c>
    </row>
    <row r="93" spans="1:68">
      <c r="A93" s="264">
        <v>87</v>
      </c>
      <c r="B93" s="265">
        <v>1993</v>
      </c>
      <c r="C93" s="266">
        <v>175.31328999999999</v>
      </c>
      <c r="D93" s="266">
        <v>17.885231999999998</v>
      </c>
      <c r="E93" s="266">
        <v>20.963681999999999</v>
      </c>
      <c r="F93" s="266">
        <v>78.757298000000006</v>
      </c>
      <c r="G93" s="266">
        <v>116.91786</v>
      </c>
      <c r="H93" s="266">
        <v>123.48822</v>
      </c>
      <c r="I93" s="266">
        <v>136.73424</v>
      </c>
      <c r="J93" s="266">
        <v>154.00126</v>
      </c>
      <c r="K93" s="266">
        <v>189.32454999999999</v>
      </c>
      <c r="L93" s="266">
        <v>285.53604000000001</v>
      </c>
      <c r="M93" s="266">
        <v>485.24806000000001</v>
      </c>
      <c r="N93" s="266">
        <v>839.30223000000001</v>
      </c>
      <c r="O93" s="266">
        <v>1423.8380999999999</v>
      </c>
      <c r="P93" s="266">
        <v>2378.9421000000002</v>
      </c>
      <c r="Q93" s="266">
        <v>3804.1478999999999</v>
      </c>
      <c r="R93" s="266">
        <v>6272.5015000000003</v>
      </c>
      <c r="S93" s="266">
        <v>10083.383</v>
      </c>
      <c r="T93" s="266">
        <v>17897.353999999999</v>
      </c>
      <c r="U93" s="266">
        <v>741.16543000000001</v>
      </c>
      <c r="V93" s="266">
        <v>1022.0554</v>
      </c>
      <c r="X93" s="265">
        <v>1993</v>
      </c>
      <c r="Y93" s="266">
        <v>132.61250000000001</v>
      </c>
      <c r="Z93" s="266">
        <v>13.805747</v>
      </c>
      <c r="AA93" s="266">
        <v>15.953870999999999</v>
      </c>
      <c r="AB93" s="266">
        <v>34.336947000000002</v>
      </c>
      <c r="AC93" s="266">
        <v>40.286059000000002</v>
      </c>
      <c r="AD93" s="266">
        <v>36.805463000000003</v>
      </c>
      <c r="AE93" s="266">
        <v>54.004266000000001</v>
      </c>
      <c r="AF93" s="266">
        <v>81.662122999999994</v>
      </c>
      <c r="AG93" s="266">
        <v>108.18206000000001</v>
      </c>
      <c r="AH93" s="266">
        <v>173.27718999999999</v>
      </c>
      <c r="AI93" s="266">
        <v>277.97530999999998</v>
      </c>
      <c r="AJ93" s="266">
        <v>470.12831999999997</v>
      </c>
      <c r="AK93" s="266">
        <v>764.26484000000005</v>
      </c>
      <c r="AL93" s="266">
        <v>1221.3998999999999</v>
      </c>
      <c r="AM93" s="266">
        <v>2083.3265000000001</v>
      </c>
      <c r="AN93" s="266">
        <v>3649.6414</v>
      </c>
      <c r="AO93" s="266">
        <v>6415.5861999999997</v>
      </c>
      <c r="AP93" s="266">
        <v>14170.28</v>
      </c>
      <c r="AQ93" s="266">
        <v>638.32709999999997</v>
      </c>
      <c r="AR93" s="266">
        <v>636.50190999999995</v>
      </c>
      <c r="AT93" s="265">
        <v>1993</v>
      </c>
      <c r="AU93" s="266">
        <v>154.51426000000001</v>
      </c>
      <c r="AV93" s="266">
        <v>15.895388000000001</v>
      </c>
      <c r="AW93" s="266">
        <v>18.527139999999999</v>
      </c>
      <c r="AX93" s="266">
        <v>57.105842000000003</v>
      </c>
      <c r="AY93" s="266">
        <v>79.124971000000002</v>
      </c>
      <c r="AZ93" s="266">
        <v>80.281028000000006</v>
      </c>
      <c r="BA93" s="266">
        <v>95.378068999999996</v>
      </c>
      <c r="BB93" s="266">
        <v>117.76399000000001</v>
      </c>
      <c r="BC93" s="266">
        <v>148.94658999999999</v>
      </c>
      <c r="BD93" s="266">
        <v>230.50145000000001</v>
      </c>
      <c r="BE93" s="266">
        <v>384.16631000000001</v>
      </c>
      <c r="BF93" s="266">
        <v>656.61856999999998</v>
      </c>
      <c r="BG93" s="266">
        <v>1093.3317999999999</v>
      </c>
      <c r="BH93" s="266">
        <v>1778.6674</v>
      </c>
      <c r="BI93" s="266">
        <v>2861.5592999999999</v>
      </c>
      <c r="BJ93" s="266">
        <v>4738.6702999999998</v>
      </c>
      <c r="BK93" s="266">
        <v>7774.9591</v>
      </c>
      <c r="BL93" s="266">
        <v>15260.857</v>
      </c>
      <c r="BM93" s="266">
        <v>689.53968999999995</v>
      </c>
      <c r="BN93" s="266">
        <v>801.69714999999997</v>
      </c>
      <c r="BP93" s="265">
        <v>1993</v>
      </c>
    </row>
    <row r="94" spans="1:68">
      <c r="A94" s="264">
        <v>88</v>
      </c>
      <c r="B94" s="265">
        <v>1994</v>
      </c>
      <c r="C94" s="266">
        <v>160.50470999999999</v>
      </c>
      <c r="D94" s="266">
        <v>17.101143</v>
      </c>
      <c r="E94" s="266">
        <v>21.983423999999999</v>
      </c>
      <c r="F94" s="266">
        <v>81.720391000000006</v>
      </c>
      <c r="G94" s="266">
        <v>115.68635999999999</v>
      </c>
      <c r="H94" s="266">
        <v>122.12363000000001</v>
      </c>
      <c r="I94" s="266">
        <v>132.04633999999999</v>
      </c>
      <c r="J94" s="266">
        <v>157.99929</v>
      </c>
      <c r="K94" s="266">
        <v>196.85158999999999</v>
      </c>
      <c r="L94" s="266">
        <v>285.68455</v>
      </c>
      <c r="M94" s="266">
        <v>465.14476999999999</v>
      </c>
      <c r="N94" s="266">
        <v>802.32218</v>
      </c>
      <c r="O94" s="266">
        <v>1399.7228</v>
      </c>
      <c r="P94" s="266">
        <v>2386.2310000000002</v>
      </c>
      <c r="Q94" s="266">
        <v>3835.5695999999998</v>
      </c>
      <c r="R94" s="266">
        <v>6457.2178999999996</v>
      </c>
      <c r="S94" s="266">
        <v>10201.942999999999</v>
      </c>
      <c r="T94" s="266">
        <v>18720.851999999999</v>
      </c>
      <c r="U94" s="266">
        <v>761.12882000000002</v>
      </c>
      <c r="V94" s="266">
        <v>1036.8639000000001</v>
      </c>
      <c r="X94" s="265">
        <v>1994</v>
      </c>
      <c r="Y94" s="266">
        <v>127.71210000000001</v>
      </c>
      <c r="Z94" s="266">
        <v>13.46851</v>
      </c>
      <c r="AA94" s="266">
        <v>16.740631</v>
      </c>
      <c r="AB94" s="266">
        <v>30.164646999999999</v>
      </c>
      <c r="AC94" s="266">
        <v>36.072229</v>
      </c>
      <c r="AD94" s="266">
        <v>40.759003999999997</v>
      </c>
      <c r="AE94" s="266">
        <v>48.037163</v>
      </c>
      <c r="AF94" s="266">
        <v>76.707165000000003</v>
      </c>
      <c r="AG94" s="266">
        <v>112.89609</v>
      </c>
      <c r="AH94" s="266">
        <v>177.65994000000001</v>
      </c>
      <c r="AI94" s="266">
        <v>281.59285999999997</v>
      </c>
      <c r="AJ94" s="266">
        <v>460.30698000000001</v>
      </c>
      <c r="AK94" s="266">
        <v>736.77347999999995</v>
      </c>
      <c r="AL94" s="266">
        <v>1241.7844</v>
      </c>
      <c r="AM94" s="266">
        <v>2048.0146</v>
      </c>
      <c r="AN94" s="266">
        <v>3678.8591000000001</v>
      </c>
      <c r="AO94" s="266">
        <v>6550.3571000000002</v>
      </c>
      <c r="AP94" s="266">
        <v>14964.316000000001</v>
      </c>
      <c r="AQ94" s="266">
        <v>662.37289999999996</v>
      </c>
      <c r="AR94" s="266">
        <v>647.80188999999996</v>
      </c>
      <c r="AT94" s="265">
        <v>1994</v>
      </c>
      <c r="AU94" s="266">
        <v>144.53442999999999</v>
      </c>
      <c r="AV94" s="266">
        <v>15.329217999999999</v>
      </c>
      <c r="AW94" s="266">
        <v>19.431442000000001</v>
      </c>
      <c r="AX94" s="266">
        <v>56.596876999999999</v>
      </c>
      <c r="AY94" s="266">
        <v>76.459580000000003</v>
      </c>
      <c r="AZ94" s="266">
        <v>81.540413999999998</v>
      </c>
      <c r="BA94" s="266">
        <v>90.050633000000005</v>
      </c>
      <c r="BB94" s="266">
        <v>117.2807</v>
      </c>
      <c r="BC94" s="266">
        <v>154.93388999999999</v>
      </c>
      <c r="BD94" s="266">
        <v>232.59314000000001</v>
      </c>
      <c r="BE94" s="266">
        <v>375.52006999999998</v>
      </c>
      <c r="BF94" s="266">
        <v>633.12066000000004</v>
      </c>
      <c r="BG94" s="266">
        <v>1067.4718</v>
      </c>
      <c r="BH94" s="266">
        <v>1795.6991</v>
      </c>
      <c r="BI94" s="266">
        <v>2859.5637000000002</v>
      </c>
      <c r="BJ94" s="266">
        <v>4838.9742999999999</v>
      </c>
      <c r="BK94" s="266">
        <v>7904.6462000000001</v>
      </c>
      <c r="BL94" s="266">
        <v>16072.449000000001</v>
      </c>
      <c r="BM94" s="266">
        <v>711.53422999999998</v>
      </c>
      <c r="BN94" s="266">
        <v>814.71596999999997</v>
      </c>
      <c r="BP94" s="265">
        <v>1994</v>
      </c>
    </row>
    <row r="95" spans="1:68">
      <c r="A95" s="264">
        <v>89</v>
      </c>
      <c r="B95" s="265">
        <v>1995</v>
      </c>
      <c r="C95" s="266">
        <v>152.33815999999999</v>
      </c>
      <c r="D95" s="266">
        <v>16.961627</v>
      </c>
      <c r="E95" s="266">
        <v>19.647969</v>
      </c>
      <c r="F95" s="266">
        <v>75.947022000000004</v>
      </c>
      <c r="G95" s="266">
        <v>126.91604</v>
      </c>
      <c r="H95" s="266">
        <v>123.33089</v>
      </c>
      <c r="I95" s="266">
        <v>143.64659</v>
      </c>
      <c r="J95" s="266">
        <v>163.28985</v>
      </c>
      <c r="K95" s="266">
        <v>190.21234999999999</v>
      </c>
      <c r="L95" s="266">
        <v>274.49964999999997</v>
      </c>
      <c r="M95" s="266">
        <v>447.49698999999998</v>
      </c>
      <c r="N95" s="266">
        <v>760.97338999999999</v>
      </c>
      <c r="O95" s="266">
        <v>1338.165</v>
      </c>
      <c r="P95" s="266">
        <v>2255.4184</v>
      </c>
      <c r="Q95" s="266">
        <v>3699.5320000000002</v>
      </c>
      <c r="R95" s="266">
        <v>5890.7466999999997</v>
      </c>
      <c r="S95" s="266">
        <v>9848.0920999999998</v>
      </c>
      <c r="T95" s="266">
        <v>17714.205000000002</v>
      </c>
      <c r="U95" s="266">
        <v>739.37300000000005</v>
      </c>
      <c r="V95" s="266">
        <v>986.65084000000002</v>
      </c>
      <c r="X95" s="265">
        <v>1995</v>
      </c>
      <c r="Y95" s="266">
        <v>125.62715</v>
      </c>
      <c r="Z95" s="266">
        <v>14.810803999999999</v>
      </c>
      <c r="AA95" s="266">
        <v>17.950983000000001</v>
      </c>
      <c r="AB95" s="266">
        <v>34.771079999999998</v>
      </c>
      <c r="AC95" s="266">
        <v>41.790695999999997</v>
      </c>
      <c r="AD95" s="266">
        <v>42.232754</v>
      </c>
      <c r="AE95" s="266">
        <v>56.812178000000003</v>
      </c>
      <c r="AF95" s="266">
        <v>69.569136</v>
      </c>
      <c r="AG95" s="266">
        <v>109.53923</v>
      </c>
      <c r="AH95" s="266">
        <v>167.61077</v>
      </c>
      <c r="AI95" s="266">
        <v>281.36752000000001</v>
      </c>
      <c r="AJ95" s="266">
        <v>438.61430000000001</v>
      </c>
      <c r="AK95" s="266">
        <v>714.74198000000001</v>
      </c>
      <c r="AL95" s="266">
        <v>1198.0782999999999</v>
      </c>
      <c r="AM95" s="266">
        <v>1975.9540999999999</v>
      </c>
      <c r="AN95" s="266">
        <v>3532.4929999999999</v>
      </c>
      <c r="AO95" s="266">
        <v>6324.8401000000003</v>
      </c>
      <c r="AP95" s="266">
        <v>14315.716</v>
      </c>
      <c r="AQ95" s="266">
        <v>651.02894000000003</v>
      </c>
      <c r="AR95" s="266">
        <v>625.21587999999997</v>
      </c>
      <c r="AT95" s="265">
        <v>1995</v>
      </c>
      <c r="AU95" s="266">
        <v>139.33024</v>
      </c>
      <c r="AV95" s="266">
        <v>15.913258000000001</v>
      </c>
      <c r="AW95" s="266">
        <v>18.820606000000002</v>
      </c>
      <c r="AX95" s="266">
        <v>55.88653</v>
      </c>
      <c r="AY95" s="266">
        <v>84.970305999999994</v>
      </c>
      <c r="AZ95" s="266">
        <v>82.902610999999993</v>
      </c>
      <c r="BA95" s="266">
        <v>100.21326000000001</v>
      </c>
      <c r="BB95" s="266">
        <v>116.37899</v>
      </c>
      <c r="BC95" s="266">
        <v>149.81369000000001</v>
      </c>
      <c r="BD95" s="266">
        <v>221.85336000000001</v>
      </c>
      <c r="BE95" s="266">
        <v>366.16419999999999</v>
      </c>
      <c r="BF95" s="266">
        <v>602.04704000000004</v>
      </c>
      <c r="BG95" s="266">
        <v>1025.0219999999999</v>
      </c>
      <c r="BH95" s="266">
        <v>1712.1921</v>
      </c>
      <c r="BI95" s="266">
        <v>2760.8447000000001</v>
      </c>
      <c r="BJ95" s="266">
        <v>4524.6985999999997</v>
      </c>
      <c r="BK95" s="266">
        <v>7639.3348999999998</v>
      </c>
      <c r="BL95" s="266">
        <v>15325.871999999999</v>
      </c>
      <c r="BM95" s="266">
        <v>694.99483999999995</v>
      </c>
      <c r="BN95" s="266">
        <v>781.20749000000001</v>
      </c>
      <c r="BP95" s="265">
        <v>1995</v>
      </c>
    </row>
    <row r="96" spans="1:68">
      <c r="A96" s="264">
        <v>90</v>
      </c>
      <c r="B96" s="265">
        <v>1996</v>
      </c>
      <c r="C96" s="266">
        <v>158.12542999999999</v>
      </c>
      <c r="D96" s="266">
        <v>17.257214000000001</v>
      </c>
      <c r="E96" s="266">
        <v>22.027092</v>
      </c>
      <c r="F96" s="266">
        <v>83.034041999999999</v>
      </c>
      <c r="G96" s="266">
        <v>122.87348</v>
      </c>
      <c r="H96" s="266">
        <v>124.02153</v>
      </c>
      <c r="I96" s="266">
        <v>141.95067</v>
      </c>
      <c r="J96" s="266">
        <v>155.43675999999999</v>
      </c>
      <c r="K96" s="266">
        <v>196.60105999999999</v>
      </c>
      <c r="L96" s="266">
        <v>269.63236999999998</v>
      </c>
      <c r="M96" s="266">
        <v>442.92896000000002</v>
      </c>
      <c r="N96" s="266">
        <v>730.25895000000003</v>
      </c>
      <c r="O96" s="266">
        <v>1316.7050999999999</v>
      </c>
      <c r="P96" s="266">
        <v>2188.5832999999998</v>
      </c>
      <c r="Q96" s="266">
        <v>3634.9409000000001</v>
      </c>
      <c r="R96" s="266">
        <v>5860.8591999999999</v>
      </c>
      <c r="S96" s="266">
        <v>10123.794</v>
      </c>
      <c r="T96" s="266">
        <v>18219.089</v>
      </c>
      <c r="U96" s="266">
        <v>752.38347999999996</v>
      </c>
      <c r="V96" s="266">
        <v>990.40782999999999</v>
      </c>
      <c r="X96" s="265">
        <v>1996</v>
      </c>
      <c r="Y96" s="266">
        <v>121.3544</v>
      </c>
      <c r="Z96" s="266">
        <v>11.512834</v>
      </c>
      <c r="AA96" s="266">
        <v>16.686055</v>
      </c>
      <c r="AB96" s="266">
        <v>29.670145000000002</v>
      </c>
      <c r="AC96" s="266">
        <v>33.334989999999998</v>
      </c>
      <c r="AD96" s="266">
        <v>42.078149000000003</v>
      </c>
      <c r="AE96" s="266">
        <v>50.491529</v>
      </c>
      <c r="AF96" s="266">
        <v>76.539531999999994</v>
      </c>
      <c r="AG96" s="266">
        <v>105.43577999999999</v>
      </c>
      <c r="AH96" s="266">
        <v>166.20733000000001</v>
      </c>
      <c r="AI96" s="266">
        <v>278.80421000000001</v>
      </c>
      <c r="AJ96" s="266">
        <v>449.52409</v>
      </c>
      <c r="AK96" s="266">
        <v>709.48563999999999</v>
      </c>
      <c r="AL96" s="266">
        <v>1139.9466</v>
      </c>
      <c r="AM96" s="266">
        <v>1936.3205</v>
      </c>
      <c r="AN96" s="266">
        <v>3495.4225999999999</v>
      </c>
      <c r="AO96" s="266">
        <v>6266.7865000000002</v>
      </c>
      <c r="AP96" s="266">
        <v>14640.672</v>
      </c>
      <c r="AQ96" s="266">
        <v>660.66243999999995</v>
      </c>
      <c r="AR96" s="266">
        <v>622.61587999999995</v>
      </c>
      <c r="AT96" s="265">
        <v>1996</v>
      </c>
      <c r="AU96" s="266">
        <v>140.22433000000001</v>
      </c>
      <c r="AV96" s="266">
        <v>14.456390000000001</v>
      </c>
      <c r="AW96" s="266">
        <v>19.42238</v>
      </c>
      <c r="AX96" s="266">
        <v>57.010660000000001</v>
      </c>
      <c r="AY96" s="266">
        <v>78.775537</v>
      </c>
      <c r="AZ96" s="266">
        <v>83.133420999999998</v>
      </c>
      <c r="BA96" s="266">
        <v>96.123906000000005</v>
      </c>
      <c r="BB96" s="266">
        <v>115.91593</v>
      </c>
      <c r="BC96" s="266">
        <v>150.92399</v>
      </c>
      <c r="BD96" s="266">
        <v>218.50054</v>
      </c>
      <c r="BE96" s="266">
        <v>362.49247000000003</v>
      </c>
      <c r="BF96" s="266">
        <v>591.98117000000002</v>
      </c>
      <c r="BG96" s="266">
        <v>1011.8869</v>
      </c>
      <c r="BH96" s="266">
        <v>1651.1636000000001</v>
      </c>
      <c r="BI96" s="266">
        <v>2713.9384</v>
      </c>
      <c r="BJ96" s="266">
        <v>4498.7824000000001</v>
      </c>
      <c r="BK96" s="266">
        <v>7712.2587999999996</v>
      </c>
      <c r="BL96" s="266">
        <v>15709.415000000001</v>
      </c>
      <c r="BM96" s="266">
        <v>706.28611999999998</v>
      </c>
      <c r="BN96" s="266">
        <v>781.16529000000003</v>
      </c>
      <c r="BP96" s="265">
        <v>1996</v>
      </c>
    </row>
    <row r="97" spans="1:68">
      <c r="A97" s="264">
        <v>91</v>
      </c>
      <c r="B97" s="265">
        <v>1997</v>
      </c>
      <c r="C97" s="266">
        <v>143.31143</v>
      </c>
      <c r="D97" s="266">
        <v>14.720905</v>
      </c>
      <c r="E97" s="266">
        <v>19.912116999999999</v>
      </c>
      <c r="F97" s="266">
        <v>87.922088000000002</v>
      </c>
      <c r="G97" s="266">
        <v>125.2869</v>
      </c>
      <c r="H97" s="266">
        <v>129.97432000000001</v>
      </c>
      <c r="I97" s="266">
        <v>134.30770000000001</v>
      </c>
      <c r="J97" s="266">
        <v>146.80668</v>
      </c>
      <c r="K97" s="266">
        <v>193.29509999999999</v>
      </c>
      <c r="L97" s="266">
        <v>265.37655000000001</v>
      </c>
      <c r="M97" s="266">
        <v>435.23219</v>
      </c>
      <c r="N97" s="266">
        <v>704.09667000000002</v>
      </c>
      <c r="O97" s="266">
        <v>1273.5896</v>
      </c>
      <c r="P97" s="266">
        <v>2108.3108000000002</v>
      </c>
      <c r="Q97" s="266">
        <v>3500.2905999999998</v>
      </c>
      <c r="R97" s="266">
        <v>5598.5526</v>
      </c>
      <c r="S97" s="266">
        <v>9685.2031999999999</v>
      </c>
      <c r="T97" s="266">
        <v>17505.817999999999</v>
      </c>
      <c r="U97" s="266">
        <v>739.95947999999999</v>
      </c>
      <c r="V97" s="266">
        <v>953.07876999999996</v>
      </c>
      <c r="X97" s="265">
        <v>1997</v>
      </c>
      <c r="Y97" s="266">
        <v>114.24825</v>
      </c>
      <c r="Z97" s="266">
        <v>13.447395999999999</v>
      </c>
      <c r="AA97" s="266">
        <v>12.714537999999999</v>
      </c>
      <c r="AB97" s="266">
        <v>35.678826000000001</v>
      </c>
      <c r="AC97" s="266">
        <v>42.684237000000003</v>
      </c>
      <c r="AD97" s="266">
        <v>44.356839999999998</v>
      </c>
      <c r="AE97" s="266">
        <v>60.484352000000001</v>
      </c>
      <c r="AF97" s="266">
        <v>74.784503999999998</v>
      </c>
      <c r="AG97" s="266">
        <v>108.32836</v>
      </c>
      <c r="AH97" s="266">
        <v>167.57016999999999</v>
      </c>
      <c r="AI97" s="266">
        <v>272.59681999999998</v>
      </c>
      <c r="AJ97" s="266">
        <v>432.72788000000003</v>
      </c>
      <c r="AK97" s="266">
        <v>686.70191999999997</v>
      </c>
      <c r="AL97" s="266">
        <v>1138.6466</v>
      </c>
      <c r="AM97" s="266">
        <v>1925.2946999999999</v>
      </c>
      <c r="AN97" s="266">
        <v>3254.8878</v>
      </c>
      <c r="AO97" s="266">
        <v>6245.0048999999999</v>
      </c>
      <c r="AP97" s="266">
        <v>14509.173000000001</v>
      </c>
      <c r="AQ97" s="266">
        <v>664.71275000000003</v>
      </c>
      <c r="AR97" s="266">
        <v>612.88761999999997</v>
      </c>
      <c r="AT97" s="265">
        <v>1997</v>
      </c>
      <c r="AU97" s="266">
        <v>129.16735</v>
      </c>
      <c r="AV97" s="266">
        <v>14.100158</v>
      </c>
      <c r="AW97" s="266">
        <v>16.398454999999998</v>
      </c>
      <c r="AX97" s="266">
        <v>62.441386999999999</v>
      </c>
      <c r="AY97" s="266">
        <v>84.557289999999995</v>
      </c>
      <c r="AZ97" s="266">
        <v>87.173265000000001</v>
      </c>
      <c r="BA97" s="266">
        <v>97.259547999999995</v>
      </c>
      <c r="BB97" s="266">
        <v>110.66952999999999</v>
      </c>
      <c r="BC97" s="266">
        <v>150.64961</v>
      </c>
      <c r="BD97" s="266">
        <v>216.76401999999999</v>
      </c>
      <c r="BE97" s="266">
        <v>355.45317</v>
      </c>
      <c r="BF97" s="266">
        <v>570.54119000000003</v>
      </c>
      <c r="BG97" s="266">
        <v>979.31721000000005</v>
      </c>
      <c r="BH97" s="266">
        <v>1613.0935999999999</v>
      </c>
      <c r="BI97" s="266">
        <v>2652.6089999999999</v>
      </c>
      <c r="BJ97" s="266">
        <v>4252.3442999999997</v>
      </c>
      <c r="BK97" s="266">
        <v>7541.1365999999998</v>
      </c>
      <c r="BL97" s="266">
        <v>15407.123</v>
      </c>
      <c r="BM97" s="266">
        <v>702.11008000000004</v>
      </c>
      <c r="BN97" s="266">
        <v>760.84622999999999</v>
      </c>
      <c r="BP97" s="265">
        <v>1997</v>
      </c>
    </row>
    <row r="98" spans="1:68">
      <c r="A98" s="264">
        <v>92</v>
      </c>
      <c r="B98" s="265">
        <v>1998</v>
      </c>
      <c r="C98" s="266">
        <v>137.15321</v>
      </c>
      <c r="D98" s="266">
        <v>15.029883</v>
      </c>
      <c r="E98" s="266">
        <v>18.833376999999999</v>
      </c>
      <c r="F98" s="266">
        <v>77.330656000000005</v>
      </c>
      <c r="G98" s="266">
        <v>130.47762</v>
      </c>
      <c r="H98" s="266">
        <v>136.49679</v>
      </c>
      <c r="I98" s="266">
        <v>152.66586000000001</v>
      </c>
      <c r="J98" s="266">
        <v>153.11233999999999</v>
      </c>
      <c r="K98" s="266">
        <v>189.65779000000001</v>
      </c>
      <c r="L98" s="266">
        <v>249.78826000000001</v>
      </c>
      <c r="M98" s="266">
        <v>399.73102</v>
      </c>
      <c r="N98" s="266">
        <v>683.92682000000002</v>
      </c>
      <c r="O98" s="266">
        <v>1176.2352000000001</v>
      </c>
      <c r="P98" s="266">
        <v>2001.6307999999999</v>
      </c>
      <c r="Q98" s="266">
        <v>3344.8316</v>
      </c>
      <c r="R98" s="266">
        <v>5387.5325999999995</v>
      </c>
      <c r="S98" s="266">
        <v>9278.2381999999998</v>
      </c>
      <c r="T98" s="266">
        <v>16832.967000000001</v>
      </c>
      <c r="U98" s="266">
        <v>725.65143999999998</v>
      </c>
      <c r="V98" s="266">
        <v>915.03583000000003</v>
      </c>
      <c r="X98" s="265">
        <v>1998</v>
      </c>
      <c r="Y98" s="266">
        <v>110.99738000000001</v>
      </c>
      <c r="Z98" s="266">
        <v>9.4544180999999998</v>
      </c>
      <c r="AA98" s="266">
        <v>13.624383999999999</v>
      </c>
      <c r="AB98" s="266">
        <v>38.019398000000002</v>
      </c>
      <c r="AC98" s="266">
        <v>39.823357000000001</v>
      </c>
      <c r="AD98" s="266">
        <v>42.258932000000001</v>
      </c>
      <c r="AE98" s="266">
        <v>52.988163999999998</v>
      </c>
      <c r="AF98" s="266">
        <v>76.659771000000006</v>
      </c>
      <c r="AG98" s="266">
        <v>108.74387</v>
      </c>
      <c r="AH98" s="266">
        <v>162.82938999999999</v>
      </c>
      <c r="AI98" s="266">
        <v>264.60043000000002</v>
      </c>
      <c r="AJ98" s="266">
        <v>397.88414</v>
      </c>
      <c r="AK98" s="266">
        <v>653.41300000000001</v>
      </c>
      <c r="AL98" s="266">
        <v>1046.7146</v>
      </c>
      <c r="AM98" s="266">
        <v>1820.6504</v>
      </c>
      <c r="AN98" s="266">
        <v>3152.5077999999999</v>
      </c>
      <c r="AO98" s="266">
        <v>5956.8193000000001</v>
      </c>
      <c r="AP98" s="266">
        <v>13618.902</v>
      </c>
      <c r="AQ98" s="266">
        <v>642.09919000000002</v>
      </c>
      <c r="AR98" s="266">
        <v>581.32407999999998</v>
      </c>
      <c r="AT98" s="265">
        <v>1998</v>
      </c>
      <c r="AU98" s="266">
        <v>124.42747</v>
      </c>
      <c r="AV98" s="266">
        <v>12.312582000000001</v>
      </c>
      <c r="AW98" s="266">
        <v>16.289560000000002</v>
      </c>
      <c r="AX98" s="266">
        <v>58.151411000000003</v>
      </c>
      <c r="AY98" s="266">
        <v>85.802826999999994</v>
      </c>
      <c r="AZ98" s="266">
        <v>89.310434000000001</v>
      </c>
      <c r="BA98" s="266">
        <v>102.58199</v>
      </c>
      <c r="BB98" s="266">
        <v>114.72788</v>
      </c>
      <c r="BC98" s="266">
        <v>148.97834</v>
      </c>
      <c r="BD98" s="266">
        <v>206.35484</v>
      </c>
      <c r="BE98" s="266">
        <v>333.29478</v>
      </c>
      <c r="BF98" s="266">
        <v>543.43304999999998</v>
      </c>
      <c r="BG98" s="266">
        <v>914.66380000000004</v>
      </c>
      <c r="BH98" s="266">
        <v>1514.6974</v>
      </c>
      <c r="BI98" s="266">
        <v>2530.1412</v>
      </c>
      <c r="BJ98" s="266">
        <v>4107.9841999999999</v>
      </c>
      <c r="BK98" s="266">
        <v>7213.2520999999997</v>
      </c>
      <c r="BL98" s="266">
        <v>14593.424999999999</v>
      </c>
      <c r="BM98" s="266">
        <v>683.60298999999998</v>
      </c>
      <c r="BN98" s="266">
        <v>726.52760000000001</v>
      </c>
      <c r="BP98" s="265">
        <v>1998</v>
      </c>
    </row>
    <row r="99" spans="1:68">
      <c r="A99" s="264">
        <v>93</v>
      </c>
      <c r="B99" s="265">
        <v>1999</v>
      </c>
      <c r="C99" s="266">
        <v>148.65065000000001</v>
      </c>
      <c r="D99" s="266">
        <v>13.877041</v>
      </c>
      <c r="E99" s="266">
        <v>16.636883999999998</v>
      </c>
      <c r="F99" s="266">
        <v>82.695854999999995</v>
      </c>
      <c r="G99" s="266">
        <v>128.46853999999999</v>
      </c>
      <c r="H99" s="266">
        <v>141.68879000000001</v>
      </c>
      <c r="I99" s="266">
        <v>139.90625</v>
      </c>
      <c r="J99" s="266">
        <v>142.71485000000001</v>
      </c>
      <c r="K99" s="266">
        <v>185.42756</v>
      </c>
      <c r="L99" s="266">
        <v>252.65101000000001</v>
      </c>
      <c r="M99" s="266">
        <v>390.69855999999999</v>
      </c>
      <c r="N99" s="266">
        <v>665.24695999999994</v>
      </c>
      <c r="O99" s="266">
        <v>1088.7802999999999</v>
      </c>
      <c r="P99" s="266">
        <v>1900.1953000000001</v>
      </c>
      <c r="Q99" s="266">
        <v>3269.3108999999999</v>
      </c>
      <c r="R99" s="266">
        <v>5294.1733999999997</v>
      </c>
      <c r="S99" s="266">
        <v>8762.2603999999992</v>
      </c>
      <c r="T99" s="266">
        <v>16724.469000000001</v>
      </c>
      <c r="U99" s="266">
        <v>719.76675999999998</v>
      </c>
      <c r="V99" s="266">
        <v>890.21127000000001</v>
      </c>
      <c r="X99" s="265">
        <v>1999</v>
      </c>
      <c r="Y99" s="266">
        <v>116.35185</v>
      </c>
      <c r="Z99" s="266">
        <v>11.080247</v>
      </c>
      <c r="AA99" s="266">
        <v>13.846171</v>
      </c>
      <c r="AB99" s="266">
        <v>34.048186999999999</v>
      </c>
      <c r="AC99" s="266">
        <v>42.294733000000001</v>
      </c>
      <c r="AD99" s="266">
        <v>43.297421999999997</v>
      </c>
      <c r="AE99" s="266">
        <v>57.421519000000004</v>
      </c>
      <c r="AF99" s="266">
        <v>70.426644999999994</v>
      </c>
      <c r="AG99" s="266">
        <v>110.74789</v>
      </c>
      <c r="AH99" s="266">
        <v>163.96688</v>
      </c>
      <c r="AI99" s="266">
        <v>233.82998000000001</v>
      </c>
      <c r="AJ99" s="266">
        <v>383.80763000000002</v>
      </c>
      <c r="AK99" s="266">
        <v>622.37023999999997</v>
      </c>
      <c r="AL99" s="266">
        <v>999.87211000000002</v>
      </c>
      <c r="AM99" s="266">
        <v>1774.2621999999999</v>
      </c>
      <c r="AN99" s="266">
        <v>3068.4207000000001</v>
      </c>
      <c r="AO99" s="266">
        <v>5802.8109999999997</v>
      </c>
      <c r="AP99" s="266">
        <v>13585.203</v>
      </c>
      <c r="AQ99" s="266">
        <v>642.67318</v>
      </c>
      <c r="AR99" s="266">
        <v>569.25063</v>
      </c>
      <c r="AT99" s="265">
        <v>1999</v>
      </c>
      <c r="AU99" s="266">
        <v>132.92354</v>
      </c>
      <c r="AV99" s="266">
        <v>12.515091</v>
      </c>
      <c r="AW99" s="266">
        <v>15.273788</v>
      </c>
      <c r="AX99" s="266">
        <v>58.936452000000003</v>
      </c>
      <c r="AY99" s="266">
        <v>86.003309999999999</v>
      </c>
      <c r="AZ99" s="266">
        <v>92.401714999999996</v>
      </c>
      <c r="BA99" s="266">
        <v>98.386657999999997</v>
      </c>
      <c r="BB99" s="266">
        <v>106.40141</v>
      </c>
      <c r="BC99" s="266">
        <v>147.86408</v>
      </c>
      <c r="BD99" s="266">
        <v>208.20473999999999</v>
      </c>
      <c r="BE99" s="266">
        <v>313.32199000000003</v>
      </c>
      <c r="BF99" s="266">
        <v>527.03495999999996</v>
      </c>
      <c r="BG99" s="266">
        <v>855.78968999999995</v>
      </c>
      <c r="BH99" s="266">
        <v>1441.8837000000001</v>
      </c>
      <c r="BI99" s="266">
        <v>2475.6354000000001</v>
      </c>
      <c r="BJ99" s="266">
        <v>4026.2869999999998</v>
      </c>
      <c r="BK99" s="266">
        <v>6929.8914000000004</v>
      </c>
      <c r="BL99" s="266">
        <v>14541.673000000001</v>
      </c>
      <c r="BM99" s="266">
        <v>680.94940999999994</v>
      </c>
      <c r="BN99" s="266">
        <v>709.66614000000004</v>
      </c>
      <c r="BP99" s="265">
        <v>1999</v>
      </c>
    </row>
    <row r="100" spans="1:68" s="267" customFormat="1">
      <c r="A100" s="264">
        <v>94</v>
      </c>
      <c r="B100" s="270">
        <v>2000</v>
      </c>
      <c r="C100" s="266">
        <v>134.87012999999999</v>
      </c>
      <c r="D100" s="266">
        <v>14.530765000000001</v>
      </c>
      <c r="E100" s="266">
        <v>17.790690000000001</v>
      </c>
      <c r="F100" s="266">
        <v>74.558674999999994</v>
      </c>
      <c r="G100" s="266">
        <v>107.7694</v>
      </c>
      <c r="H100" s="266">
        <v>128.43081000000001</v>
      </c>
      <c r="I100" s="266">
        <v>132.3467</v>
      </c>
      <c r="J100" s="266">
        <v>150.1225</v>
      </c>
      <c r="K100" s="266">
        <v>187.49772999999999</v>
      </c>
      <c r="L100" s="266">
        <v>244.10543000000001</v>
      </c>
      <c r="M100" s="266">
        <v>383.34777000000003</v>
      </c>
      <c r="N100" s="266">
        <v>627.21347000000003</v>
      </c>
      <c r="O100" s="266">
        <v>1025.0228999999999</v>
      </c>
      <c r="P100" s="266">
        <v>1795.0513000000001</v>
      </c>
      <c r="Q100" s="266">
        <v>3063.6410999999998</v>
      </c>
      <c r="R100" s="266">
        <v>5148.2416999999996</v>
      </c>
      <c r="S100" s="266">
        <v>8483.1360999999997</v>
      </c>
      <c r="T100" s="266">
        <v>16497.053</v>
      </c>
      <c r="U100" s="266">
        <v>707.54749000000004</v>
      </c>
      <c r="V100" s="266">
        <v>858.68326999999999</v>
      </c>
      <c r="X100" s="270">
        <v>2000</v>
      </c>
      <c r="Y100" s="266">
        <v>109.10433</v>
      </c>
      <c r="Z100" s="266">
        <v>11.329033000000001</v>
      </c>
      <c r="AA100" s="266">
        <v>12.035197999999999</v>
      </c>
      <c r="AB100" s="266">
        <v>33.549073</v>
      </c>
      <c r="AC100" s="266">
        <v>39.186568999999999</v>
      </c>
      <c r="AD100" s="266">
        <v>44.932600999999998</v>
      </c>
      <c r="AE100" s="266">
        <v>52.380659000000001</v>
      </c>
      <c r="AF100" s="266">
        <v>75.787693000000004</v>
      </c>
      <c r="AG100" s="266">
        <v>101.82975999999999</v>
      </c>
      <c r="AH100" s="266">
        <v>158.16009</v>
      </c>
      <c r="AI100" s="266">
        <v>239.64627999999999</v>
      </c>
      <c r="AJ100" s="266">
        <v>398.32677000000001</v>
      </c>
      <c r="AK100" s="266">
        <v>581.76396</v>
      </c>
      <c r="AL100" s="266">
        <v>1003.5376</v>
      </c>
      <c r="AM100" s="266">
        <v>1700.3140000000001</v>
      </c>
      <c r="AN100" s="266">
        <v>2913.3310000000001</v>
      </c>
      <c r="AO100" s="266">
        <v>5503.0905000000002</v>
      </c>
      <c r="AP100" s="266">
        <v>13593.438</v>
      </c>
      <c r="AQ100" s="266">
        <v>641.33374000000003</v>
      </c>
      <c r="AR100" s="266">
        <v>555.47330999999997</v>
      </c>
      <c r="AT100" s="270">
        <v>2000</v>
      </c>
      <c r="AU100" s="266">
        <v>122.31811</v>
      </c>
      <c r="AV100" s="266">
        <v>12.971677</v>
      </c>
      <c r="AW100" s="266">
        <v>14.982345</v>
      </c>
      <c r="AX100" s="266">
        <v>54.492102000000003</v>
      </c>
      <c r="AY100" s="266">
        <v>73.992873000000003</v>
      </c>
      <c r="AZ100" s="266">
        <v>86.544006999999993</v>
      </c>
      <c r="BA100" s="266">
        <v>92.087588999999994</v>
      </c>
      <c r="BB100" s="266">
        <v>112.75532</v>
      </c>
      <c r="BC100" s="266">
        <v>144.39621</v>
      </c>
      <c r="BD100" s="266">
        <v>200.90817000000001</v>
      </c>
      <c r="BE100" s="266">
        <v>312.14393000000001</v>
      </c>
      <c r="BF100" s="266">
        <v>514.75495000000001</v>
      </c>
      <c r="BG100" s="266">
        <v>804.48878000000002</v>
      </c>
      <c r="BH100" s="266">
        <v>1391.6593</v>
      </c>
      <c r="BI100" s="266">
        <v>2345.3145</v>
      </c>
      <c r="BJ100" s="266">
        <v>3880.6390999999999</v>
      </c>
      <c r="BK100" s="266">
        <v>6650.5110999999997</v>
      </c>
      <c r="BL100" s="266">
        <v>14484.195</v>
      </c>
      <c r="BM100" s="266">
        <v>674.19377999999995</v>
      </c>
      <c r="BN100" s="266">
        <v>688.30256999999995</v>
      </c>
      <c r="BP100" s="270">
        <v>2000</v>
      </c>
    </row>
    <row r="101" spans="1:68">
      <c r="A101" s="264">
        <v>95</v>
      </c>
      <c r="B101" s="265">
        <v>2001</v>
      </c>
      <c r="C101" s="266">
        <v>137.50798</v>
      </c>
      <c r="D101" s="266">
        <v>14.221489999999999</v>
      </c>
      <c r="E101" s="266">
        <v>16.560236</v>
      </c>
      <c r="F101" s="266">
        <v>66.797826000000001</v>
      </c>
      <c r="G101" s="266">
        <v>101.59744999999999</v>
      </c>
      <c r="H101" s="266">
        <v>109.31905</v>
      </c>
      <c r="I101" s="266">
        <v>122.0844</v>
      </c>
      <c r="J101" s="266">
        <v>137.60776999999999</v>
      </c>
      <c r="K101" s="266">
        <v>173.44318999999999</v>
      </c>
      <c r="L101" s="266">
        <v>252.19591</v>
      </c>
      <c r="M101" s="266">
        <v>363.66161</v>
      </c>
      <c r="N101" s="266">
        <v>635.03592000000003</v>
      </c>
      <c r="O101" s="266">
        <v>1040.8991000000001</v>
      </c>
      <c r="P101" s="266">
        <v>1723.5637999999999</v>
      </c>
      <c r="Q101" s="266">
        <v>2927.0218</v>
      </c>
      <c r="R101" s="266">
        <v>4907.8694999999998</v>
      </c>
      <c r="S101" s="266">
        <v>8095.2717000000002</v>
      </c>
      <c r="T101" s="266">
        <v>16149.053</v>
      </c>
      <c r="U101" s="266">
        <v>698.97736999999995</v>
      </c>
      <c r="V101" s="266">
        <v>829.14260999999999</v>
      </c>
      <c r="X101" s="265">
        <v>2001</v>
      </c>
      <c r="Y101" s="266">
        <v>107.95447</v>
      </c>
      <c r="Z101" s="266">
        <v>9.9475838999999997</v>
      </c>
      <c r="AA101" s="266">
        <v>10.066668999999999</v>
      </c>
      <c r="AB101" s="266">
        <v>24.091536000000001</v>
      </c>
      <c r="AC101" s="266">
        <v>36.187134999999998</v>
      </c>
      <c r="AD101" s="266">
        <v>36.454089000000003</v>
      </c>
      <c r="AE101" s="266">
        <v>47.745358000000003</v>
      </c>
      <c r="AF101" s="266">
        <v>70.226696000000004</v>
      </c>
      <c r="AG101" s="266">
        <v>106.45153000000001</v>
      </c>
      <c r="AH101" s="266">
        <v>150.58778000000001</v>
      </c>
      <c r="AI101" s="266">
        <v>238.71834000000001</v>
      </c>
      <c r="AJ101" s="266">
        <v>383.50736000000001</v>
      </c>
      <c r="AK101" s="266">
        <v>572.68341999999996</v>
      </c>
      <c r="AL101" s="266">
        <v>957.98617000000002</v>
      </c>
      <c r="AM101" s="266">
        <v>1694.1202000000001</v>
      </c>
      <c r="AN101" s="266">
        <v>2863.1817000000001</v>
      </c>
      <c r="AO101" s="266">
        <v>5326.3885</v>
      </c>
      <c r="AP101" s="266">
        <v>13134.147999999999</v>
      </c>
      <c r="AQ101" s="266">
        <v>635.33196999999996</v>
      </c>
      <c r="AR101" s="266">
        <v>539.09103000000005</v>
      </c>
      <c r="AT101" s="265">
        <v>2001</v>
      </c>
      <c r="AU101" s="266">
        <v>123.10736</v>
      </c>
      <c r="AV101" s="266">
        <v>12.141318999999999</v>
      </c>
      <c r="AW101" s="266">
        <v>13.392607999999999</v>
      </c>
      <c r="AX101" s="266">
        <v>45.896002000000003</v>
      </c>
      <c r="AY101" s="266">
        <v>69.372907999999995</v>
      </c>
      <c r="AZ101" s="266">
        <v>72.750336000000004</v>
      </c>
      <c r="BA101" s="266">
        <v>84.591050999999993</v>
      </c>
      <c r="BB101" s="266">
        <v>103.70646000000001</v>
      </c>
      <c r="BC101" s="266">
        <v>139.71221</v>
      </c>
      <c r="BD101" s="266">
        <v>201.07462000000001</v>
      </c>
      <c r="BE101" s="266">
        <v>301.39668999999998</v>
      </c>
      <c r="BF101" s="266">
        <v>511.38796000000002</v>
      </c>
      <c r="BG101" s="266">
        <v>808.48239000000001</v>
      </c>
      <c r="BH101" s="266">
        <v>1334.4190000000001</v>
      </c>
      <c r="BI101" s="266">
        <v>2280.3728000000001</v>
      </c>
      <c r="BJ101" s="266">
        <v>3758.2775999999999</v>
      </c>
      <c r="BK101" s="266">
        <v>6402.3135000000002</v>
      </c>
      <c r="BL101" s="266">
        <v>14065.334999999999</v>
      </c>
      <c r="BM101" s="266">
        <v>666.90529000000004</v>
      </c>
      <c r="BN101" s="266">
        <v>666.58043999999995</v>
      </c>
      <c r="BP101" s="265">
        <v>2001</v>
      </c>
    </row>
    <row r="102" spans="1:68">
      <c r="A102" s="264">
        <v>96</v>
      </c>
      <c r="B102" s="270">
        <v>2002</v>
      </c>
      <c r="C102" s="266">
        <v>132.50062</v>
      </c>
      <c r="D102" s="266">
        <v>14.414929000000001</v>
      </c>
      <c r="E102" s="266">
        <v>16.096325</v>
      </c>
      <c r="F102" s="266">
        <v>63.624479000000001</v>
      </c>
      <c r="G102" s="266">
        <v>92.555072999999993</v>
      </c>
      <c r="H102" s="266">
        <v>105.70468</v>
      </c>
      <c r="I102" s="266">
        <v>114.35702000000001</v>
      </c>
      <c r="J102" s="266">
        <v>129.47143</v>
      </c>
      <c r="K102" s="266">
        <v>169.50608</v>
      </c>
      <c r="L102" s="266">
        <v>263.40557000000001</v>
      </c>
      <c r="M102" s="266">
        <v>366.12761</v>
      </c>
      <c r="N102" s="266">
        <v>584.37324000000001</v>
      </c>
      <c r="O102" s="266">
        <v>1008.136</v>
      </c>
      <c r="P102" s="266">
        <v>1663.4349</v>
      </c>
      <c r="Q102" s="266">
        <v>2901.9115999999999</v>
      </c>
      <c r="R102" s="266">
        <v>4924.6878999999999</v>
      </c>
      <c r="S102" s="266">
        <v>8157.2511000000004</v>
      </c>
      <c r="T102" s="266">
        <v>17055.445</v>
      </c>
      <c r="U102" s="266">
        <v>711.95411999999999</v>
      </c>
      <c r="V102" s="266">
        <v>834.07146</v>
      </c>
      <c r="X102" s="270">
        <v>2002</v>
      </c>
      <c r="Y102" s="266">
        <v>107.03677999999999</v>
      </c>
      <c r="Z102" s="266">
        <v>11.219670000000001</v>
      </c>
      <c r="AA102" s="266">
        <v>11.172813</v>
      </c>
      <c r="AB102" s="266">
        <v>28.09986</v>
      </c>
      <c r="AC102" s="266">
        <v>30.298721</v>
      </c>
      <c r="AD102" s="266">
        <v>37.992415999999999</v>
      </c>
      <c r="AE102" s="266">
        <v>48.817732999999997</v>
      </c>
      <c r="AF102" s="266">
        <v>67.367176999999998</v>
      </c>
      <c r="AG102" s="266">
        <v>100.73345999999999</v>
      </c>
      <c r="AH102" s="266">
        <v>154.43176</v>
      </c>
      <c r="AI102" s="266">
        <v>247.16022000000001</v>
      </c>
      <c r="AJ102" s="266">
        <v>376.30164000000002</v>
      </c>
      <c r="AK102" s="266">
        <v>601.59625000000005</v>
      </c>
      <c r="AL102" s="266">
        <v>966.89162999999996</v>
      </c>
      <c r="AM102" s="266">
        <v>1637.4250999999999</v>
      </c>
      <c r="AN102" s="266">
        <v>2911.1354000000001</v>
      </c>
      <c r="AO102" s="266">
        <v>5472.6036000000004</v>
      </c>
      <c r="AP102" s="266">
        <v>13721.744000000001</v>
      </c>
      <c r="AQ102" s="266">
        <v>660.12018</v>
      </c>
      <c r="AR102" s="266">
        <v>550.54740000000004</v>
      </c>
      <c r="AT102" s="270">
        <v>2002</v>
      </c>
      <c r="AU102" s="266">
        <v>120.09059000000001</v>
      </c>
      <c r="AV102" s="266">
        <v>12.860476999999999</v>
      </c>
      <c r="AW102" s="266">
        <v>13.695271</v>
      </c>
      <c r="AX102" s="266">
        <v>46.230854000000001</v>
      </c>
      <c r="AY102" s="266">
        <v>61.945013000000003</v>
      </c>
      <c r="AZ102" s="266">
        <v>71.857832999999999</v>
      </c>
      <c r="BA102" s="266">
        <v>81.304631000000001</v>
      </c>
      <c r="BB102" s="266">
        <v>98.220168999999999</v>
      </c>
      <c r="BC102" s="266">
        <v>134.88253</v>
      </c>
      <c r="BD102" s="266">
        <v>208.57894999999999</v>
      </c>
      <c r="BE102" s="266">
        <v>306.68418000000003</v>
      </c>
      <c r="BF102" s="266">
        <v>481.67554999999999</v>
      </c>
      <c r="BG102" s="266">
        <v>806.52080000000001</v>
      </c>
      <c r="BH102" s="266">
        <v>1309.8126</v>
      </c>
      <c r="BI102" s="266">
        <v>2241.3162000000002</v>
      </c>
      <c r="BJ102" s="266">
        <v>3801.0527999999999</v>
      </c>
      <c r="BK102" s="266">
        <v>6528.3334999999997</v>
      </c>
      <c r="BL102" s="266">
        <v>14756.816999999999</v>
      </c>
      <c r="BM102" s="266">
        <v>685.84538999999995</v>
      </c>
      <c r="BN102" s="266">
        <v>674.71193000000005</v>
      </c>
      <c r="BP102" s="270">
        <v>2002</v>
      </c>
    </row>
    <row r="103" spans="1:68">
      <c r="A103" s="264">
        <v>97</v>
      </c>
      <c r="B103" s="265">
        <v>2003</v>
      </c>
      <c r="C103" s="266">
        <v>127.11031</v>
      </c>
      <c r="D103" s="266">
        <v>13.184862000000001</v>
      </c>
      <c r="E103" s="266">
        <v>11.802144999999999</v>
      </c>
      <c r="F103" s="266">
        <v>64.441907</v>
      </c>
      <c r="G103" s="266">
        <v>90.425918999999993</v>
      </c>
      <c r="H103" s="266">
        <v>102.76687</v>
      </c>
      <c r="I103" s="266">
        <v>106.99135</v>
      </c>
      <c r="J103" s="266">
        <v>134.14215999999999</v>
      </c>
      <c r="K103" s="266">
        <v>177.55616000000001</v>
      </c>
      <c r="L103" s="266">
        <v>258.67581999999999</v>
      </c>
      <c r="M103" s="266">
        <v>347.77852999999999</v>
      </c>
      <c r="N103" s="266">
        <v>588.82343000000003</v>
      </c>
      <c r="O103" s="266">
        <v>975.18813</v>
      </c>
      <c r="P103" s="266">
        <v>1628.7656999999999</v>
      </c>
      <c r="Q103" s="266">
        <v>2782.7168000000001</v>
      </c>
      <c r="R103" s="266">
        <v>4652.4351999999999</v>
      </c>
      <c r="S103" s="266">
        <v>7875.2136</v>
      </c>
      <c r="T103" s="266">
        <v>16453.808000000001</v>
      </c>
      <c r="U103" s="266">
        <v>698.12846000000002</v>
      </c>
      <c r="V103" s="266">
        <v>805.28638999999998</v>
      </c>
      <c r="X103" s="265">
        <v>2003</v>
      </c>
      <c r="Y103" s="266">
        <v>103.79616</v>
      </c>
      <c r="Z103" s="266">
        <v>9.1178693000000006</v>
      </c>
      <c r="AA103" s="266">
        <v>11.084664</v>
      </c>
      <c r="AB103" s="266">
        <v>27.447804000000001</v>
      </c>
      <c r="AC103" s="266">
        <v>32.566316</v>
      </c>
      <c r="AD103" s="266">
        <v>37.145887999999999</v>
      </c>
      <c r="AE103" s="266">
        <v>49.919471999999999</v>
      </c>
      <c r="AF103" s="266">
        <v>70.047268000000003</v>
      </c>
      <c r="AG103" s="266">
        <v>99.905709999999999</v>
      </c>
      <c r="AH103" s="266">
        <v>155.35262</v>
      </c>
      <c r="AI103" s="266">
        <v>214.57346000000001</v>
      </c>
      <c r="AJ103" s="266">
        <v>344.82758999999999</v>
      </c>
      <c r="AK103" s="266">
        <v>596.65926999999999</v>
      </c>
      <c r="AL103" s="266">
        <v>919.51539000000002</v>
      </c>
      <c r="AM103" s="266">
        <v>1526.4974</v>
      </c>
      <c r="AN103" s="266">
        <v>2806.9056999999998</v>
      </c>
      <c r="AO103" s="266">
        <v>5152.8950999999997</v>
      </c>
      <c r="AP103" s="266">
        <v>13546.975</v>
      </c>
      <c r="AQ103" s="266">
        <v>643.92528000000004</v>
      </c>
      <c r="AR103" s="266">
        <v>530.56374000000005</v>
      </c>
      <c r="AT103" s="265">
        <v>2003</v>
      </c>
      <c r="AU103" s="266">
        <v>115.74804</v>
      </c>
      <c r="AV103" s="266">
        <v>11.205686999999999</v>
      </c>
      <c r="AW103" s="266">
        <v>11.45274</v>
      </c>
      <c r="AX103" s="266">
        <v>46.310997999999998</v>
      </c>
      <c r="AY103" s="266">
        <v>61.999448999999998</v>
      </c>
      <c r="AZ103" s="266">
        <v>70.035796000000005</v>
      </c>
      <c r="BA103" s="266">
        <v>78.200073000000003</v>
      </c>
      <c r="BB103" s="266">
        <v>101.87269000000001</v>
      </c>
      <c r="BC103" s="266">
        <v>138.46372</v>
      </c>
      <c r="BD103" s="266">
        <v>206.63821999999999</v>
      </c>
      <c r="BE103" s="266">
        <v>281.02834999999999</v>
      </c>
      <c r="BF103" s="266">
        <v>468.10735</v>
      </c>
      <c r="BG103" s="266">
        <v>787.38603000000001</v>
      </c>
      <c r="BH103" s="266">
        <v>1269.0298</v>
      </c>
      <c r="BI103" s="266">
        <v>2127.7105999999999</v>
      </c>
      <c r="BJ103" s="266">
        <v>3630.5645</v>
      </c>
      <c r="BK103" s="266">
        <v>6233.4904999999999</v>
      </c>
      <c r="BL103" s="266">
        <v>14453.433999999999</v>
      </c>
      <c r="BM103" s="266">
        <v>670.82686000000001</v>
      </c>
      <c r="BN103" s="266">
        <v>652.09133999999995</v>
      </c>
      <c r="BP103" s="265">
        <v>2003</v>
      </c>
    </row>
    <row r="104" spans="1:68">
      <c r="A104" s="264">
        <v>98</v>
      </c>
      <c r="B104" s="270">
        <v>2004</v>
      </c>
      <c r="C104" s="266">
        <v>126.47696999999999</v>
      </c>
      <c r="D104" s="266">
        <v>13.098193999999999</v>
      </c>
      <c r="E104" s="266">
        <v>14.822406000000001</v>
      </c>
      <c r="F104" s="266">
        <v>49.866807000000001</v>
      </c>
      <c r="G104" s="266">
        <v>84.151752000000002</v>
      </c>
      <c r="H104" s="266">
        <v>95.394829000000001</v>
      </c>
      <c r="I104" s="266">
        <v>116.98999000000001</v>
      </c>
      <c r="J104" s="266">
        <v>117.82977</v>
      </c>
      <c r="K104" s="266">
        <v>169.45961</v>
      </c>
      <c r="L104" s="266">
        <v>242.01362</v>
      </c>
      <c r="M104" s="266">
        <v>364.28755000000001</v>
      </c>
      <c r="N104" s="266">
        <v>550.34483999999998</v>
      </c>
      <c r="O104" s="266">
        <v>940.08745999999996</v>
      </c>
      <c r="P104" s="266">
        <v>1546.5601999999999</v>
      </c>
      <c r="Q104" s="266">
        <v>2698.9991</v>
      </c>
      <c r="R104" s="266">
        <v>4568.4047</v>
      </c>
      <c r="S104" s="266">
        <v>7760.6036000000004</v>
      </c>
      <c r="T104" s="266">
        <v>16294.143</v>
      </c>
      <c r="U104" s="266">
        <v>691.14125999999999</v>
      </c>
      <c r="V104" s="266">
        <v>786.79600000000005</v>
      </c>
      <c r="X104" s="270">
        <v>2004</v>
      </c>
      <c r="Y104" s="266">
        <v>99.891057000000004</v>
      </c>
      <c r="Z104" s="266">
        <v>7.9066090000000004</v>
      </c>
      <c r="AA104" s="266">
        <v>9.8338964999999998</v>
      </c>
      <c r="AB104" s="266">
        <v>27.909198</v>
      </c>
      <c r="AC104" s="266">
        <v>32.928009000000003</v>
      </c>
      <c r="AD104" s="266">
        <v>36.492584000000001</v>
      </c>
      <c r="AE104" s="266">
        <v>42.350701000000001</v>
      </c>
      <c r="AF104" s="266">
        <v>64.034327000000005</v>
      </c>
      <c r="AG104" s="266">
        <v>94.063124999999999</v>
      </c>
      <c r="AH104" s="266">
        <v>155.99471</v>
      </c>
      <c r="AI104" s="266">
        <v>214.81216000000001</v>
      </c>
      <c r="AJ104" s="266">
        <v>341.35253999999998</v>
      </c>
      <c r="AK104" s="266">
        <v>545.82650000000001</v>
      </c>
      <c r="AL104" s="266">
        <v>915.62374</v>
      </c>
      <c r="AM104" s="266">
        <v>1485.8045</v>
      </c>
      <c r="AN104" s="266">
        <v>2774.3582999999999</v>
      </c>
      <c r="AO104" s="266">
        <v>5170.7539999999999</v>
      </c>
      <c r="AP104" s="266">
        <v>13256.483</v>
      </c>
      <c r="AQ104" s="266">
        <v>638.78114000000005</v>
      </c>
      <c r="AR104" s="266">
        <v>520.38113999999996</v>
      </c>
      <c r="AT104" s="270">
        <v>2004</v>
      </c>
      <c r="AU104" s="266">
        <v>113.52757</v>
      </c>
      <c r="AV104" s="266">
        <v>10.569922999999999</v>
      </c>
      <c r="AW104" s="266">
        <v>12.395481</v>
      </c>
      <c r="AX104" s="266">
        <v>39.111361000000002</v>
      </c>
      <c r="AY104" s="266">
        <v>59.026918000000002</v>
      </c>
      <c r="AZ104" s="266">
        <v>66.085295000000002</v>
      </c>
      <c r="BA104" s="266">
        <v>79.385064</v>
      </c>
      <c r="BB104" s="266">
        <v>90.740662999999998</v>
      </c>
      <c r="BC104" s="266">
        <v>131.48333</v>
      </c>
      <c r="BD104" s="266">
        <v>198.69172</v>
      </c>
      <c r="BE104" s="266">
        <v>289.23311000000001</v>
      </c>
      <c r="BF104" s="266">
        <v>446.61286999999999</v>
      </c>
      <c r="BG104" s="266">
        <v>744.20318999999995</v>
      </c>
      <c r="BH104" s="266">
        <v>1226.6027999999999</v>
      </c>
      <c r="BI104" s="266">
        <v>2067.7267000000002</v>
      </c>
      <c r="BJ104" s="266">
        <v>3582.4569000000001</v>
      </c>
      <c r="BK104" s="266">
        <v>6208.7620999999999</v>
      </c>
      <c r="BL104" s="266">
        <v>14209.264999999999</v>
      </c>
      <c r="BM104" s="266">
        <v>664.77624000000003</v>
      </c>
      <c r="BN104" s="266">
        <v>638.22131000000002</v>
      </c>
      <c r="BP104" s="270">
        <v>2004</v>
      </c>
    </row>
    <row r="105" spans="1:68">
      <c r="A105" s="264">
        <v>99</v>
      </c>
      <c r="B105" s="265">
        <v>2005</v>
      </c>
      <c r="C105" s="266">
        <v>120</v>
      </c>
      <c r="D105" s="266">
        <v>10</v>
      </c>
      <c r="E105" s="266">
        <v>10</v>
      </c>
      <c r="F105" s="266">
        <v>40</v>
      </c>
      <c r="G105" s="266">
        <v>60</v>
      </c>
      <c r="H105" s="266">
        <v>60</v>
      </c>
      <c r="I105" s="266">
        <v>80</v>
      </c>
      <c r="J105" s="266">
        <v>90</v>
      </c>
      <c r="K105" s="266">
        <v>130</v>
      </c>
      <c r="L105" s="266">
        <v>190</v>
      </c>
      <c r="M105" s="266">
        <v>290</v>
      </c>
      <c r="N105" s="266">
        <v>440.00000000000006</v>
      </c>
      <c r="O105" s="266">
        <v>710</v>
      </c>
      <c r="P105" s="266">
        <v>1170</v>
      </c>
      <c r="Q105" s="266">
        <v>1920</v>
      </c>
      <c r="R105" s="266">
        <v>3350</v>
      </c>
      <c r="S105" s="266">
        <v>5940</v>
      </c>
      <c r="T105" s="266">
        <v>15253.183999999999</v>
      </c>
      <c r="U105" s="266">
        <v>671.09244000000001</v>
      </c>
      <c r="V105" s="266">
        <v>746.64026999999999</v>
      </c>
      <c r="X105" s="265">
        <v>2005</v>
      </c>
      <c r="Y105" s="266">
        <v>10</v>
      </c>
      <c r="Z105" s="266">
        <v>10</v>
      </c>
      <c r="AA105" s="266">
        <v>20</v>
      </c>
      <c r="AB105" s="266">
        <v>30</v>
      </c>
      <c r="AC105" s="266">
        <v>30</v>
      </c>
      <c r="AD105" s="266">
        <v>40</v>
      </c>
      <c r="AE105" s="266">
        <v>60</v>
      </c>
      <c r="AF105" s="266">
        <v>100</v>
      </c>
      <c r="AG105" s="266">
        <v>140</v>
      </c>
      <c r="AH105" s="266">
        <v>220.00000000000003</v>
      </c>
      <c r="AI105" s="266">
        <v>320</v>
      </c>
      <c r="AJ105" s="266">
        <v>540</v>
      </c>
      <c r="AK105" s="266">
        <v>850</v>
      </c>
      <c r="AL105" s="266">
        <v>1440</v>
      </c>
      <c r="AM105" s="266">
        <v>2560</v>
      </c>
      <c r="AN105" s="266">
        <v>4930</v>
      </c>
      <c r="AO105" s="266">
        <v>4928.3775999999998</v>
      </c>
      <c r="AP105" s="266">
        <v>12921.041999999999</v>
      </c>
      <c r="AQ105" s="266">
        <v>624.90579000000002</v>
      </c>
      <c r="AR105" s="266">
        <v>500.17374000000001</v>
      </c>
      <c r="AT105" s="265">
        <v>2005</v>
      </c>
      <c r="AU105" s="266">
        <v>130</v>
      </c>
      <c r="AV105" s="266">
        <v>10</v>
      </c>
      <c r="AW105" s="266">
        <v>10</v>
      </c>
      <c r="AX105" s="266">
        <v>50</v>
      </c>
      <c r="AY105" s="266">
        <v>90</v>
      </c>
      <c r="AZ105" s="266">
        <v>90</v>
      </c>
      <c r="BA105" s="266">
        <v>110.00000000000001</v>
      </c>
      <c r="BB105" s="266">
        <v>120</v>
      </c>
      <c r="BC105" s="266">
        <v>170</v>
      </c>
      <c r="BD105" s="266">
        <v>240</v>
      </c>
      <c r="BE105" s="266">
        <v>360</v>
      </c>
      <c r="BF105" s="266">
        <v>550</v>
      </c>
      <c r="BG105" s="266">
        <v>890</v>
      </c>
      <c r="BH105" s="266">
        <v>1500</v>
      </c>
      <c r="BI105" s="266">
        <v>2440</v>
      </c>
      <c r="BJ105" s="266">
        <v>4290</v>
      </c>
      <c r="BK105" s="266">
        <v>7430</v>
      </c>
      <c r="BL105" s="266">
        <v>13665.86</v>
      </c>
      <c r="BM105" s="266">
        <v>647.84164999999996</v>
      </c>
      <c r="BN105" s="266">
        <v>610.71720000000005</v>
      </c>
      <c r="BP105" s="265">
        <v>2005</v>
      </c>
    </row>
    <row r="106" spans="1:68">
      <c r="A106" s="264">
        <v>100</v>
      </c>
      <c r="B106" s="265">
        <v>2006</v>
      </c>
      <c r="C106" s="266">
        <v>110.00000000000001</v>
      </c>
      <c r="D106" s="266">
        <v>10</v>
      </c>
      <c r="E106" s="266">
        <v>10</v>
      </c>
      <c r="F106" s="266">
        <v>40</v>
      </c>
      <c r="G106" s="266">
        <v>60</v>
      </c>
      <c r="H106" s="266">
        <v>60</v>
      </c>
      <c r="I106" s="266">
        <v>70</v>
      </c>
      <c r="J106" s="266">
        <v>90</v>
      </c>
      <c r="K106" s="266">
        <v>130</v>
      </c>
      <c r="L106" s="266">
        <v>200</v>
      </c>
      <c r="M106" s="266">
        <v>280</v>
      </c>
      <c r="N106" s="266">
        <v>430</v>
      </c>
      <c r="O106" s="266">
        <v>690</v>
      </c>
      <c r="P106" s="266">
        <v>1120</v>
      </c>
      <c r="Q106" s="266">
        <v>1880</v>
      </c>
      <c r="R106" s="266">
        <v>3310</v>
      </c>
      <c r="S106" s="266">
        <v>5950</v>
      </c>
      <c r="T106" s="266">
        <v>15554.005999999999</v>
      </c>
      <c r="U106" s="266">
        <v>674.80204000000003</v>
      </c>
      <c r="V106" s="266">
        <v>738.90248999999994</v>
      </c>
      <c r="X106" s="265">
        <v>2006</v>
      </c>
      <c r="Y106" s="266">
        <v>10</v>
      </c>
      <c r="Z106" s="266">
        <v>10</v>
      </c>
      <c r="AA106" s="266">
        <v>30</v>
      </c>
      <c r="AB106" s="266">
        <v>30</v>
      </c>
      <c r="AC106" s="266">
        <v>30</v>
      </c>
      <c r="AD106" s="266">
        <v>40</v>
      </c>
      <c r="AE106" s="266">
        <v>60</v>
      </c>
      <c r="AF106" s="266">
        <v>90</v>
      </c>
      <c r="AG106" s="266">
        <v>150</v>
      </c>
      <c r="AH106" s="266">
        <v>210</v>
      </c>
      <c r="AI106" s="266">
        <v>320</v>
      </c>
      <c r="AJ106" s="266">
        <v>509.99999999999994</v>
      </c>
      <c r="AK106" s="266">
        <v>810</v>
      </c>
      <c r="AL106" s="266">
        <v>1410</v>
      </c>
      <c r="AM106" s="266">
        <v>2570</v>
      </c>
      <c r="AN106" s="266">
        <v>4930</v>
      </c>
      <c r="AO106" s="266">
        <v>4926.8024999999998</v>
      </c>
      <c r="AP106" s="266">
        <v>13090.806</v>
      </c>
      <c r="AQ106" s="266">
        <v>633.36476000000005</v>
      </c>
      <c r="AR106" s="266">
        <v>498.50596000000002</v>
      </c>
      <c r="AT106" s="265">
        <v>2006</v>
      </c>
      <c r="AU106" s="266">
        <v>130</v>
      </c>
      <c r="AV106" s="266">
        <v>10</v>
      </c>
      <c r="AW106" s="266">
        <v>10</v>
      </c>
      <c r="AX106" s="266">
        <v>50</v>
      </c>
      <c r="AY106" s="266">
        <v>80</v>
      </c>
      <c r="AZ106" s="266">
        <v>80</v>
      </c>
      <c r="BA106" s="266">
        <v>100</v>
      </c>
      <c r="BB106" s="266">
        <v>120</v>
      </c>
      <c r="BC106" s="266">
        <v>170</v>
      </c>
      <c r="BD106" s="266">
        <v>240</v>
      </c>
      <c r="BE106" s="266">
        <v>350</v>
      </c>
      <c r="BF106" s="266">
        <v>540</v>
      </c>
      <c r="BG106" s="266">
        <v>869.99999999999989</v>
      </c>
      <c r="BH106" s="266">
        <v>1440</v>
      </c>
      <c r="BI106" s="266">
        <v>2380</v>
      </c>
      <c r="BJ106" s="266">
        <v>4180</v>
      </c>
      <c r="BK106" s="266">
        <v>7420</v>
      </c>
      <c r="BL106" s="266">
        <v>13888.959000000001</v>
      </c>
      <c r="BM106" s="266">
        <v>653.94955000000004</v>
      </c>
      <c r="BN106" s="266">
        <v>606.38787000000002</v>
      </c>
      <c r="BP106" s="265">
        <v>2006</v>
      </c>
    </row>
    <row r="107" spans="1:68">
      <c r="A107" s="264">
        <v>101</v>
      </c>
      <c r="B107" s="265">
        <v>2007</v>
      </c>
      <c r="C107" s="266">
        <v>110.00000000000001</v>
      </c>
      <c r="D107" s="266">
        <v>10</v>
      </c>
      <c r="E107" s="266">
        <v>10</v>
      </c>
      <c r="F107" s="266">
        <v>40</v>
      </c>
      <c r="G107" s="266">
        <v>50</v>
      </c>
      <c r="H107" s="266">
        <v>60</v>
      </c>
      <c r="I107" s="266">
        <v>70</v>
      </c>
      <c r="J107" s="266">
        <v>90</v>
      </c>
      <c r="K107" s="266">
        <v>130</v>
      </c>
      <c r="L107" s="266">
        <v>190</v>
      </c>
      <c r="M107" s="266">
        <v>290</v>
      </c>
      <c r="N107" s="266">
        <v>440.00000000000006</v>
      </c>
      <c r="O107" s="266">
        <v>700</v>
      </c>
      <c r="P107" s="266">
        <v>1130</v>
      </c>
      <c r="Q107" s="266">
        <v>1830</v>
      </c>
      <c r="R107" s="266">
        <v>3320.0000000000005</v>
      </c>
      <c r="S107" s="266">
        <v>5870</v>
      </c>
      <c r="T107" s="266">
        <v>15356.599</v>
      </c>
      <c r="U107" s="266">
        <v>681.58663999999999</v>
      </c>
      <c r="V107" s="266">
        <v>732.85307999999998</v>
      </c>
      <c r="X107" s="265">
        <v>2007</v>
      </c>
      <c r="Y107" s="266">
        <v>10</v>
      </c>
      <c r="Z107" s="266">
        <v>10</v>
      </c>
      <c r="AA107" s="266">
        <v>20</v>
      </c>
      <c r="AB107" s="266">
        <v>30</v>
      </c>
      <c r="AC107" s="266">
        <v>30</v>
      </c>
      <c r="AD107" s="266">
        <v>50</v>
      </c>
      <c r="AE107" s="266">
        <v>60</v>
      </c>
      <c r="AF107" s="266">
        <v>100</v>
      </c>
      <c r="AG107" s="266">
        <v>140</v>
      </c>
      <c r="AH107" s="266">
        <v>220.00000000000003</v>
      </c>
      <c r="AI107" s="266">
        <v>330</v>
      </c>
      <c r="AJ107" s="266">
        <v>530</v>
      </c>
      <c r="AK107" s="266">
        <v>830.00000000000011</v>
      </c>
      <c r="AL107" s="266">
        <v>1390</v>
      </c>
      <c r="AM107" s="266">
        <v>2540</v>
      </c>
      <c r="AN107" s="266">
        <v>4830</v>
      </c>
      <c r="AO107" s="266">
        <v>4830.3458000000001</v>
      </c>
      <c r="AP107" s="266">
        <v>13164.142</v>
      </c>
      <c r="AQ107" s="266">
        <v>642.40108999999995</v>
      </c>
      <c r="AR107" s="266">
        <v>498.51289000000003</v>
      </c>
      <c r="AT107" s="265">
        <v>2007</v>
      </c>
      <c r="AU107" s="266">
        <v>120</v>
      </c>
      <c r="AV107" s="266">
        <v>10</v>
      </c>
      <c r="AW107" s="266">
        <v>10</v>
      </c>
      <c r="AX107" s="266">
        <v>50</v>
      </c>
      <c r="AY107" s="266">
        <v>80</v>
      </c>
      <c r="AZ107" s="266">
        <v>90</v>
      </c>
      <c r="BA107" s="266">
        <v>100</v>
      </c>
      <c r="BB107" s="266">
        <v>130</v>
      </c>
      <c r="BC107" s="266">
        <v>150</v>
      </c>
      <c r="BD107" s="266">
        <v>240</v>
      </c>
      <c r="BE107" s="266">
        <v>360</v>
      </c>
      <c r="BF107" s="266">
        <v>550</v>
      </c>
      <c r="BG107" s="266">
        <v>860</v>
      </c>
      <c r="BH107" s="266">
        <v>1440</v>
      </c>
      <c r="BI107" s="266">
        <v>2300</v>
      </c>
      <c r="BJ107" s="266">
        <v>4230</v>
      </c>
      <c r="BK107" s="266">
        <v>7350</v>
      </c>
      <c r="BL107" s="266">
        <v>13885.494000000001</v>
      </c>
      <c r="BM107" s="266">
        <v>661.88064999999995</v>
      </c>
      <c r="BN107" s="266">
        <v>604.39058999999997</v>
      </c>
      <c r="BP107" s="265">
        <v>2007</v>
      </c>
    </row>
    <row r="108" spans="1:68">
      <c r="A108" s="264">
        <v>102</v>
      </c>
      <c r="B108" s="265">
        <v>2008</v>
      </c>
      <c r="C108" s="266">
        <v>110.00000000000001</v>
      </c>
      <c r="D108" s="266">
        <v>10</v>
      </c>
      <c r="E108" s="266">
        <v>10</v>
      </c>
      <c r="F108" s="266">
        <v>40</v>
      </c>
      <c r="G108" s="266">
        <v>50</v>
      </c>
      <c r="H108" s="266">
        <v>60</v>
      </c>
      <c r="I108" s="266">
        <v>70</v>
      </c>
      <c r="J108" s="266">
        <v>90</v>
      </c>
      <c r="K108" s="266">
        <v>130</v>
      </c>
      <c r="L108" s="266">
        <v>190</v>
      </c>
      <c r="M108" s="266">
        <v>290</v>
      </c>
      <c r="N108" s="266">
        <v>430</v>
      </c>
      <c r="O108" s="266">
        <v>680</v>
      </c>
      <c r="P108" s="266">
        <v>1110</v>
      </c>
      <c r="Q108" s="266">
        <v>1860.0000000000002</v>
      </c>
      <c r="R108" s="266">
        <v>3329.9999999999995</v>
      </c>
      <c r="S108" s="266">
        <v>5990</v>
      </c>
      <c r="T108" s="266">
        <v>16038.588</v>
      </c>
      <c r="U108" s="266">
        <v>695.68376000000001</v>
      </c>
      <c r="V108" s="266">
        <v>741.53912000000003</v>
      </c>
      <c r="X108" s="265">
        <v>2008</v>
      </c>
      <c r="Y108" s="266">
        <v>10</v>
      </c>
      <c r="Z108" s="266">
        <v>10</v>
      </c>
      <c r="AA108" s="266">
        <v>20</v>
      </c>
      <c r="AB108" s="266">
        <v>30</v>
      </c>
      <c r="AC108" s="266">
        <v>30</v>
      </c>
      <c r="AD108" s="266">
        <v>40</v>
      </c>
      <c r="AE108" s="266">
        <v>60</v>
      </c>
      <c r="AF108" s="266">
        <v>90</v>
      </c>
      <c r="AG108" s="266">
        <v>140</v>
      </c>
      <c r="AH108" s="266">
        <v>210</v>
      </c>
      <c r="AI108" s="266">
        <v>320</v>
      </c>
      <c r="AJ108" s="266">
        <v>520</v>
      </c>
      <c r="AK108" s="266">
        <v>819.99999999999989</v>
      </c>
      <c r="AL108" s="266">
        <v>1410</v>
      </c>
      <c r="AM108" s="266">
        <v>2580</v>
      </c>
      <c r="AN108" s="266">
        <v>4950</v>
      </c>
      <c r="AO108" s="266">
        <v>4954.4742999999999</v>
      </c>
      <c r="AP108" s="266">
        <v>13643.321</v>
      </c>
      <c r="AQ108" s="266">
        <v>659.33299999999997</v>
      </c>
      <c r="AR108" s="266">
        <v>505.53663</v>
      </c>
      <c r="AT108" s="265">
        <v>2008</v>
      </c>
      <c r="AU108" s="266">
        <v>120</v>
      </c>
      <c r="AV108" s="266">
        <v>10</v>
      </c>
      <c r="AW108" s="266">
        <v>10</v>
      </c>
      <c r="AX108" s="266">
        <v>50</v>
      </c>
      <c r="AY108" s="266">
        <v>70</v>
      </c>
      <c r="AZ108" s="266">
        <v>80</v>
      </c>
      <c r="BA108" s="266">
        <v>100</v>
      </c>
      <c r="BB108" s="266">
        <v>120</v>
      </c>
      <c r="BC108" s="266">
        <v>170</v>
      </c>
      <c r="BD108" s="266">
        <v>240</v>
      </c>
      <c r="BE108" s="266">
        <v>360</v>
      </c>
      <c r="BF108" s="266">
        <v>530</v>
      </c>
      <c r="BG108" s="266">
        <v>840</v>
      </c>
      <c r="BH108" s="266">
        <v>1410</v>
      </c>
      <c r="BI108" s="266">
        <v>2340</v>
      </c>
      <c r="BJ108" s="266">
        <v>4200</v>
      </c>
      <c r="BK108" s="266">
        <v>7430</v>
      </c>
      <c r="BL108" s="266">
        <v>14440.543</v>
      </c>
      <c r="BM108" s="266">
        <v>677.41848000000005</v>
      </c>
      <c r="BN108" s="266">
        <v>612.29642000000001</v>
      </c>
      <c r="BP108" s="265">
        <v>2008</v>
      </c>
    </row>
    <row r="109" spans="1:68">
      <c r="A109" s="264">
        <v>103</v>
      </c>
      <c r="B109" s="265">
        <v>2009</v>
      </c>
      <c r="C109" s="266">
        <v>100</v>
      </c>
      <c r="D109" s="266">
        <v>10</v>
      </c>
      <c r="E109" s="266">
        <v>10</v>
      </c>
      <c r="F109" s="266">
        <v>40</v>
      </c>
      <c r="G109" s="266">
        <v>50</v>
      </c>
      <c r="H109" s="266">
        <v>60</v>
      </c>
      <c r="I109" s="266">
        <v>70</v>
      </c>
      <c r="J109" s="266">
        <v>90</v>
      </c>
      <c r="K109" s="266">
        <v>130</v>
      </c>
      <c r="L109" s="266">
        <v>190</v>
      </c>
      <c r="M109" s="266">
        <v>290</v>
      </c>
      <c r="N109" s="266">
        <v>420</v>
      </c>
      <c r="O109" s="266">
        <v>660</v>
      </c>
      <c r="P109" s="266">
        <v>1060</v>
      </c>
      <c r="Q109" s="266">
        <v>1780</v>
      </c>
      <c r="R109" s="266">
        <v>3070</v>
      </c>
      <c r="S109" s="266">
        <v>5640</v>
      </c>
      <c r="T109" s="266">
        <v>15091.89</v>
      </c>
      <c r="U109" s="266">
        <v>669.58022000000005</v>
      </c>
      <c r="V109" s="266">
        <v>704.84546999999998</v>
      </c>
      <c r="X109" s="265">
        <v>2009</v>
      </c>
      <c r="Y109" s="266">
        <v>10</v>
      </c>
      <c r="Z109" s="266">
        <v>10</v>
      </c>
      <c r="AA109" s="266">
        <v>20</v>
      </c>
      <c r="AB109" s="266">
        <v>30</v>
      </c>
      <c r="AC109" s="266">
        <v>30</v>
      </c>
      <c r="AD109" s="266">
        <v>40</v>
      </c>
      <c r="AE109" s="266">
        <v>70</v>
      </c>
      <c r="AF109" s="266">
        <v>90</v>
      </c>
      <c r="AG109" s="266">
        <v>150</v>
      </c>
      <c r="AH109" s="266">
        <v>229.99999999999997</v>
      </c>
      <c r="AI109" s="266">
        <v>320</v>
      </c>
      <c r="AJ109" s="266">
        <v>490.00000000000006</v>
      </c>
      <c r="AK109" s="266">
        <v>790</v>
      </c>
      <c r="AL109" s="266">
        <v>1340</v>
      </c>
      <c r="AM109" s="266">
        <v>2360</v>
      </c>
      <c r="AN109" s="266">
        <v>4660</v>
      </c>
      <c r="AO109" s="266">
        <v>4661.1076000000003</v>
      </c>
      <c r="AP109" s="266">
        <v>12772.805</v>
      </c>
      <c r="AQ109" s="266">
        <v>628.41709000000003</v>
      </c>
      <c r="AR109" s="266">
        <v>479.77848</v>
      </c>
      <c r="AT109" s="265">
        <v>2009</v>
      </c>
      <c r="AU109" s="266">
        <v>120</v>
      </c>
      <c r="AV109" s="266">
        <v>10</v>
      </c>
      <c r="AW109" s="266">
        <v>10</v>
      </c>
      <c r="AX109" s="266">
        <v>50</v>
      </c>
      <c r="AY109" s="266">
        <v>70</v>
      </c>
      <c r="AZ109" s="266">
        <v>80</v>
      </c>
      <c r="BA109" s="266">
        <v>100</v>
      </c>
      <c r="BB109" s="266">
        <v>120</v>
      </c>
      <c r="BC109" s="266">
        <v>170</v>
      </c>
      <c r="BD109" s="266">
        <v>229.99999999999997</v>
      </c>
      <c r="BE109" s="266">
        <v>350</v>
      </c>
      <c r="BF109" s="266">
        <v>520</v>
      </c>
      <c r="BG109" s="266">
        <v>830.00000000000011</v>
      </c>
      <c r="BH109" s="266">
        <v>1330</v>
      </c>
      <c r="BI109" s="266">
        <v>2240</v>
      </c>
      <c r="BJ109" s="266">
        <v>3900</v>
      </c>
      <c r="BK109" s="266">
        <v>6980</v>
      </c>
      <c r="BL109" s="266">
        <v>13553.794</v>
      </c>
      <c r="BM109" s="266">
        <v>648.91319999999996</v>
      </c>
      <c r="BN109" s="266">
        <v>581.96370999999999</v>
      </c>
      <c r="BP109" s="265">
        <v>2009</v>
      </c>
    </row>
    <row r="110" spans="1:68">
      <c r="A110" s="264">
        <v>104</v>
      </c>
      <c r="B110" s="265">
        <v>2010</v>
      </c>
      <c r="C110" s="266">
        <v>100</v>
      </c>
      <c r="D110" s="266">
        <v>10</v>
      </c>
      <c r="E110" s="266">
        <v>10</v>
      </c>
      <c r="F110" s="266">
        <v>40</v>
      </c>
      <c r="G110" s="266">
        <v>50</v>
      </c>
      <c r="H110" s="266">
        <v>50</v>
      </c>
      <c r="I110" s="266">
        <v>70</v>
      </c>
      <c r="J110" s="266">
        <v>90</v>
      </c>
      <c r="K110" s="266">
        <v>130</v>
      </c>
      <c r="L110" s="266">
        <v>190</v>
      </c>
      <c r="M110" s="266">
        <v>280</v>
      </c>
      <c r="N110" s="266">
        <v>420</v>
      </c>
      <c r="O110" s="266">
        <v>630</v>
      </c>
      <c r="P110" s="266">
        <v>1030</v>
      </c>
      <c r="Q110" s="266">
        <v>1760.0000000000002</v>
      </c>
      <c r="R110" s="266">
        <v>2980</v>
      </c>
      <c r="S110" s="266">
        <v>5560</v>
      </c>
      <c r="T110" s="266">
        <v>15131.779</v>
      </c>
      <c r="U110" s="266">
        <v>669.99573999999996</v>
      </c>
      <c r="V110" s="266">
        <v>692.77243999999996</v>
      </c>
      <c r="X110" s="265">
        <v>2010</v>
      </c>
      <c r="Y110" s="266">
        <v>10</v>
      </c>
      <c r="Z110" s="266">
        <v>10</v>
      </c>
      <c r="AA110" s="266">
        <v>20</v>
      </c>
      <c r="AB110" s="266">
        <v>30</v>
      </c>
      <c r="AC110" s="266">
        <v>30</v>
      </c>
      <c r="AD110" s="266">
        <v>40</v>
      </c>
      <c r="AE110" s="266">
        <v>60</v>
      </c>
      <c r="AF110" s="266">
        <v>90</v>
      </c>
      <c r="AG110" s="266">
        <v>140</v>
      </c>
      <c r="AH110" s="266">
        <v>210</v>
      </c>
      <c r="AI110" s="266">
        <v>310</v>
      </c>
      <c r="AJ110" s="266">
        <v>480</v>
      </c>
      <c r="AK110" s="266">
        <v>760</v>
      </c>
      <c r="AL110" s="266">
        <v>1360</v>
      </c>
      <c r="AM110" s="266">
        <v>2320</v>
      </c>
      <c r="AN110" s="266">
        <v>4580</v>
      </c>
      <c r="AO110" s="266">
        <v>4584.0264999999999</v>
      </c>
      <c r="AP110" s="266">
        <v>12880.279</v>
      </c>
      <c r="AQ110" s="266">
        <v>632.58777999999995</v>
      </c>
      <c r="AR110" s="266">
        <v>474.85674</v>
      </c>
      <c r="AT110" s="265">
        <v>2010</v>
      </c>
      <c r="AU110" s="266">
        <v>120</v>
      </c>
      <c r="AV110" s="266">
        <v>10</v>
      </c>
      <c r="AW110" s="266">
        <v>10</v>
      </c>
      <c r="AX110" s="266">
        <v>50</v>
      </c>
      <c r="AY110" s="266">
        <v>60</v>
      </c>
      <c r="AZ110" s="266">
        <v>70</v>
      </c>
      <c r="BA110" s="266">
        <v>90</v>
      </c>
      <c r="BB110" s="266">
        <v>120</v>
      </c>
      <c r="BC110" s="266">
        <v>160</v>
      </c>
      <c r="BD110" s="266">
        <v>240</v>
      </c>
      <c r="BE110" s="266">
        <v>350</v>
      </c>
      <c r="BF110" s="266">
        <v>520</v>
      </c>
      <c r="BG110" s="266">
        <v>790</v>
      </c>
      <c r="BH110" s="266">
        <v>1310</v>
      </c>
      <c r="BI110" s="266">
        <v>2180</v>
      </c>
      <c r="BJ110" s="266">
        <v>3750</v>
      </c>
      <c r="BK110" s="266">
        <v>6859.9999999999991</v>
      </c>
      <c r="BL110" s="266">
        <v>13646.616</v>
      </c>
      <c r="BM110" s="266">
        <v>651.21019000000001</v>
      </c>
      <c r="BN110" s="266">
        <v>574.16166999999996</v>
      </c>
      <c r="BP110" s="265">
        <v>2010</v>
      </c>
    </row>
    <row r="111" spans="1:68">
      <c r="A111" s="264">
        <v>105</v>
      </c>
      <c r="B111" s="265">
        <v>2011</v>
      </c>
      <c r="C111" s="266">
        <v>90</v>
      </c>
      <c r="D111" s="266">
        <v>10</v>
      </c>
      <c r="E111" s="266">
        <v>10</v>
      </c>
      <c r="F111" s="266">
        <v>30</v>
      </c>
      <c r="G111" s="266">
        <v>50</v>
      </c>
      <c r="H111" s="266">
        <v>50</v>
      </c>
      <c r="I111" s="266">
        <v>70</v>
      </c>
      <c r="J111" s="266">
        <v>90</v>
      </c>
      <c r="K111" s="266">
        <v>120</v>
      </c>
      <c r="L111" s="266">
        <v>180</v>
      </c>
      <c r="M111" s="266">
        <v>270</v>
      </c>
      <c r="N111" s="266">
        <v>420</v>
      </c>
      <c r="O111" s="266">
        <v>640</v>
      </c>
      <c r="P111" s="266">
        <v>1000</v>
      </c>
      <c r="Q111" s="266">
        <v>1720</v>
      </c>
      <c r="R111" s="266">
        <v>2950</v>
      </c>
      <c r="S111" s="266">
        <v>5480</v>
      </c>
      <c r="T111" s="266">
        <v>15334.004000000001</v>
      </c>
      <c r="U111" s="266">
        <v>677.53566000000001</v>
      </c>
      <c r="V111" s="266">
        <v>687.39328999999998</v>
      </c>
      <c r="X111" s="265">
        <v>2011</v>
      </c>
      <c r="Y111" s="266">
        <v>10</v>
      </c>
      <c r="Z111" s="266">
        <v>10</v>
      </c>
      <c r="AA111" s="266">
        <v>20</v>
      </c>
      <c r="AB111" s="266">
        <v>30</v>
      </c>
      <c r="AC111" s="266">
        <v>30</v>
      </c>
      <c r="AD111" s="266">
        <v>40</v>
      </c>
      <c r="AE111" s="266">
        <v>60</v>
      </c>
      <c r="AF111" s="266">
        <v>90</v>
      </c>
      <c r="AG111" s="266">
        <v>140</v>
      </c>
      <c r="AH111" s="266">
        <v>210</v>
      </c>
      <c r="AI111" s="266">
        <v>310</v>
      </c>
      <c r="AJ111" s="266">
        <v>470</v>
      </c>
      <c r="AK111" s="266">
        <v>740</v>
      </c>
      <c r="AL111" s="266">
        <v>1330</v>
      </c>
      <c r="AM111" s="266">
        <v>2250</v>
      </c>
      <c r="AN111" s="266">
        <v>4490</v>
      </c>
      <c r="AO111" s="266">
        <v>4488.2821999999996</v>
      </c>
      <c r="AP111" s="266">
        <v>12997.048000000001</v>
      </c>
      <c r="AQ111" s="266">
        <v>638.06219999999996</v>
      </c>
      <c r="AR111" s="266">
        <v>471.74108000000001</v>
      </c>
      <c r="AT111" s="265">
        <v>2011</v>
      </c>
      <c r="AU111" s="266">
        <v>100</v>
      </c>
      <c r="AV111" s="266">
        <v>10</v>
      </c>
      <c r="AW111" s="266">
        <v>10</v>
      </c>
      <c r="AX111" s="266">
        <v>40</v>
      </c>
      <c r="AY111" s="266">
        <v>60</v>
      </c>
      <c r="AZ111" s="266">
        <v>70</v>
      </c>
      <c r="BA111" s="266">
        <v>90</v>
      </c>
      <c r="BB111" s="266">
        <v>110.00000000000001</v>
      </c>
      <c r="BC111" s="266">
        <v>150</v>
      </c>
      <c r="BD111" s="266">
        <v>220.00000000000003</v>
      </c>
      <c r="BE111" s="266">
        <v>340</v>
      </c>
      <c r="BF111" s="266">
        <v>530</v>
      </c>
      <c r="BG111" s="266">
        <v>810</v>
      </c>
      <c r="BH111" s="266">
        <v>1260</v>
      </c>
      <c r="BI111" s="266">
        <v>2120</v>
      </c>
      <c r="BJ111" s="266">
        <v>3770.0000000000005</v>
      </c>
      <c r="BK111" s="266">
        <v>6790.0000000000009</v>
      </c>
      <c r="BL111" s="266">
        <v>13802.288</v>
      </c>
      <c r="BM111" s="266">
        <v>657.70744000000002</v>
      </c>
      <c r="BN111" s="266">
        <v>569.94682999999998</v>
      </c>
      <c r="BP111" s="265">
        <v>2011</v>
      </c>
    </row>
    <row r="112" spans="1:68">
      <c r="A112" s="264">
        <v>106</v>
      </c>
      <c r="B112" s="265">
        <v>2012</v>
      </c>
      <c r="C112" s="266">
        <v>80</v>
      </c>
      <c r="D112" s="266">
        <v>10</v>
      </c>
      <c r="E112" s="266">
        <v>10</v>
      </c>
      <c r="F112" s="266">
        <v>30</v>
      </c>
      <c r="G112" s="266">
        <v>40</v>
      </c>
      <c r="H112" s="266">
        <v>50</v>
      </c>
      <c r="I112" s="266">
        <v>60</v>
      </c>
      <c r="J112" s="266">
        <v>80</v>
      </c>
      <c r="K112" s="266">
        <v>120</v>
      </c>
      <c r="L112" s="266">
        <v>170</v>
      </c>
      <c r="M112" s="266">
        <v>260</v>
      </c>
      <c r="N112" s="266">
        <v>400</v>
      </c>
      <c r="O112" s="266">
        <v>620</v>
      </c>
      <c r="P112" s="266">
        <v>969.99999999999989</v>
      </c>
      <c r="Q112" s="266">
        <v>1620</v>
      </c>
      <c r="R112" s="266">
        <v>2870</v>
      </c>
      <c r="S112" s="266">
        <v>5360</v>
      </c>
      <c r="T112" s="266">
        <v>14918.066999999999</v>
      </c>
      <c r="U112" s="266">
        <v>661.14355</v>
      </c>
      <c r="V112" s="266">
        <v>660.14079000000004</v>
      </c>
      <c r="X112" s="265">
        <v>2012</v>
      </c>
      <c r="Y112" s="266">
        <v>10</v>
      </c>
      <c r="Z112" s="266">
        <v>10</v>
      </c>
      <c r="AA112" s="266">
        <v>30</v>
      </c>
      <c r="AB112" s="266">
        <v>30</v>
      </c>
      <c r="AC112" s="266">
        <v>30</v>
      </c>
      <c r="AD112" s="266">
        <v>40</v>
      </c>
      <c r="AE112" s="266">
        <v>60</v>
      </c>
      <c r="AF112" s="266">
        <v>90</v>
      </c>
      <c r="AG112" s="266">
        <v>130</v>
      </c>
      <c r="AH112" s="266">
        <v>200</v>
      </c>
      <c r="AI112" s="266">
        <v>300</v>
      </c>
      <c r="AJ112" s="266">
        <v>470</v>
      </c>
      <c r="AK112" s="266">
        <v>730</v>
      </c>
      <c r="AL112" s="266">
        <v>1250</v>
      </c>
      <c r="AM112" s="266">
        <v>2260</v>
      </c>
      <c r="AN112" s="266">
        <v>4460</v>
      </c>
      <c r="AO112" s="266">
        <v>4461.1280999999999</v>
      </c>
      <c r="AP112" s="266">
        <v>12854.362999999999</v>
      </c>
      <c r="AQ112" s="266">
        <v>633.38825999999995</v>
      </c>
      <c r="AR112" s="266">
        <v>463.51922999999999</v>
      </c>
      <c r="AT112" s="265">
        <v>2012</v>
      </c>
      <c r="AU112" s="266">
        <v>90</v>
      </c>
      <c r="AV112" s="266">
        <v>10</v>
      </c>
      <c r="AW112" s="266">
        <v>10</v>
      </c>
      <c r="AX112" s="266">
        <v>40</v>
      </c>
      <c r="AY112" s="266">
        <v>60</v>
      </c>
      <c r="AZ112" s="266">
        <v>70</v>
      </c>
      <c r="BA112" s="266">
        <v>80</v>
      </c>
      <c r="BB112" s="266">
        <v>110.00000000000001</v>
      </c>
      <c r="BC112" s="266">
        <v>150</v>
      </c>
      <c r="BD112" s="266">
        <v>220.00000000000003</v>
      </c>
      <c r="BE112" s="266">
        <v>330</v>
      </c>
      <c r="BF112" s="266">
        <v>500</v>
      </c>
      <c r="BG112" s="266">
        <v>770</v>
      </c>
      <c r="BH112" s="266">
        <v>1210</v>
      </c>
      <c r="BI112" s="266">
        <v>2000</v>
      </c>
      <c r="BJ112" s="266">
        <v>3560</v>
      </c>
      <c r="BK112" s="266">
        <v>6550</v>
      </c>
      <c r="BL112" s="266">
        <v>13575.655000000001</v>
      </c>
      <c r="BM112" s="266">
        <v>647.20326</v>
      </c>
      <c r="BN112" s="266">
        <v>553.62630000000001</v>
      </c>
      <c r="BP112" s="265">
        <v>2012</v>
      </c>
    </row>
    <row r="113" spans="1:68">
      <c r="A113" s="264">
        <v>107</v>
      </c>
      <c r="B113" s="265">
        <v>2013</v>
      </c>
      <c r="C113" s="266">
        <v>90</v>
      </c>
      <c r="D113" s="266">
        <v>10</v>
      </c>
      <c r="E113" s="266">
        <v>10</v>
      </c>
      <c r="F113" s="266">
        <v>30</v>
      </c>
      <c r="G113" s="266">
        <v>40</v>
      </c>
      <c r="H113" s="266">
        <v>50</v>
      </c>
      <c r="I113" s="266">
        <v>60</v>
      </c>
      <c r="J113" s="266">
        <v>80</v>
      </c>
      <c r="K113" s="266">
        <v>120</v>
      </c>
      <c r="L113" s="266">
        <v>180</v>
      </c>
      <c r="M113" s="266">
        <v>270</v>
      </c>
      <c r="N113" s="266">
        <v>400</v>
      </c>
      <c r="O113" s="266">
        <v>610</v>
      </c>
      <c r="P113" s="266">
        <v>980.00000000000011</v>
      </c>
      <c r="Q113" s="266">
        <v>1590</v>
      </c>
      <c r="R113" s="266">
        <v>2770</v>
      </c>
      <c r="S113" s="266">
        <v>5190</v>
      </c>
      <c r="T113" s="266">
        <v>14411.076999999999</v>
      </c>
      <c r="U113" s="266">
        <v>658.31285000000003</v>
      </c>
      <c r="V113" s="266">
        <v>645.94018000000005</v>
      </c>
      <c r="X113" s="265">
        <v>2013</v>
      </c>
      <c r="Y113" s="266">
        <v>10</v>
      </c>
      <c r="Z113" s="266">
        <v>10</v>
      </c>
      <c r="AA113" s="266">
        <v>20</v>
      </c>
      <c r="AB113" s="266">
        <v>20</v>
      </c>
      <c r="AC113" s="266">
        <v>30</v>
      </c>
      <c r="AD113" s="266">
        <v>40</v>
      </c>
      <c r="AE113" s="266">
        <v>60</v>
      </c>
      <c r="AF113" s="266">
        <v>90</v>
      </c>
      <c r="AG113" s="266">
        <v>140</v>
      </c>
      <c r="AH113" s="266">
        <v>200</v>
      </c>
      <c r="AI113" s="266">
        <v>310</v>
      </c>
      <c r="AJ113" s="266">
        <v>470</v>
      </c>
      <c r="AK113" s="266">
        <v>710</v>
      </c>
      <c r="AL113" s="266">
        <v>1200</v>
      </c>
      <c r="AM113" s="266">
        <v>2180</v>
      </c>
      <c r="AN113" s="266">
        <v>4320</v>
      </c>
      <c r="AO113" s="266">
        <v>4321.5738000000001</v>
      </c>
      <c r="AP113" s="266">
        <v>12360.51</v>
      </c>
      <c r="AQ113" s="266">
        <v>619.02891999999997</v>
      </c>
      <c r="AR113" s="266">
        <v>450.43281999999999</v>
      </c>
      <c r="AT113" s="265">
        <v>2013</v>
      </c>
      <c r="AU113" s="266">
        <v>90</v>
      </c>
      <c r="AV113" s="266">
        <v>10</v>
      </c>
      <c r="AW113" s="266">
        <v>10</v>
      </c>
      <c r="AX113" s="266">
        <v>40</v>
      </c>
      <c r="AY113" s="266">
        <v>60</v>
      </c>
      <c r="AZ113" s="266">
        <v>70</v>
      </c>
      <c r="BA113" s="266">
        <v>80</v>
      </c>
      <c r="BB113" s="266">
        <v>110.00000000000001</v>
      </c>
      <c r="BC113" s="266">
        <v>150</v>
      </c>
      <c r="BD113" s="266">
        <v>229.99999999999997</v>
      </c>
      <c r="BE113" s="266">
        <v>330</v>
      </c>
      <c r="BF113" s="266">
        <v>500</v>
      </c>
      <c r="BG113" s="266">
        <v>760</v>
      </c>
      <c r="BH113" s="266">
        <v>1250</v>
      </c>
      <c r="BI113" s="266">
        <v>2000</v>
      </c>
      <c r="BJ113" s="266">
        <v>3429.9999999999995</v>
      </c>
      <c r="BK113" s="266">
        <v>6320</v>
      </c>
      <c r="BL113" s="266">
        <v>13088.288</v>
      </c>
      <c r="BM113" s="266">
        <v>638.58360000000005</v>
      </c>
      <c r="BN113" s="266">
        <v>540.44254999999998</v>
      </c>
      <c r="BP113" s="265">
        <v>2013</v>
      </c>
    </row>
    <row r="114" spans="1:68" s="271" customFormat="1">
      <c r="A114" s="264">
        <v>108</v>
      </c>
      <c r="B114" s="265">
        <v>2014</v>
      </c>
      <c r="C114" s="271">
        <v>80</v>
      </c>
      <c r="D114" s="271">
        <v>10</v>
      </c>
      <c r="E114" s="271">
        <v>10</v>
      </c>
      <c r="F114" s="271">
        <v>30</v>
      </c>
      <c r="G114" s="271">
        <v>40</v>
      </c>
      <c r="H114" s="271">
        <v>50</v>
      </c>
      <c r="I114" s="271">
        <v>60</v>
      </c>
      <c r="J114" s="271">
        <v>90</v>
      </c>
      <c r="K114" s="271">
        <v>130</v>
      </c>
      <c r="L114" s="271">
        <v>180</v>
      </c>
      <c r="M114" s="271">
        <v>280</v>
      </c>
      <c r="N114" s="271">
        <v>409.99999999999994</v>
      </c>
      <c r="O114" s="271">
        <v>630</v>
      </c>
      <c r="P114" s="271">
        <v>969.99999999999989</v>
      </c>
      <c r="Q114" s="271">
        <v>1590</v>
      </c>
      <c r="R114" s="271">
        <v>2780</v>
      </c>
      <c r="S114" s="271">
        <v>5160</v>
      </c>
      <c r="U114" s="271">
        <v>650</v>
      </c>
      <c r="X114" s="265">
        <v>2014</v>
      </c>
      <c r="Y114" s="271">
        <v>10</v>
      </c>
      <c r="Z114" s="271">
        <v>10</v>
      </c>
      <c r="AA114" s="271">
        <v>20</v>
      </c>
      <c r="AB114" s="271">
        <v>20</v>
      </c>
      <c r="AC114" s="271">
        <v>30</v>
      </c>
      <c r="AD114" s="271">
        <v>40</v>
      </c>
      <c r="AE114" s="271">
        <v>60</v>
      </c>
      <c r="AF114" s="271">
        <v>90</v>
      </c>
      <c r="AG114" s="271">
        <v>140</v>
      </c>
      <c r="AH114" s="271">
        <v>210</v>
      </c>
      <c r="AI114" s="271">
        <v>310</v>
      </c>
      <c r="AJ114" s="271">
        <v>470</v>
      </c>
      <c r="AK114" s="271">
        <v>730</v>
      </c>
      <c r="AL114" s="271">
        <v>1240</v>
      </c>
      <c r="AM114" s="271">
        <v>2240</v>
      </c>
      <c r="AN114" s="271">
        <v>4280</v>
      </c>
      <c r="AQ114" s="271">
        <v>640</v>
      </c>
      <c r="AT114" s="265">
        <v>2014</v>
      </c>
      <c r="AU114" s="271">
        <v>80</v>
      </c>
      <c r="AV114" s="271">
        <v>10</v>
      </c>
      <c r="AW114" s="271">
        <v>10</v>
      </c>
      <c r="AX114" s="271">
        <v>30</v>
      </c>
      <c r="AY114" s="271">
        <v>60</v>
      </c>
      <c r="AZ114" s="271">
        <v>70</v>
      </c>
      <c r="BA114" s="271">
        <v>90</v>
      </c>
      <c r="BB114" s="271">
        <v>120</v>
      </c>
      <c r="BC114" s="271">
        <v>160</v>
      </c>
      <c r="BD114" s="271">
        <v>220.00000000000003</v>
      </c>
      <c r="BE114" s="271">
        <v>340</v>
      </c>
      <c r="BF114" s="271">
        <v>509.99999999999994</v>
      </c>
      <c r="BG114" s="271">
        <v>800</v>
      </c>
      <c r="BH114" s="271">
        <v>1210</v>
      </c>
      <c r="BI114" s="271">
        <v>1950</v>
      </c>
      <c r="BJ114" s="271">
        <v>3379.9999999999995</v>
      </c>
      <c r="BK114" s="271">
        <v>6290</v>
      </c>
      <c r="BM114" s="271">
        <v>670</v>
      </c>
      <c r="BP114" s="265">
        <v>2014</v>
      </c>
    </row>
    <row r="115" spans="1:68" s="271" customFormat="1">
      <c r="A115" s="264">
        <v>109</v>
      </c>
      <c r="B115" s="265">
        <v>2015</v>
      </c>
      <c r="C115" s="271">
        <v>80</v>
      </c>
      <c r="D115" s="271">
        <v>10</v>
      </c>
      <c r="E115" s="271">
        <v>10</v>
      </c>
      <c r="F115" s="271">
        <v>30</v>
      </c>
      <c r="G115" s="271">
        <v>40</v>
      </c>
      <c r="H115" s="271">
        <v>50</v>
      </c>
      <c r="I115" s="271">
        <v>60</v>
      </c>
      <c r="J115" s="271">
        <v>90</v>
      </c>
      <c r="K115" s="271">
        <v>130</v>
      </c>
      <c r="L115" s="271">
        <v>190</v>
      </c>
      <c r="M115" s="271">
        <v>280</v>
      </c>
      <c r="N115" s="271">
        <v>409.99999999999994</v>
      </c>
      <c r="O115" s="271">
        <v>620</v>
      </c>
      <c r="P115" s="271">
        <v>960</v>
      </c>
      <c r="Q115" s="271">
        <v>1570</v>
      </c>
      <c r="R115" s="271">
        <v>2780</v>
      </c>
      <c r="S115" s="271">
        <v>5170</v>
      </c>
      <c r="U115" s="271">
        <v>670</v>
      </c>
      <c r="X115" s="265">
        <v>2015</v>
      </c>
      <c r="Y115" s="271">
        <v>10</v>
      </c>
      <c r="Z115" s="271">
        <v>10</v>
      </c>
      <c r="AA115" s="271">
        <v>20</v>
      </c>
      <c r="AB115" s="271">
        <v>20</v>
      </c>
      <c r="AC115" s="271">
        <v>30</v>
      </c>
      <c r="AD115" s="271">
        <v>40</v>
      </c>
      <c r="AE115" s="271">
        <v>70</v>
      </c>
      <c r="AF115" s="271">
        <v>90</v>
      </c>
      <c r="AG115" s="271">
        <v>140</v>
      </c>
      <c r="AH115" s="271">
        <v>210</v>
      </c>
      <c r="AI115" s="271">
        <v>310</v>
      </c>
      <c r="AJ115" s="271">
        <v>459.99999999999994</v>
      </c>
      <c r="AK115" s="271">
        <v>720</v>
      </c>
      <c r="AL115" s="271">
        <v>1210</v>
      </c>
      <c r="AM115" s="271">
        <v>2250</v>
      </c>
      <c r="AN115" s="271">
        <v>4330</v>
      </c>
      <c r="AQ115" s="271">
        <v>650</v>
      </c>
      <c r="AT115" s="265">
        <v>2015</v>
      </c>
      <c r="AU115" s="271">
        <v>80</v>
      </c>
      <c r="AV115" s="271">
        <v>10</v>
      </c>
      <c r="AW115" s="271">
        <v>10</v>
      </c>
      <c r="AX115" s="271">
        <v>40</v>
      </c>
      <c r="AY115" s="271">
        <v>60</v>
      </c>
      <c r="AZ115" s="271">
        <v>70</v>
      </c>
      <c r="BA115" s="271">
        <v>90</v>
      </c>
      <c r="BB115" s="271">
        <v>120</v>
      </c>
      <c r="BC115" s="271">
        <v>170</v>
      </c>
      <c r="BD115" s="271">
        <v>229.99999999999997</v>
      </c>
      <c r="BE115" s="271">
        <v>350</v>
      </c>
      <c r="BF115" s="271">
        <v>520</v>
      </c>
      <c r="BG115" s="271">
        <v>780</v>
      </c>
      <c r="BH115" s="271">
        <v>1200</v>
      </c>
      <c r="BI115" s="271">
        <v>1950</v>
      </c>
      <c r="BJ115" s="271">
        <v>3350</v>
      </c>
      <c r="BK115" s="271">
        <v>6250</v>
      </c>
      <c r="BP115" s="265">
        <v>2015</v>
      </c>
    </row>
    <row r="116" spans="1:68" s="271" customFormat="1">
      <c r="A116" s="264">
        <v>110</v>
      </c>
      <c r="B116" s="265">
        <v>2016</v>
      </c>
      <c r="X116" s="265">
        <v>2016</v>
      </c>
      <c r="AT116" s="265">
        <v>2016</v>
      </c>
      <c r="BE116" s="272"/>
      <c r="BF116" s="272"/>
      <c r="BG116" s="272"/>
      <c r="BM116" s="271">
        <v>600</v>
      </c>
      <c r="BP116" s="265">
        <v>2016</v>
      </c>
    </row>
    <row r="117" spans="1:68" s="271" customFormat="1">
      <c r="A117" s="264">
        <v>111</v>
      </c>
      <c r="B117" s="265">
        <v>2017</v>
      </c>
      <c r="X117" s="265">
        <v>2017</v>
      </c>
      <c r="AT117" s="265">
        <v>2017</v>
      </c>
      <c r="BM117" s="271">
        <v>540</v>
      </c>
      <c r="BP117" s="265">
        <v>2017</v>
      </c>
    </row>
    <row r="118" spans="1:68" s="271" customFormat="1">
      <c r="A118" s="245">
        <v>112</v>
      </c>
      <c r="B118" s="265">
        <v>2018</v>
      </c>
      <c r="X118" s="265">
        <v>2018</v>
      </c>
      <c r="AT118" s="265">
        <v>2018</v>
      </c>
      <c r="BM118" s="271">
        <v>530</v>
      </c>
      <c r="BP118" s="265">
        <v>2018</v>
      </c>
    </row>
    <row r="119" spans="1:68" s="271" customFormat="1">
      <c r="A119" s="245"/>
    </row>
    <row r="120" spans="1:68" s="271" customFormat="1">
      <c r="A120" s="245"/>
    </row>
    <row r="121" spans="1:68" s="271" customFormat="1">
      <c r="A121" s="245"/>
    </row>
    <row r="122" spans="1:68" s="271" customFormat="1">
      <c r="A122" s="245"/>
    </row>
    <row r="123" spans="1:68" s="271" customFormat="1">
      <c r="A123" s="245"/>
    </row>
    <row r="124" spans="1:68" s="271" customFormat="1">
      <c r="A124" s="245"/>
    </row>
    <row r="125" spans="1:68" s="271" customFormat="1">
      <c r="A125" s="245"/>
    </row>
    <row r="126" spans="1:68" s="271" customFormat="1">
      <c r="A126" s="245"/>
    </row>
    <row r="127" spans="1:68" s="271" customFormat="1">
      <c r="A127" s="245"/>
    </row>
    <row r="128" spans="1:68" s="271" customFormat="1">
      <c r="A128" s="245"/>
    </row>
    <row r="129" spans="1:1" s="271" customFormat="1">
      <c r="A129" s="245"/>
    </row>
    <row r="130" spans="1:1" s="271" customFormat="1">
      <c r="A130" s="245"/>
    </row>
    <row r="131" spans="1:1" s="271" customFormat="1">
      <c r="A131" s="245"/>
    </row>
  </sheetData>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autoPageBreaks="0" fitToPage="1"/>
  </sheetPr>
  <dimension ref="A1:X129"/>
  <sheetViews>
    <sheetView showGridLines="0" showRowColHeaders="0" workbookViewId="0">
      <pane xSplit="17" ySplit="5" topLeftCell="R6" activePane="bottomRight" state="frozen"/>
      <selection pane="topRight" activeCell="R1" sqref="R1"/>
      <selection pane="bottomLeft" activeCell="A6" sqref="A6"/>
      <selection pane="bottomRight" activeCell="T9" sqref="T9"/>
    </sheetView>
  </sheetViews>
  <sheetFormatPr defaultRowHeight="14.25"/>
  <cols>
    <col min="1" max="1" width="1.265625" customWidth="1"/>
    <col min="4" max="5" width="2.73046875" customWidth="1"/>
    <col min="8" max="8" width="13" customWidth="1"/>
    <col min="10" max="10" width="8" customWidth="1"/>
    <col min="13" max="13" width="5.1328125" customWidth="1"/>
    <col min="17" max="19" width="9.1328125" style="1"/>
  </cols>
  <sheetData>
    <row r="1" spans="1:24" s="2" customFormat="1" ht="25.5" customHeight="1">
      <c r="A1" s="167"/>
      <c r="B1" s="299" t="s">
        <v>540</v>
      </c>
      <c r="C1" s="299"/>
      <c r="D1" s="299"/>
      <c r="E1" s="299"/>
      <c r="F1" s="299"/>
      <c r="G1" s="299"/>
      <c r="H1" s="299"/>
      <c r="I1" s="299"/>
      <c r="J1" s="299"/>
      <c r="K1" s="299"/>
      <c r="L1" s="299"/>
      <c r="M1" s="299"/>
      <c r="N1" s="299"/>
      <c r="O1" s="299"/>
      <c r="P1" s="299"/>
      <c r="Q1" s="299"/>
      <c r="R1" s="298" t="s">
        <v>36</v>
      </c>
      <c r="S1" s="298"/>
      <c r="T1" s="298"/>
    </row>
    <row r="2" spans="1:24" ht="24" customHeight="1">
      <c r="A2" s="168"/>
      <c r="B2" s="300" t="s">
        <v>32</v>
      </c>
      <c r="C2" s="300"/>
      <c r="D2" s="300"/>
      <c r="E2" s="300"/>
      <c r="F2" s="300"/>
      <c r="G2" s="300"/>
      <c r="H2" s="300"/>
      <c r="I2" s="300"/>
      <c r="J2" s="301" t="s">
        <v>33</v>
      </c>
      <c r="K2" s="301"/>
      <c r="L2" s="301"/>
      <c r="M2" s="301"/>
      <c r="N2" s="301"/>
      <c r="O2" s="301"/>
      <c r="P2" s="301"/>
      <c r="Q2" s="301"/>
      <c r="R2" s="298"/>
      <c r="S2" s="298"/>
      <c r="T2" s="298"/>
    </row>
    <row r="3" spans="1:24" ht="15" customHeight="1">
      <c r="A3" s="169"/>
      <c r="B3" s="169"/>
      <c r="C3" s="170">
        <v>3</v>
      </c>
      <c r="D3" s="169"/>
      <c r="E3" s="169"/>
      <c r="F3" s="170">
        <v>3</v>
      </c>
      <c r="G3" s="169"/>
      <c r="H3" s="169"/>
      <c r="I3" s="169"/>
      <c r="J3" s="169"/>
      <c r="K3" s="169"/>
      <c r="L3" s="241">
        <v>18</v>
      </c>
      <c r="M3" s="169"/>
      <c r="N3" s="242">
        <v>5</v>
      </c>
      <c r="O3" s="169"/>
      <c r="P3" s="169"/>
      <c r="Q3" s="243" t="s">
        <v>28</v>
      </c>
      <c r="R3" s="169"/>
      <c r="S3" s="244"/>
      <c r="T3" s="169"/>
      <c r="U3" s="176"/>
      <c r="V3" s="176"/>
      <c r="W3" s="176"/>
      <c r="X3" s="176"/>
    </row>
    <row r="4" spans="1:24" ht="8.25" customHeight="1">
      <c r="A4" s="169"/>
      <c r="B4" s="171"/>
      <c r="C4" s="171"/>
      <c r="D4" s="171"/>
      <c r="E4" s="171"/>
      <c r="F4" s="171"/>
      <c r="G4" s="171"/>
      <c r="H4" s="171"/>
      <c r="I4" s="171"/>
      <c r="J4" s="171"/>
      <c r="K4" s="171"/>
      <c r="L4" s="171"/>
      <c r="M4" s="171"/>
      <c r="N4" s="171"/>
      <c r="O4" s="171"/>
      <c r="P4" s="282"/>
      <c r="Q4" s="281" t="s">
        <v>8</v>
      </c>
      <c r="R4" s="172" t="s">
        <v>30</v>
      </c>
      <c r="S4" s="281">
        <v>1907</v>
      </c>
      <c r="T4" s="171"/>
      <c r="U4" s="177"/>
      <c r="V4" s="176"/>
      <c r="W4" s="176"/>
      <c r="X4" s="176"/>
    </row>
    <row r="5" spans="1:24">
      <c r="A5" s="171"/>
      <c r="B5" s="171"/>
      <c r="C5" s="280">
        <v>68</v>
      </c>
      <c r="D5" s="171"/>
      <c r="E5" s="171"/>
      <c r="F5" s="282">
        <v>109</v>
      </c>
      <c r="G5" s="171"/>
      <c r="H5" s="302" t="str">
        <f>CONCATENATE(F6,": per cent higher or lower than ",C6)</f>
        <v>persons, 2015: per cent higher or lower than persons, 1974</v>
      </c>
      <c r="I5" s="171"/>
      <c r="J5" s="171"/>
      <c r="K5" s="171"/>
      <c r="L5" s="279">
        <v>2</v>
      </c>
      <c r="M5" s="171"/>
      <c r="N5" s="282">
        <v>2</v>
      </c>
      <c r="O5" s="171"/>
      <c r="P5" s="171"/>
      <c r="Q5" s="281" t="s">
        <v>9</v>
      </c>
      <c r="R5" s="172" t="s">
        <v>31</v>
      </c>
      <c r="S5" s="281">
        <v>1908</v>
      </c>
      <c r="T5" s="171"/>
      <c r="U5" s="177"/>
      <c r="V5" s="176"/>
      <c r="W5" s="176"/>
      <c r="X5" s="176"/>
    </row>
    <row r="6" spans="1:24" ht="15.75" customHeight="1">
      <c r="A6" s="171"/>
      <c r="B6" s="171"/>
      <c r="C6" s="172" t="str">
        <f>CONCATENATE(INDEX(R4:R6,C3),", ",INDEX(S4:S115,C5))</f>
        <v>persons, 1974</v>
      </c>
      <c r="D6" s="172"/>
      <c r="E6" s="172"/>
      <c r="F6" s="172" t="str">
        <f>CONCATENATE(INDEX(R4:R6,F3),", ",INDEX(S4:S115,F5))</f>
        <v>persons, 2015</v>
      </c>
      <c r="G6" s="171"/>
      <c r="H6" s="302"/>
      <c r="I6" s="171"/>
      <c r="J6" s="171"/>
      <c r="K6" s="171"/>
      <c r="L6" s="171" t="str">
        <f>CONCATENATE(INDEX(R4:R6,L5),", ",INDEX(Q4:Q21,L3))</f>
        <v>females, 85+</v>
      </c>
      <c r="M6" s="171"/>
      <c r="N6" s="171" t="str">
        <f>CONCATENATE(INDEX(R4:R6,N5),", ",INDEX(Q4:Q21,N3))</f>
        <v>females, 20–24</v>
      </c>
      <c r="O6" s="171"/>
      <c r="P6" s="171"/>
      <c r="Q6" s="281" t="s">
        <v>10</v>
      </c>
      <c r="R6" s="172" t="s">
        <v>29</v>
      </c>
      <c r="S6" s="281">
        <v>1909</v>
      </c>
      <c r="T6" s="171"/>
      <c r="U6" s="177"/>
      <c r="V6" s="176"/>
      <c r="W6" s="176"/>
      <c r="X6" s="176"/>
    </row>
    <row r="7" spans="1:24">
      <c r="A7" s="173">
        <v>1</v>
      </c>
      <c r="B7" s="281" t="s">
        <v>8</v>
      </c>
      <c r="C7" s="278">
        <f>VLOOKUP($C$5,data!$A$7:$BL$118,$C$3*22-22+2+$A7)</f>
        <v>372.65573999999998</v>
      </c>
      <c r="D7" s="171"/>
      <c r="E7" s="171"/>
      <c r="F7" s="278">
        <f>VLOOKUP($F$5,data!$A$7:$BL$118,$F$3*22-22+2+$A7)</f>
        <v>80</v>
      </c>
      <c r="G7" s="171"/>
      <c r="H7" s="277">
        <f>(F7-C7)/C7*100</f>
        <v>-78.532465379441092</v>
      </c>
      <c r="I7" s="171"/>
      <c r="J7" s="171"/>
      <c r="K7" s="281">
        <v>1907</v>
      </c>
      <c r="L7" s="276">
        <f>VLOOKUP($K7,data!$B$7:$BL$118,$L$5*22-22+1+$L$3)</f>
        <v>25917.927</v>
      </c>
      <c r="M7" s="171"/>
      <c r="N7" s="276">
        <f>VLOOKUP($K7,data!$B$7:$BL$118,$N$5*22-22+1+$N$3)</f>
        <v>359.49659000000003</v>
      </c>
      <c r="O7" s="171"/>
      <c r="P7" s="171"/>
      <c r="Q7" s="281" t="s">
        <v>11</v>
      </c>
      <c r="R7" s="172"/>
      <c r="S7" s="281">
        <v>1910</v>
      </c>
      <c r="T7" s="171"/>
      <c r="U7" s="177"/>
      <c r="V7" s="176"/>
      <c r="W7" s="176"/>
      <c r="X7" s="176"/>
    </row>
    <row r="8" spans="1:24">
      <c r="A8" s="173">
        <v>2</v>
      </c>
      <c r="B8" s="281" t="s">
        <v>9</v>
      </c>
      <c r="C8" s="278">
        <f>VLOOKUP($C$5,data!$A$7:$BL$118,$C$3*22-22+2+$A8)</f>
        <v>37.355429999999998</v>
      </c>
      <c r="D8" s="171"/>
      <c r="E8" s="171"/>
      <c r="F8" s="278">
        <f>VLOOKUP($F$5,data!$A$7:$BL$118,$F$3*22-22+2+$A8)</f>
        <v>10</v>
      </c>
      <c r="G8" s="171"/>
      <c r="H8" s="277">
        <f t="shared" ref="H8:H24" si="0">(F8-C8)/C8*100</f>
        <v>-73.23013013101442</v>
      </c>
      <c r="I8" s="171"/>
      <c r="J8" s="171"/>
      <c r="K8" s="281">
        <v>1908</v>
      </c>
      <c r="L8" s="276">
        <f>VLOOKUP($K8,data!$B$7:$BL$118,$L$5*22-22+1+$L$3)</f>
        <v>25534.098999999998</v>
      </c>
      <c r="M8" s="171"/>
      <c r="N8" s="276">
        <f>VLOOKUP($K8,data!$B$7:$BL$118,$N$5*22-22+1+$N$3)</f>
        <v>380.64780999999999</v>
      </c>
      <c r="O8" s="171"/>
      <c r="P8" s="171"/>
      <c r="Q8" s="281" t="s">
        <v>12</v>
      </c>
      <c r="R8" s="172"/>
      <c r="S8" s="281">
        <v>1911</v>
      </c>
      <c r="T8" s="171"/>
      <c r="U8" s="177"/>
      <c r="V8" s="176"/>
      <c r="W8" s="176"/>
      <c r="X8" s="176"/>
    </row>
    <row r="9" spans="1:24">
      <c r="A9" s="173">
        <v>3</v>
      </c>
      <c r="B9" s="281" t="s">
        <v>10</v>
      </c>
      <c r="C9" s="278">
        <f>VLOOKUP($C$5,data!$A$7:$BL$118,$C$3*22-22+2+$A9)</f>
        <v>33.266030999999998</v>
      </c>
      <c r="D9" s="171"/>
      <c r="E9" s="171"/>
      <c r="F9" s="278">
        <f>VLOOKUP($F$5,data!$A$7:$BL$118,$F$3*22-22+2+$A9)</f>
        <v>10</v>
      </c>
      <c r="G9" s="171"/>
      <c r="H9" s="277">
        <f t="shared" si="0"/>
        <v>-69.939305353259613</v>
      </c>
      <c r="I9" s="171"/>
      <c r="J9" s="171"/>
      <c r="K9" s="281">
        <v>1909</v>
      </c>
      <c r="L9" s="276">
        <f>VLOOKUP($K9,data!$B$7:$BL$118,$L$5*22-22+1+$L$3)</f>
        <v>21977.013999999999</v>
      </c>
      <c r="M9" s="171"/>
      <c r="N9" s="276">
        <f>VLOOKUP($K9,data!$B$7:$BL$118,$N$5*22-22+1+$N$3)</f>
        <v>344.54944</v>
      </c>
      <c r="O9" s="171"/>
      <c r="P9" s="171"/>
      <c r="Q9" s="281" t="s">
        <v>13</v>
      </c>
      <c r="R9" s="172"/>
      <c r="S9" s="281">
        <v>1912</v>
      </c>
      <c r="T9" s="171"/>
      <c r="U9" s="177"/>
      <c r="V9" s="176"/>
      <c r="W9" s="176"/>
      <c r="X9" s="176"/>
    </row>
    <row r="10" spans="1:24">
      <c r="A10" s="173">
        <v>4</v>
      </c>
      <c r="B10" s="281" t="s">
        <v>11</v>
      </c>
      <c r="C10" s="278">
        <f>VLOOKUP($C$5,data!$A$7:$BL$118,$C$3*22-22+2+$A10)</f>
        <v>106.12936000000001</v>
      </c>
      <c r="D10" s="171"/>
      <c r="E10" s="171"/>
      <c r="F10" s="278">
        <f>VLOOKUP($F$5,data!$A$7:$BL$118,$F$3*22-22+2+$A10)</f>
        <v>40</v>
      </c>
      <c r="G10" s="171"/>
      <c r="H10" s="277">
        <f t="shared" si="0"/>
        <v>-62.310146786902322</v>
      </c>
      <c r="I10" s="171"/>
      <c r="J10" s="171"/>
      <c r="K10" s="281">
        <v>1910</v>
      </c>
      <c r="L10" s="276">
        <f>VLOOKUP($K10,data!$B$7:$BL$118,$L$5*22-22+1+$L$3)</f>
        <v>23235.449000000001</v>
      </c>
      <c r="M10" s="171"/>
      <c r="N10" s="276">
        <f>VLOOKUP($K10,data!$B$7:$BL$118,$N$5*22-22+1+$N$3)</f>
        <v>329.85269</v>
      </c>
      <c r="O10" s="171"/>
      <c r="P10" s="171"/>
      <c r="Q10" s="281" t="s">
        <v>14</v>
      </c>
      <c r="R10" s="172"/>
      <c r="S10" s="281">
        <v>1913</v>
      </c>
      <c r="T10" s="171"/>
      <c r="U10" s="177"/>
      <c r="V10" s="176"/>
      <c r="W10" s="176"/>
      <c r="X10" s="176"/>
    </row>
    <row r="11" spans="1:24">
      <c r="A11" s="173">
        <v>5</v>
      </c>
      <c r="B11" s="281" t="s">
        <v>12</v>
      </c>
      <c r="C11" s="278">
        <f>VLOOKUP($C$5,data!$A$7:$BL$118,$C$3*22-22+2+$A11)</f>
        <v>112.73558</v>
      </c>
      <c r="D11" s="171"/>
      <c r="E11" s="171"/>
      <c r="F11" s="278">
        <f>VLOOKUP($F$5,data!$A$7:$BL$118,$F$3*22-22+2+$A11)</f>
        <v>60</v>
      </c>
      <c r="G11" s="171"/>
      <c r="H11" s="277">
        <f t="shared" si="0"/>
        <v>-46.778115657896116</v>
      </c>
      <c r="I11" s="171"/>
      <c r="J11" s="171"/>
      <c r="K11" s="281">
        <v>1911</v>
      </c>
      <c r="L11" s="276">
        <f>VLOOKUP($K11,data!$B$7:$BL$118,$L$5*22-22+1+$L$3)</f>
        <v>24944.133999999998</v>
      </c>
      <c r="M11" s="171"/>
      <c r="N11" s="276">
        <f>VLOOKUP($K11,data!$B$7:$BL$118,$N$5*22-22+1+$N$3)</f>
        <v>349.43848000000003</v>
      </c>
      <c r="O11" s="171"/>
      <c r="P11" s="171"/>
      <c r="Q11" s="281" t="s">
        <v>15</v>
      </c>
      <c r="R11" s="172"/>
      <c r="S11" s="281">
        <v>1914</v>
      </c>
      <c r="T11" s="171"/>
      <c r="U11" s="177"/>
      <c r="V11" s="176"/>
      <c r="W11" s="176"/>
      <c r="X11" s="176"/>
    </row>
    <row r="12" spans="1:24">
      <c r="A12" s="173">
        <v>6</v>
      </c>
      <c r="B12" s="281" t="s">
        <v>13</v>
      </c>
      <c r="C12" s="278">
        <f>VLOOKUP($C$5,data!$A$7:$BL$118,$C$3*22-22+2+$A12)</f>
        <v>97.343802999999994</v>
      </c>
      <c r="D12" s="171"/>
      <c r="E12" s="171"/>
      <c r="F12" s="278">
        <f>VLOOKUP($F$5,data!$A$7:$BL$118,$F$3*22-22+2+$A12)</f>
        <v>70</v>
      </c>
      <c r="G12" s="171"/>
      <c r="H12" s="277">
        <f t="shared" si="0"/>
        <v>-28.089926792771795</v>
      </c>
      <c r="I12" s="171"/>
      <c r="J12" s="171"/>
      <c r="K12" s="281">
        <v>1912</v>
      </c>
      <c r="L12" s="276">
        <f>VLOOKUP($K12,data!$B$7:$BL$118,$L$5*22-22+1+$L$3)</f>
        <v>24549.311000000002</v>
      </c>
      <c r="M12" s="171"/>
      <c r="N12" s="276">
        <f>VLOOKUP($K12,data!$B$7:$BL$118,$N$5*22-22+1+$N$3)</f>
        <v>382.23405000000002</v>
      </c>
      <c r="O12" s="171"/>
      <c r="P12" s="171"/>
      <c r="Q12" s="281" t="s">
        <v>16</v>
      </c>
      <c r="R12" s="172"/>
      <c r="S12" s="281">
        <v>1915</v>
      </c>
      <c r="T12" s="171"/>
      <c r="U12" s="177"/>
      <c r="V12" s="176"/>
      <c r="W12" s="176"/>
      <c r="X12" s="176"/>
    </row>
    <row r="13" spans="1:24">
      <c r="A13" s="173">
        <v>7</v>
      </c>
      <c r="B13" s="281" t="s">
        <v>14</v>
      </c>
      <c r="C13" s="278">
        <f>VLOOKUP($C$5,data!$A$7:$BL$118,$C$3*22-22+2+$A13)</f>
        <v>110.93635</v>
      </c>
      <c r="D13" s="171"/>
      <c r="E13" s="171"/>
      <c r="F13" s="278">
        <f>VLOOKUP($F$5,data!$A$7:$BL$118,$F$3*22-22+2+$A13)</f>
        <v>90</v>
      </c>
      <c r="G13" s="171"/>
      <c r="H13" s="277">
        <f t="shared" si="0"/>
        <v>-18.872398451905081</v>
      </c>
      <c r="I13" s="171"/>
      <c r="J13" s="171"/>
      <c r="K13" s="281">
        <v>1913</v>
      </c>
      <c r="L13" s="276">
        <f>VLOOKUP($K13,data!$B$7:$BL$118,$L$5*22-22+1+$L$3)</f>
        <v>24747.73</v>
      </c>
      <c r="M13" s="171"/>
      <c r="N13" s="276">
        <f>VLOOKUP($K13,data!$B$7:$BL$118,$N$5*22-22+1+$N$3)</f>
        <v>350.18682999999999</v>
      </c>
      <c r="O13" s="171"/>
      <c r="P13" s="171"/>
      <c r="Q13" s="281" t="s">
        <v>17</v>
      </c>
      <c r="R13" s="172"/>
      <c r="S13" s="281">
        <v>1916</v>
      </c>
      <c r="T13" s="171"/>
      <c r="U13" s="177"/>
      <c r="V13" s="176"/>
      <c r="W13" s="176"/>
      <c r="X13" s="176"/>
    </row>
    <row r="14" spans="1:24">
      <c r="A14" s="173">
        <v>8</v>
      </c>
      <c r="B14" s="281" t="s">
        <v>15</v>
      </c>
      <c r="C14" s="278">
        <f>VLOOKUP($C$5,data!$A$7:$BL$118,$C$3*22-22+2+$A14)</f>
        <v>168.76279</v>
      </c>
      <c r="D14" s="171"/>
      <c r="E14" s="171"/>
      <c r="F14" s="278">
        <f>VLOOKUP($F$5,data!$A$7:$BL$118,$F$3*22-22+2+$A14)</f>
        <v>120</v>
      </c>
      <c r="G14" s="171"/>
      <c r="H14" s="277">
        <f t="shared" si="0"/>
        <v>-28.894278175894105</v>
      </c>
      <c r="I14" s="171"/>
      <c r="J14" s="171"/>
      <c r="K14" s="281">
        <v>1914</v>
      </c>
      <c r="L14" s="276">
        <f>VLOOKUP($K14,data!$B$7:$BL$118,$L$5*22-22+1+$L$3)</f>
        <v>24783.446</v>
      </c>
      <c r="M14" s="171"/>
      <c r="N14" s="276">
        <f>VLOOKUP($K14,data!$B$7:$BL$118,$N$5*22-22+1+$N$3)</f>
        <v>336.40771000000001</v>
      </c>
      <c r="O14" s="171"/>
      <c r="P14" s="171"/>
      <c r="Q14" s="281" t="s">
        <v>18</v>
      </c>
      <c r="R14" s="172"/>
      <c r="S14" s="281">
        <v>1917</v>
      </c>
      <c r="T14" s="171"/>
      <c r="U14" s="177"/>
      <c r="V14" s="176"/>
      <c r="W14" s="176"/>
      <c r="X14" s="176"/>
    </row>
    <row r="15" spans="1:24">
      <c r="A15" s="173">
        <v>9</v>
      </c>
      <c r="B15" s="281" t="s">
        <v>16</v>
      </c>
      <c r="C15" s="278">
        <f>VLOOKUP($C$5,data!$A$7:$BL$118,$C$3*22-22+2+$A15)</f>
        <v>274.29937999999999</v>
      </c>
      <c r="D15" s="171"/>
      <c r="E15" s="171"/>
      <c r="F15" s="278">
        <f>VLOOKUP($F$5,data!$A$7:$BL$118,$F$3*22-22+2+$A15)</f>
        <v>170</v>
      </c>
      <c r="G15" s="171"/>
      <c r="H15" s="277">
        <f t="shared" si="0"/>
        <v>-38.023921162344585</v>
      </c>
      <c r="I15" s="171"/>
      <c r="J15" s="171"/>
      <c r="K15" s="281">
        <v>1915</v>
      </c>
      <c r="L15" s="276">
        <f>VLOOKUP($K15,data!$B$7:$BL$118,$L$5*22-22+1+$L$3)</f>
        <v>25574.976999999999</v>
      </c>
      <c r="M15" s="171"/>
      <c r="N15" s="276">
        <f>VLOOKUP($K15,data!$B$7:$BL$118,$N$5*22-22+1+$N$3)</f>
        <v>333.48680999999999</v>
      </c>
      <c r="O15" s="171"/>
      <c r="P15" s="171"/>
      <c r="Q15" s="281" t="s">
        <v>19</v>
      </c>
      <c r="R15" s="172"/>
      <c r="S15" s="281">
        <v>1918</v>
      </c>
      <c r="T15" s="171"/>
      <c r="U15" s="177"/>
      <c r="V15" s="176"/>
      <c r="W15" s="176"/>
      <c r="X15" s="176"/>
    </row>
    <row r="16" spans="1:24">
      <c r="A16" s="173">
        <v>10</v>
      </c>
      <c r="B16" s="281" t="s">
        <v>17</v>
      </c>
      <c r="C16" s="278">
        <f>VLOOKUP($C$5,data!$A$7:$BL$118,$C$3*22-22+2+$A16)</f>
        <v>482.36272000000002</v>
      </c>
      <c r="D16" s="171"/>
      <c r="E16" s="171"/>
      <c r="F16" s="278">
        <f>VLOOKUP($F$5,data!$A$7:$BL$118,$F$3*22-22+2+$A16)</f>
        <v>229.99999999999997</v>
      </c>
      <c r="G16" s="171"/>
      <c r="H16" s="277">
        <f t="shared" si="0"/>
        <v>-52.318039835250964</v>
      </c>
      <c r="I16" s="171"/>
      <c r="J16" s="171"/>
      <c r="K16" s="281">
        <v>1916</v>
      </c>
      <c r="L16" s="276">
        <f>VLOOKUP($K16,data!$B$7:$BL$118,$L$5*22-22+1+$L$3)</f>
        <v>25704.846000000001</v>
      </c>
      <c r="M16" s="171"/>
      <c r="N16" s="276">
        <f>VLOOKUP($K16,data!$B$7:$BL$118,$N$5*22-22+1+$N$3)</f>
        <v>366.63367</v>
      </c>
      <c r="O16" s="171"/>
      <c r="P16" s="171"/>
      <c r="Q16" s="281" t="s">
        <v>20</v>
      </c>
      <c r="R16" s="172"/>
      <c r="S16" s="281">
        <v>1919</v>
      </c>
      <c r="T16" s="171"/>
      <c r="U16" s="177"/>
      <c r="V16" s="176"/>
      <c r="W16" s="176"/>
      <c r="X16" s="176"/>
    </row>
    <row r="17" spans="1:24">
      <c r="A17" s="173">
        <v>11</v>
      </c>
      <c r="B17" s="281" t="s">
        <v>18</v>
      </c>
      <c r="C17" s="278">
        <f>VLOOKUP($C$5,data!$A$7:$BL$118,$C$3*22-22+2+$A17)</f>
        <v>762.55633</v>
      </c>
      <c r="D17" s="171"/>
      <c r="E17" s="171"/>
      <c r="F17" s="278">
        <f>VLOOKUP($F$5,data!$A$7:$BL$118,$F$3*22-22+2+$A17)</f>
        <v>350</v>
      </c>
      <c r="G17" s="171"/>
      <c r="H17" s="277">
        <f t="shared" si="0"/>
        <v>-54.101751407663222</v>
      </c>
      <c r="I17" s="171"/>
      <c r="J17" s="171"/>
      <c r="K17" s="281">
        <v>1917</v>
      </c>
      <c r="L17" s="276">
        <f>VLOOKUP($K17,data!$B$7:$BL$118,$L$5*22-22+1+$L$3)</f>
        <v>22442.941999999999</v>
      </c>
      <c r="M17" s="171"/>
      <c r="N17" s="276">
        <f>VLOOKUP($K17,data!$B$7:$BL$118,$N$5*22-22+1+$N$3)</f>
        <v>301.59699999999998</v>
      </c>
      <c r="O17" s="171"/>
      <c r="P17" s="171"/>
      <c r="Q17" s="281" t="s">
        <v>21</v>
      </c>
      <c r="R17" s="172"/>
      <c r="S17" s="281">
        <v>1920</v>
      </c>
      <c r="T17" s="171"/>
      <c r="U17" s="177"/>
      <c r="V17" s="176"/>
      <c r="W17" s="176"/>
      <c r="X17" s="176"/>
    </row>
    <row r="18" spans="1:24">
      <c r="A18" s="173">
        <v>12</v>
      </c>
      <c r="B18" s="281" t="s">
        <v>19</v>
      </c>
      <c r="C18" s="278">
        <f>VLOOKUP($C$5,data!$A$7:$BL$118,$C$3*22-22+2+$A18)</f>
        <v>1208.0689</v>
      </c>
      <c r="D18" s="171"/>
      <c r="E18" s="171"/>
      <c r="F18" s="278">
        <f>VLOOKUP($F$5,data!$A$7:$BL$118,$F$3*22-22+2+$A18)</f>
        <v>520</v>
      </c>
      <c r="G18" s="171"/>
      <c r="H18" s="277">
        <f t="shared" si="0"/>
        <v>-56.956097454375318</v>
      </c>
      <c r="I18" s="171"/>
      <c r="J18" s="171"/>
      <c r="K18" s="281">
        <v>1918</v>
      </c>
      <c r="L18" s="276">
        <f>VLOOKUP($K18,data!$B$7:$BL$118,$L$5*22-22+1+$L$3)</f>
        <v>24939.074000000001</v>
      </c>
      <c r="M18" s="171"/>
      <c r="N18" s="276">
        <f>VLOOKUP($K18,data!$B$7:$BL$118,$N$5*22-22+1+$N$3)</f>
        <v>288.73896000000002</v>
      </c>
      <c r="O18" s="171"/>
      <c r="P18" s="171"/>
      <c r="Q18" s="281" t="s">
        <v>22</v>
      </c>
      <c r="R18" s="172"/>
      <c r="S18" s="281">
        <v>1921</v>
      </c>
      <c r="T18" s="171"/>
      <c r="U18" s="177"/>
      <c r="V18" s="176"/>
      <c r="W18" s="176"/>
      <c r="X18" s="176"/>
    </row>
    <row r="19" spans="1:24">
      <c r="A19" s="173">
        <v>13</v>
      </c>
      <c r="B19" s="281" t="s">
        <v>20</v>
      </c>
      <c r="C19" s="278">
        <f>VLOOKUP($C$5,data!$A$7:$BL$118,$C$3*22-22+2+$A19)</f>
        <v>1899.4966999999999</v>
      </c>
      <c r="D19" s="171"/>
      <c r="E19" s="171"/>
      <c r="F19" s="278">
        <f>VLOOKUP($F$5,data!$A$7:$BL$118,$F$3*22-22+2+$A19)</f>
        <v>780</v>
      </c>
      <c r="G19" s="171"/>
      <c r="H19" s="277">
        <f t="shared" si="0"/>
        <v>-58.93649091361938</v>
      </c>
      <c r="I19" s="171"/>
      <c r="J19" s="171"/>
      <c r="K19" s="281">
        <v>1919</v>
      </c>
      <c r="L19" s="276">
        <f>VLOOKUP($K19,data!$B$7:$BL$118,$L$5*22-22+1+$L$3)</f>
        <v>26016.419000000002</v>
      </c>
      <c r="M19" s="171"/>
      <c r="N19" s="276">
        <f>VLOOKUP($K19,data!$B$7:$BL$118,$N$5*22-22+1+$N$3)</f>
        <v>514.70168999999999</v>
      </c>
      <c r="O19" s="171"/>
      <c r="P19" s="171"/>
      <c r="Q19" s="281" t="s">
        <v>23</v>
      </c>
      <c r="R19" s="172"/>
      <c r="S19" s="281">
        <v>1922</v>
      </c>
      <c r="T19" s="171"/>
      <c r="U19" s="177"/>
      <c r="V19" s="176"/>
      <c r="W19" s="176"/>
      <c r="X19" s="176"/>
    </row>
    <row r="20" spans="1:24">
      <c r="A20" s="173">
        <v>14</v>
      </c>
      <c r="B20" s="281" t="s">
        <v>21</v>
      </c>
      <c r="C20" s="278">
        <f>VLOOKUP($C$5,data!$A$7:$BL$118,$C$3*22-22+2+$A20)</f>
        <v>2916.6714000000002</v>
      </c>
      <c r="D20" s="171"/>
      <c r="E20" s="171"/>
      <c r="F20" s="278">
        <f>VLOOKUP($F$5,data!$A$7:$BL$118,$F$3*22-22+2+$A20)</f>
        <v>1200</v>
      </c>
      <c r="G20" s="171"/>
      <c r="H20" s="277">
        <f t="shared" si="0"/>
        <v>-58.857209626014097</v>
      </c>
      <c r="I20" s="171"/>
      <c r="J20" s="171"/>
      <c r="K20" s="281">
        <v>1920</v>
      </c>
      <c r="L20" s="276">
        <f>VLOOKUP($K20,data!$B$7:$BL$118,$L$5*22-22+1+$L$3)</f>
        <v>27166.541000000001</v>
      </c>
      <c r="M20" s="171"/>
      <c r="N20" s="276">
        <f>VLOOKUP($K20,data!$B$7:$BL$118,$N$5*22-22+1+$N$3)</f>
        <v>276.91696000000002</v>
      </c>
      <c r="O20" s="171"/>
      <c r="P20" s="171"/>
      <c r="Q20" s="281" t="s">
        <v>24</v>
      </c>
      <c r="R20" s="172"/>
      <c r="S20" s="281">
        <v>1923</v>
      </c>
      <c r="T20" s="171"/>
      <c r="U20" s="177"/>
      <c r="V20" s="176"/>
      <c r="W20" s="176"/>
      <c r="X20" s="176"/>
    </row>
    <row r="21" spans="1:24">
      <c r="A21" s="173">
        <v>15</v>
      </c>
      <c r="B21" s="281" t="s">
        <v>22</v>
      </c>
      <c r="C21" s="278">
        <f>VLOOKUP($C$5,data!$A$7:$BL$118,$C$3*22-22+2+$A21)</f>
        <v>4530.9706999999999</v>
      </c>
      <c r="D21" s="171"/>
      <c r="E21" s="171"/>
      <c r="F21" s="278">
        <f>VLOOKUP($F$5,data!$A$7:$BL$118,$F$3*22-22+2+$A21)</f>
        <v>1950</v>
      </c>
      <c r="G21" s="171"/>
      <c r="H21" s="277">
        <f t="shared" si="0"/>
        <v>-56.962864491708146</v>
      </c>
      <c r="I21" s="171"/>
      <c r="J21" s="171"/>
      <c r="K21" s="281">
        <v>1921</v>
      </c>
      <c r="L21" s="276">
        <f>VLOOKUP($K21,data!$B$7:$BL$118,$L$5*22-22+1+$L$3)</f>
        <v>22345.455000000002</v>
      </c>
      <c r="M21" s="171"/>
      <c r="N21" s="276">
        <f>VLOOKUP($K21,data!$B$7:$BL$118,$N$5*22-22+1+$N$3)</f>
        <v>290</v>
      </c>
      <c r="O21" s="171"/>
      <c r="P21" s="171"/>
      <c r="Q21" s="281" t="s">
        <v>25</v>
      </c>
      <c r="R21" s="172"/>
      <c r="S21" s="281">
        <v>1924</v>
      </c>
      <c r="T21" s="171"/>
      <c r="U21" s="177"/>
      <c r="V21" s="176"/>
      <c r="W21" s="176"/>
      <c r="X21" s="176"/>
    </row>
    <row r="22" spans="1:24">
      <c r="A22" s="173">
        <v>16</v>
      </c>
      <c r="B22" s="281" t="s">
        <v>23</v>
      </c>
      <c r="C22" s="278">
        <f>VLOOKUP($C$5,data!$A$7:$BL$118,$C$3*22-22+2+$A22)</f>
        <v>7345.4573</v>
      </c>
      <c r="D22" s="171"/>
      <c r="E22" s="171"/>
      <c r="F22" s="278">
        <f>VLOOKUP($F$5,data!$A$7:$BL$118,$F$3*22-22+2+$A22)</f>
        <v>3350</v>
      </c>
      <c r="G22" s="171"/>
      <c r="H22" s="277">
        <f t="shared" si="0"/>
        <v>-54.393581458842597</v>
      </c>
      <c r="I22" s="171"/>
      <c r="J22" s="171"/>
      <c r="K22" s="281">
        <v>1922</v>
      </c>
      <c r="L22" s="276">
        <f>VLOOKUP($K22,data!$B$7:$BL$118,$L$5*22-22+1+$L$3)</f>
        <v>25214.286</v>
      </c>
      <c r="M22" s="171"/>
      <c r="N22" s="276">
        <f>VLOOKUP($K22,data!$B$7:$BL$118,$N$5*22-22+1+$N$3)</f>
        <v>274.97827999999998</v>
      </c>
      <c r="O22" s="171"/>
      <c r="P22" s="171"/>
      <c r="Q22" s="281" t="s">
        <v>26</v>
      </c>
      <c r="R22" s="172"/>
      <c r="S22" s="281">
        <v>1925</v>
      </c>
      <c r="T22" s="171"/>
      <c r="U22" s="177"/>
      <c r="V22" s="176"/>
      <c r="W22" s="176"/>
      <c r="X22" s="176"/>
    </row>
    <row r="23" spans="1:24">
      <c r="A23" s="173">
        <v>17</v>
      </c>
      <c r="B23" s="281" t="s">
        <v>24</v>
      </c>
      <c r="C23" s="278">
        <f>VLOOKUP($C$5,data!$A$7:$BL$118,$C$3*22-22+2+$A23)</f>
        <v>11516.521000000001</v>
      </c>
      <c r="D23" s="171"/>
      <c r="E23" s="171"/>
      <c r="F23" s="278">
        <f>VLOOKUP($F$5,data!$A$7:$BL$118,$F$3*22-22+2+$A23)</f>
        <v>6250</v>
      </c>
      <c r="G23" s="171"/>
      <c r="H23" s="277">
        <f t="shared" si="0"/>
        <v>-45.730138468032145</v>
      </c>
      <c r="I23" s="171"/>
      <c r="J23" s="171"/>
      <c r="K23" s="281">
        <v>1923</v>
      </c>
      <c r="L23" s="276">
        <f>VLOOKUP($K23,data!$B$7:$BL$118,$L$5*22-22+1+$L$3)</f>
        <v>29618.182000000001</v>
      </c>
      <c r="M23" s="171"/>
      <c r="N23" s="276">
        <f>VLOOKUP($K23,data!$B$7:$BL$118,$N$5*22-22+1+$N$3)</f>
        <v>287.13729000000001</v>
      </c>
      <c r="O23" s="171"/>
      <c r="P23" s="171"/>
      <c r="Q23" s="172"/>
      <c r="R23" s="172"/>
      <c r="S23" s="281">
        <v>1926</v>
      </c>
      <c r="T23" s="171"/>
      <c r="U23" s="177"/>
      <c r="V23" s="176"/>
      <c r="W23" s="176"/>
      <c r="X23" s="176"/>
    </row>
    <row r="24" spans="1:24">
      <c r="A24" s="173">
        <v>18</v>
      </c>
      <c r="B24" s="281" t="s">
        <v>25</v>
      </c>
      <c r="C24" s="278">
        <f>VLOOKUP($C$5,data!$A$7:$BL$118,$C$3*22-22+2+$A24)</f>
        <v>21121.737000000001</v>
      </c>
      <c r="D24" s="171"/>
      <c r="E24" s="171"/>
      <c r="F24" s="278">
        <f>VLOOKUP($F$5,data!$A$7:$BL$118,$F$3*22-22+2+$A24)</f>
        <v>0</v>
      </c>
      <c r="G24" s="171"/>
      <c r="H24" s="277">
        <f t="shared" si="0"/>
        <v>-100</v>
      </c>
      <c r="I24" s="171"/>
      <c r="J24" s="171"/>
      <c r="K24" s="281">
        <v>1924</v>
      </c>
      <c r="L24" s="276">
        <f>VLOOKUP($K24,data!$B$7:$BL$118,$L$5*22-22+1+$L$3)</f>
        <v>28269.231</v>
      </c>
      <c r="M24" s="171"/>
      <c r="N24" s="276">
        <f>VLOOKUP($K24,data!$B$7:$BL$118,$N$5*22-22+1+$N$3)</f>
        <v>295.48387000000002</v>
      </c>
      <c r="O24" s="171"/>
      <c r="P24" s="171"/>
      <c r="Q24" s="172"/>
      <c r="R24" s="172"/>
      <c r="S24" s="281">
        <v>1927</v>
      </c>
      <c r="T24" s="171"/>
      <c r="U24" s="177"/>
      <c r="V24" s="176"/>
      <c r="W24" s="176"/>
      <c r="X24" s="176"/>
    </row>
    <row r="25" spans="1:24">
      <c r="A25" s="171"/>
      <c r="B25" s="171"/>
      <c r="C25" s="171"/>
      <c r="D25" s="171"/>
      <c r="E25" s="171"/>
      <c r="F25" s="171"/>
      <c r="G25" s="171"/>
      <c r="H25" s="171"/>
      <c r="I25" s="171"/>
      <c r="J25" s="171"/>
      <c r="K25" s="281">
        <v>1925</v>
      </c>
      <c r="L25" s="276">
        <f>VLOOKUP($K25,data!$B$7:$BL$118,$L$5*22-22+1+$L$3)</f>
        <v>26923.077000000001</v>
      </c>
      <c r="M25" s="171"/>
      <c r="N25" s="276">
        <f>VLOOKUP($K25,data!$B$7:$BL$118,$N$5*22-22+1+$N$3)</f>
        <v>271.48935999999998</v>
      </c>
      <c r="O25" s="171"/>
      <c r="P25" s="171"/>
      <c r="Q25" s="172"/>
      <c r="R25" s="172"/>
      <c r="S25" s="281">
        <v>1928</v>
      </c>
      <c r="T25" s="171"/>
      <c r="U25" s="177"/>
      <c r="V25" s="176"/>
      <c r="W25" s="176"/>
      <c r="X25" s="176"/>
    </row>
    <row r="26" spans="1:24">
      <c r="A26" s="169"/>
      <c r="B26" s="171"/>
      <c r="C26" s="171"/>
      <c r="D26" s="171"/>
      <c r="E26" s="171"/>
      <c r="F26" s="171"/>
      <c r="G26" s="171"/>
      <c r="H26" s="171"/>
      <c r="I26" s="171"/>
      <c r="J26" s="171"/>
      <c r="K26" s="281">
        <v>1926</v>
      </c>
      <c r="L26" s="276">
        <f>VLOOKUP($K26,data!$B$7:$BL$118,$L$5*22-22+1+$L$3)</f>
        <v>27792.453000000001</v>
      </c>
      <c r="M26" s="171"/>
      <c r="N26" s="276">
        <f>VLOOKUP($K26,data!$B$7:$BL$118,$N$5*22-22+1+$N$3)</f>
        <v>291.99831999999998</v>
      </c>
      <c r="O26" s="171"/>
      <c r="P26" s="171"/>
      <c r="Q26" s="172"/>
      <c r="R26" s="172"/>
      <c r="S26" s="281">
        <v>1929</v>
      </c>
      <c r="T26" s="171"/>
      <c r="U26" s="177"/>
      <c r="V26" s="176"/>
      <c r="W26" s="176"/>
      <c r="X26" s="176"/>
    </row>
    <row r="27" spans="1:24">
      <c r="A27" s="169"/>
      <c r="B27" s="171"/>
      <c r="C27" s="171"/>
      <c r="D27" s="171"/>
      <c r="E27" s="171"/>
      <c r="F27" s="171"/>
      <c r="G27" s="171"/>
      <c r="H27" s="171"/>
      <c r="I27" s="171"/>
      <c r="J27" s="171"/>
      <c r="K27" s="281">
        <v>1927</v>
      </c>
      <c r="L27" s="276">
        <f>VLOOKUP($K27,data!$B$7:$BL$118,$L$5*22-22+1+$L$3)</f>
        <v>29981.817999999999</v>
      </c>
      <c r="M27" s="171"/>
      <c r="N27" s="276">
        <f>VLOOKUP($K27,data!$B$7:$BL$118,$N$5*22-22+1+$N$3)</f>
        <v>282.56430999999998</v>
      </c>
      <c r="O27" s="171"/>
      <c r="P27" s="171"/>
      <c r="Q27" s="172"/>
      <c r="R27" s="172"/>
      <c r="S27" s="281">
        <v>1930</v>
      </c>
      <c r="T27" s="171"/>
      <c r="U27" s="177"/>
      <c r="V27" s="176"/>
      <c r="W27" s="176"/>
      <c r="X27" s="176"/>
    </row>
    <row r="28" spans="1:24">
      <c r="A28" s="169"/>
      <c r="B28" s="171"/>
      <c r="C28" s="171"/>
      <c r="D28" s="171"/>
      <c r="E28" s="171"/>
      <c r="F28" s="171"/>
      <c r="G28" s="171"/>
      <c r="H28" s="171"/>
      <c r="I28" s="171"/>
      <c r="J28" s="171"/>
      <c r="K28" s="281">
        <v>1928</v>
      </c>
      <c r="L28" s="276">
        <f>VLOOKUP($K28,data!$B$7:$BL$118,$L$5*22-22+1+$L$3)</f>
        <v>30339.286</v>
      </c>
      <c r="M28" s="171"/>
      <c r="N28" s="276">
        <f>VLOOKUP($K28,data!$B$7:$BL$118,$N$5*22-22+1+$N$3)</f>
        <v>281.26233000000002</v>
      </c>
      <c r="O28" s="171"/>
      <c r="P28" s="171"/>
      <c r="Q28" s="172"/>
      <c r="R28" s="172"/>
      <c r="S28" s="281">
        <v>1931</v>
      </c>
      <c r="T28" s="171"/>
      <c r="U28" s="177"/>
      <c r="V28" s="176"/>
      <c r="W28" s="176"/>
      <c r="X28" s="176"/>
    </row>
    <row r="29" spans="1:24">
      <c r="A29" s="169"/>
      <c r="B29" s="171"/>
      <c r="C29" s="171"/>
      <c r="D29" s="171"/>
      <c r="E29" s="171"/>
      <c r="F29" s="171"/>
      <c r="G29" s="171"/>
      <c r="H29" s="171"/>
      <c r="I29" s="171"/>
      <c r="J29" s="171"/>
      <c r="K29" s="281">
        <v>1929</v>
      </c>
      <c r="L29" s="276">
        <f>VLOOKUP($K29,data!$B$7:$BL$118,$L$5*22-22+1+$L$3)</f>
        <v>30322.034</v>
      </c>
      <c r="M29" s="171"/>
      <c r="N29" s="276">
        <f>VLOOKUP($K29,data!$B$7:$BL$118,$N$5*22-22+1+$N$3)</f>
        <v>251.72414000000001</v>
      </c>
      <c r="O29" s="171"/>
      <c r="P29" s="171"/>
      <c r="Q29" s="172"/>
      <c r="R29" s="172"/>
      <c r="S29" s="281">
        <v>1932</v>
      </c>
      <c r="T29" s="171"/>
      <c r="U29" s="177"/>
      <c r="V29" s="176"/>
      <c r="W29" s="176"/>
      <c r="X29" s="176"/>
    </row>
    <row r="30" spans="1:24">
      <c r="A30" s="169"/>
      <c r="B30" s="171"/>
      <c r="C30" s="171"/>
      <c r="D30" s="171"/>
      <c r="E30" s="171"/>
      <c r="F30" s="171"/>
      <c r="G30" s="171"/>
      <c r="H30" s="171"/>
      <c r="I30" s="171"/>
      <c r="J30" s="171"/>
      <c r="K30" s="281">
        <v>1930</v>
      </c>
      <c r="L30" s="276">
        <f>VLOOKUP($K30,data!$B$7:$BL$118,$L$5*22-22+1+$L$3)</f>
        <v>24435.484</v>
      </c>
      <c r="M30" s="171"/>
      <c r="N30" s="276">
        <f>VLOOKUP($K30,data!$B$7:$BL$118,$N$5*22-22+1+$N$3)</f>
        <v>243.16222999999999</v>
      </c>
      <c r="O30" s="171"/>
      <c r="P30" s="171"/>
      <c r="Q30" s="172"/>
      <c r="R30" s="172"/>
      <c r="S30" s="281">
        <v>1933</v>
      </c>
      <c r="T30" s="171"/>
      <c r="U30" s="177"/>
      <c r="V30" s="176"/>
      <c r="W30" s="176"/>
      <c r="X30" s="176"/>
    </row>
    <row r="31" spans="1:24">
      <c r="A31" s="169"/>
      <c r="B31" s="171"/>
      <c r="C31" s="171"/>
      <c r="D31" s="171"/>
      <c r="E31" s="171"/>
      <c r="F31" s="171"/>
      <c r="G31" s="171"/>
      <c r="H31" s="171"/>
      <c r="I31" s="171"/>
      <c r="J31" s="171"/>
      <c r="K31" s="281">
        <v>1931</v>
      </c>
      <c r="L31" s="276">
        <f>VLOOKUP($K31,data!$B$7:$BL$118,$L$5*22-22+1+$L$3)</f>
        <v>24214.286</v>
      </c>
      <c r="M31" s="171"/>
      <c r="N31" s="276">
        <f>VLOOKUP($K31,data!$B$7:$BL$118,$N$5*22-22+1+$N$3)</f>
        <v>229.86823000000001</v>
      </c>
      <c r="O31" s="171"/>
      <c r="P31" s="171"/>
      <c r="Q31" s="172"/>
      <c r="R31" s="172"/>
      <c r="S31" s="281">
        <v>1934</v>
      </c>
      <c r="T31" s="171"/>
      <c r="U31" s="177"/>
      <c r="V31" s="176"/>
      <c r="W31" s="176"/>
      <c r="X31" s="176"/>
    </row>
    <row r="32" spans="1:24">
      <c r="A32" s="169"/>
      <c r="B32" s="171"/>
      <c r="C32" s="171"/>
      <c r="D32" s="171"/>
      <c r="E32" s="171"/>
      <c r="F32" s="171"/>
      <c r="G32" s="171"/>
      <c r="H32" s="171"/>
      <c r="I32" s="171"/>
      <c r="J32" s="171"/>
      <c r="K32" s="281">
        <v>1932</v>
      </c>
      <c r="L32" s="276">
        <f>VLOOKUP($K32,data!$B$7:$BL$118,$L$5*22-22+1+$L$3)</f>
        <v>23315.789000000001</v>
      </c>
      <c r="M32" s="171"/>
      <c r="N32" s="276">
        <f>VLOOKUP($K32,data!$B$7:$BL$118,$N$5*22-22+1+$N$3)</f>
        <v>218.96243000000001</v>
      </c>
      <c r="O32" s="171"/>
      <c r="P32" s="171"/>
      <c r="Q32" s="172"/>
      <c r="R32" s="172"/>
      <c r="S32" s="281">
        <v>1935</v>
      </c>
      <c r="T32" s="171"/>
      <c r="U32" s="177"/>
      <c r="V32" s="176"/>
      <c r="W32" s="176"/>
      <c r="X32" s="176"/>
    </row>
    <row r="33" spans="1:24">
      <c r="A33" s="169"/>
      <c r="B33" s="171"/>
      <c r="C33" s="171"/>
      <c r="D33" s="171"/>
      <c r="E33" s="171"/>
      <c r="F33" s="171"/>
      <c r="G33" s="171"/>
      <c r="H33" s="171"/>
      <c r="I33" s="171"/>
      <c r="J33" s="171"/>
      <c r="K33" s="281">
        <v>1933</v>
      </c>
      <c r="L33" s="276">
        <f>VLOOKUP($K33,data!$B$7:$BL$118,$L$5*22-22+1+$L$3)</f>
        <v>23451.22</v>
      </c>
      <c r="M33" s="171"/>
      <c r="N33" s="276">
        <f>VLOOKUP($K33,data!$B$7:$BL$118,$N$5*22-22+1+$N$3)</f>
        <v>200.98211000000001</v>
      </c>
      <c r="O33" s="171"/>
      <c r="P33" s="171"/>
      <c r="Q33" s="172"/>
      <c r="R33" s="172"/>
      <c r="S33" s="281">
        <v>1936</v>
      </c>
      <c r="T33" s="171"/>
      <c r="U33" s="177"/>
      <c r="V33" s="176"/>
      <c r="W33" s="176"/>
      <c r="X33" s="176"/>
    </row>
    <row r="34" spans="1:24">
      <c r="A34" s="169"/>
      <c r="B34" s="171"/>
      <c r="C34" s="171"/>
      <c r="D34" s="171"/>
      <c r="E34" s="171"/>
      <c r="F34" s="171"/>
      <c r="G34" s="171"/>
      <c r="H34" s="171"/>
      <c r="I34" s="171"/>
      <c r="J34" s="171"/>
      <c r="K34" s="281">
        <v>1934</v>
      </c>
      <c r="L34" s="276">
        <f>VLOOKUP($K34,data!$B$7:$BL$118,$L$5*22-22+1+$L$3)</f>
        <v>22607.143</v>
      </c>
      <c r="M34" s="171"/>
      <c r="N34" s="276">
        <f>VLOOKUP($K34,data!$B$7:$BL$118,$N$5*22-22+1+$N$3)</f>
        <v>214.38309000000001</v>
      </c>
      <c r="O34" s="171"/>
      <c r="P34" s="171"/>
      <c r="Q34" s="172"/>
      <c r="R34" s="172"/>
      <c r="S34" s="281">
        <v>1937</v>
      </c>
      <c r="T34" s="171"/>
      <c r="U34" s="177"/>
      <c r="V34" s="176"/>
      <c r="W34" s="176"/>
      <c r="X34" s="176"/>
    </row>
    <row r="35" spans="1:24">
      <c r="A35" s="169"/>
      <c r="B35" s="171"/>
      <c r="C35" s="171"/>
      <c r="D35" s="171"/>
      <c r="E35" s="171"/>
      <c r="F35" s="171"/>
      <c r="G35" s="171"/>
      <c r="H35" s="171"/>
      <c r="I35" s="171"/>
      <c r="J35" s="171"/>
      <c r="K35" s="281">
        <v>1935</v>
      </c>
      <c r="L35" s="276">
        <f>VLOOKUP($K35,data!$B$7:$BL$118,$L$5*22-22+1+$L$3)</f>
        <v>23720.93</v>
      </c>
      <c r="M35" s="171"/>
      <c r="N35" s="276">
        <f>VLOOKUP($K35,data!$B$7:$BL$118,$N$5*22-22+1+$N$3)</f>
        <v>205.11967999999999</v>
      </c>
      <c r="O35" s="171"/>
      <c r="P35" s="171"/>
      <c r="Q35" s="172"/>
      <c r="R35" s="172"/>
      <c r="S35" s="281">
        <v>1938</v>
      </c>
      <c r="T35" s="171"/>
      <c r="U35" s="177"/>
      <c r="V35" s="176"/>
      <c r="W35" s="176"/>
      <c r="X35" s="176"/>
    </row>
    <row r="36" spans="1:24">
      <c r="A36" s="169"/>
      <c r="B36" s="171"/>
      <c r="C36" s="171"/>
      <c r="D36" s="171"/>
      <c r="E36" s="171"/>
      <c r="F36" s="171"/>
      <c r="G36" s="171"/>
      <c r="H36" s="171"/>
      <c r="I36" s="171"/>
      <c r="J36" s="171"/>
      <c r="K36" s="281">
        <v>1936</v>
      </c>
      <c r="L36" s="276">
        <f>VLOOKUP($K36,data!$B$7:$BL$118,$L$5*22-22+1+$L$3)</f>
        <v>22471.263999999999</v>
      </c>
      <c r="M36" s="171"/>
      <c r="N36" s="276">
        <f>VLOOKUP($K36,data!$B$7:$BL$118,$N$5*22-22+1+$N$3)</f>
        <v>198.55119999999999</v>
      </c>
      <c r="O36" s="171"/>
      <c r="P36" s="171"/>
      <c r="Q36" s="172"/>
      <c r="R36" s="172"/>
      <c r="S36" s="281">
        <v>1939</v>
      </c>
      <c r="T36" s="171"/>
      <c r="U36" s="177"/>
      <c r="V36" s="176"/>
      <c r="W36" s="176"/>
      <c r="X36" s="176"/>
    </row>
    <row r="37" spans="1:24">
      <c r="A37" s="169"/>
      <c r="B37" s="171"/>
      <c r="C37" s="171"/>
      <c r="D37" s="171"/>
      <c r="E37" s="171"/>
      <c r="F37" s="171"/>
      <c r="G37" s="171"/>
      <c r="H37" s="171"/>
      <c r="I37" s="171"/>
      <c r="J37" s="171"/>
      <c r="K37" s="281">
        <v>1937</v>
      </c>
      <c r="L37" s="276">
        <f>VLOOKUP($K37,data!$B$7:$BL$118,$L$5*22-22+1+$L$3)</f>
        <v>23370.787</v>
      </c>
      <c r="M37" s="171"/>
      <c r="N37" s="276">
        <f>VLOOKUP($K37,data!$B$7:$BL$118,$N$5*22-22+1+$N$3)</f>
        <v>186.61856</v>
      </c>
      <c r="O37" s="171"/>
      <c r="P37" s="171"/>
      <c r="Q37" s="172"/>
      <c r="R37" s="172"/>
      <c r="S37" s="281">
        <v>1940</v>
      </c>
      <c r="T37" s="171"/>
      <c r="U37" s="177"/>
      <c r="V37" s="176"/>
      <c r="W37" s="176"/>
      <c r="X37" s="176"/>
    </row>
    <row r="38" spans="1:24">
      <c r="A38" s="169"/>
      <c r="B38" s="171"/>
      <c r="C38" s="171"/>
      <c r="D38" s="171"/>
      <c r="E38" s="171"/>
      <c r="F38" s="171"/>
      <c r="G38" s="171"/>
      <c r="H38" s="171"/>
      <c r="I38" s="171"/>
      <c r="J38" s="171"/>
      <c r="K38" s="281">
        <v>1938</v>
      </c>
      <c r="L38" s="276">
        <f>VLOOKUP($K38,data!$B$7:$BL$118,$L$5*22-22+1+$L$3)</f>
        <v>24966.667000000001</v>
      </c>
      <c r="M38" s="171"/>
      <c r="N38" s="276">
        <f>VLOOKUP($K38,data!$B$7:$BL$118,$N$5*22-22+1+$N$3)</f>
        <v>191.35598999999999</v>
      </c>
      <c r="O38" s="171"/>
      <c r="P38" s="171"/>
      <c r="Q38" s="172"/>
      <c r="R38" s="172"/>
      <c r="S38" s="281">
        <v>1941</v>
      </c>
      <c r="T38" s="171"/>
      <c r="U38" s="177"/>
      <c r="V38" s="176"/>
      <c r="W38" s="176"/>
      <c r="X38" s="176"/>
    </row>
    <row r="39" spans="1:24">
      <c r="A39" s="169"/>
      <c r="B39" s="171"/>
      <c r="C39" s="171"/>
      <c r="D39" s="171"/>
      <c r="E39" s="171"/>
      <c r="F39" s="171"/>
      <c r="G39" s="171"/>
      <c r="H39" s="171"/>
      <c r="I39" s="171"/>
      <c r="J39" s="171"/>
      <c r="K39" s="281">
        <v>1939</v>
      </c>
      <c r="L39" s="276">
        <f>VLOOKUP($K39,data!$B$7:$BL$118,$L$5*22-22+1+$L$3)</f>
        <v>27673.913</v>
      </c>
      <c r="M39" s="171"/>
      <c r="N39" s="276">
        <f>VLOOKUP($K39,data!$B$7:$BL$118,$N$5*22-22+1+$N$3)</f>
        <v>178.70339000000001</v>
      </c>
      <c r="O39" s="171"/>
      <c r="P39" s="171"/>
      <c r="Q39" s="172"/>
      <c r="R39" s="172"/>
      <c r="S39" s="281">
        <v>1942</v>
      </c>
      <c r="T39" s="171"/>
      <c r="U39" s="177"/>
      <c r="V39" s="176"/>
      <c r="W39" s="176"/>
      <c r="X39" s="176"/>
    </row>
    <row r="40" spans="1:24">
      <c r="A40" s="169"/>
      <c r="B40" s="171"/>
      <c r="C40" s="171"/>
      <c r="D40" s="171"/>
      <c r="E40" s="171"/>
      <c r="F40" s="171"/>
      <c r="G40" s="171"/>
      <c r="H40" s="171"/>
      <c r="I40" s="171"/>
      <c r="J40" s="171"/>
      <c r="K40" s="281">
        <v>1940</v>
      </c>
      <c r="L40" s="276">
        <f>VLOOKUP($K40,data!$B$7:$BL$118,$L$5*22-22+1+$L$3)</f>
        <v>23927.082999999999</v>
      </c>
      <c r="M40" s="171"/>
      <c r="N40" s="276">
        <f>VLOOKUP($K40,data!$B$7:$BL$118,$N$5*22-22+1+$N$3)</f>
        <v>173.29256000000001</v>
      </c>
      <c r="O40" s="171"/>
      <c r="P40" s="171"/>
      <c r="Q40" s="172"/>
      <c r="R40" s="172"/>
      <c r="S40" s="281">
        <v>1943</v>
      </c>
      <c r="T40" s="171"/>
      <c r="U40" s="177"/>
      <c r="V40" s="176"/>
      <c r="W40" s="176"/>
      <c r="X40" s="176"/>
    </row>
    <row r="41" spans="1:24">
      <c r="A41" s="169"/>
      <c r="B41" s="171"/>
      <c r="C41" s="171"/>
      <c r="D41" s="171"/>
      <c r="E41" s="171"/>
      <c r="F41" s="171"/>
      <c r="G41" s="171"/>
      <c r="H41" s="171"/>
      <c r="I41" s="171"/>
      <c r="J41" s="171"/>
      <c r="K41" s="281">
        <v>1941</v>
      </c>
      <c r="L41" s="276">
        <f>VLOOKUP($K41,data!$B$7:$BL$118,$L$5*22-22+1+$L$3)</f>
        <v>25457.143</v>
      </c>
      <c r="M41" s="171"/>
      <c r="N41" s="276">
        <f>VLOOKUP($K41,data!$B$7:$BL$118,$N$5*22-22+1+$N$3)</f>
        <v>155.46639999999999</v>
      </c>
      <c r="O41" s="171"/>
      <c r="P41" s="171"/>
      <c r="Q41" s="172"/>
      <c r="R41" s="172"/>
      <c r="S41" s="281">
        <v>1944</v>
      </c>
      <c r="T41" s="171"/>
      <c r="U41" s="177"/>
      <c r="V41" s="176"/>
      <c r="W41" s="176"/>
      <c r="X41" s="176"/>
    </row>
    <row r="42" spans="1:24">
      <c r="A42" s="169"/>
      <c r="B42" s="171"/>
      <c r="C42" s="171"/>
      <c r="D42" s="171"/>
      <c r="E42" s="171"/>
      <c r="F42" s="171"/>
      <c r="G42" s="171"/>
      <c r="H42" s="171"/>
      <c r="I42" s="171"/>
      <c r="J42" s="171"/>
      <c r="K42" s="281">
        <v>1942</v>
      </c>
      <c r="L42" s="276">
        <f>VLOOKUP($K42,data!$B$7:$BL$118,$L$5*22-22+1+$L$3)</f>
        <v>26008.85</v>
      </c>
      <c r="M42" s="171"/>
      <c r="N42" s="276">
        <f>VLOOKUP($K42,data!$B$7:$BL$118,$N$5*22-22+1+$N$3)</f>
        <v>165.29198</v>
      </c>
      <c r="O42" s="171"/>
      <c r="P42" s="171"/>
      <c r="Q42" s="172"/>
      <c r="R42" s="172"/>
      <c r="S42" s="281">
        <v>1945</v>
      </c>
      <c r="T42" s="171"/>
      <c r="U42" s="177"/>
      <c r="V42" s="176"/>
      <c r="W42" s="176"/>
      <c r="X42" s="176"/>
    </row>
    <row r="43" spans="1:24">
      <c r="A43" s="169"/>
      <c r="B43" s="171"/>
      <c r="C43" s="171"/>
      <c r="D43" s="171"/>
      <c r="E43" s="171"/>
      <c r="F43" s="171"/>
      <c r="G43" s="171"/>
      <c r="H43" s="171"/>
      <c r="I43" s="171"/>
      <c r="J43" s="171"/>
      <c r="K43" s="281">
        <v>1943</v>
      </c>
      <c r="L43" s="276">
        <f>VLOOKUP($K43,data!$B$7:$BL$118,$L$5*22-22+1+$L$3)</f>
        <v>25700</v>
      </c>
      <c r="M43" s="171"/>
      <c r="N43" s="276">
        <f>VLOOKUP($K43,data!$B$7:$BL$118,$N$5*22-22+1+$N$3)</f>
        <v>148.73623000000001</v>
      </c>
      <c r="O43" s="171"/>
      <c r="P43" s="171"/>
      <c r="Q43" s="172"/>
      <c r="R43" s="172"/>
      <c r="S43" s="281">
        <v>1946</v>
      </c>
      <c r="T43" s="171"/>
      <c r="U43" s="177"/>
      <c r="V43" s="176"/>
      <c r="W43" s="176"/>
      <c r="X43" s="176"/>
    </row>
    <row r="44" spans="1:24">
      <c r="A44" s="169"/>
      <c r="B44" s="171"/>
      <c r="C44" s="171"/>
      <c r="D44" s="171"/>
      <c r="E44" s="171"/>
      <c r="F44" s="171"/>
      <c r="G44" s="171"/>
      <c r="H44" s="171"/>
      <c r="I44" s="171"/>
      <c r="J44" s="171"/>
      <c r="K44" s="281">
        <v>1944</v>
      </c>
      <c r="L44" s="276">
        <f>VLOOKUP($K44,data!$B$7:$BL$118,$L$5*22-22+1+$L$3)</f>
        <v>22375</v>
      </c>
      <c r="M44" s="171"/>
      <c r="N44" s="276">
        <f>VLOOKUP($K44,data!$B$7:$BL$118,$N$5*22-22+1+$N$3)</f>
        <v>139.16373999999999</v>
      </c>
      <c r="O44" s="171"/>
      <c r="P44" s="171"/>
      <c r="Q44" s="172"/>
      <c r="R44" s="172"/>
      <c r="S44" s="281">
        <v>1947</v>
      </c>
      <c r="T44" s="171"/>
      <c r="U44" s="177"/>
      <c r="V44" s="176"/>
      <c r="W44" s="176"/>
      <c r="X44" s="176"/>
    </row>
    <row r="45" spans="1:24">
      <c r="A45" s="169"/>
      <c r="B45" s="171"/>
      <c r="C45" s="171"/>
      <c r="D45" s="171"/>
      <c r="E45" s="171"/>
      <c r="F45" s="171"/>
      <c r="G45" s="171"/>
      <c r="H45" s="171"/>
      <c r="I45" s="171"/>
      <c r="J45" s="171"/>
      <c r="K45" s="281">
        <v>1945</v>
      </c>
      <c r="L45" s="276">
        <f>VLOOKUP($K45,data!$B$7:$BL$118,$L$5*22-22+1+$L$3)</f>
        <v>22225.351999999999</v>
      </c>
      <c r="M45" s="171"/>
      <c r="N45" s="276">
        <f>VLOOKUP($K45,data!$B$7:$BL$118,$N$5*22-22+1+$N$3)</f>
        <v>115.45741</v>
      </c>
      <c r="O45" s="171"/>
      <c r="P45" s="171"/>
      <c r="Q45" s="172"/>
      <c r="R45" s="172"/>
      <c r="S45" s="281">
        <v>1948</v>
      </c>
      <c r="T45" s="171"/>
      <c r="U45" s="177"/>
      <c r="V45" s="176"/>
      <c r="W45" s="176"/>
      <c r="X45" s="176"/>
    </row>
    <row r="46" spans="1:24">
      <c r="A46" s="168"/>
      <c r="B46" s="171"/>
      <c r="C46" s="171"/>
      <c r="D46" s="171"/>
      <c r="E46" s="171"/>
      <c r="F46" s="171"/>
      <c r="G46" s="171"/>
      <c r="H46" s="171"/>
      <c r="I46" s="171"/>
      <c r="J46" s="171"/>
      <c r="K46" s="281">
        <v>1946</v>
      </c>
      <c r="L46" s="276">
        <f>VLOOKUP($K46,data!$B$7:$BL$118,$L$5*22-22+1+$L$3)</f>
        <v>22741.935000000001</v>
      </c>
      <c r="M46" s="171"/>
      <c r="N46" s="276">
        <f>VLOOKUP($K46,data!$B$7:$BL$118,$N$5*22-22+1+$N$3)</f>
        <v>122.28608</v>
      </c>
      <c r="O46" s="171"/>
      <c r="P46" s="171"/>
      <c r="Q46" s="172"/>
      <c r="R46" s="172"/>
      <c r="S46" s="281">
        <v>1949</v>
      </c>
      <c r="T46" s="171"/>
      <c r="U46" s="177"/>
      <c r="V46" s="176"/>
      <c r="W46" s="176"/>
      <c r="X46" s="176"/>
    </row>
    <row r="47" spans="1:24">
      <c r="A47" s="168"/>
      <c r="B47" s="171"/>
      <c r="C47" s="171"/>
      <c r="D47" s="171"/>
      <c r="E47" s="171"/>
      <c r="F47" s="171"/>
      <c r="G47" s="171"/>
      <c r="H47" s="171"/>
      <c r="I47" s="171"/>
      <c r="J47" s="171"/>
      <c r="K47" s="281">
        <v>1947</v>
      </c>
      <c r="L47" s="276">
        <f>VLOOKUP($K47,data!$B$7:$BL$118,$L$5*22-22+1+$L$3)</f>
        <v>21598.802</v>
      </c>
      <c r="M47" s="171"/>
      <c r="N47" s="276">
        <f>VLOOKUP($K47,data!$B$7:$BL$118,$N$5*22-22+1+$N$3)</f>
        <v>109.88655</v>
      </c>
      <c r="O47" s="171"/>
      <c r="P47" s="171"/>
      <c r="Q47" s="172"/>
      <c r="R47" s="172"/>
      <c r="S47" s="281">
        <v>1950</v>
      </c>
      <c r="T47" s="171"/>
      <c r="U47" s="177"/>
      <c r="V47" s="176"/>
      <c r="W47" s="176"/>
      <c r="X47" s="176"/>
    </row>
    <row r="48" spans="1:24">
      <c r="A48" s="168"/>
      <c r="B48" s="171"/>
      <c r="C48" s="171"/>
      <c r="D48" s="171"/>
      <c r="E48" s="171"/>
      <c r="F48" s="171"/>
      <c r="G48" s="171"/>
      <c r="H48" s="171"/>
      <c r="I48" s="171"/>
      <c r="J48" s="171"/>
      <c r="K48" s="281">
        <v>1948</v>
      </c>
      <c r="L48" s="276">
        <f>VLOOKUP($K48,data!$B$7:$BL$118,$L$5*22-22+1+$L$3)</f>
        <v>22642.044999999998</v>
      </c>
      <c r="M48" s="171"/>
      <c r="N48" s="276">
        <f>VLOOKUP($K48,data!$B$7:$BL$118,$N$5*22-22+1+$N$3)</f>
        <v>90.257413</v>
      </c>
      <c r="O48" s="171"/>
      <c r="P48" s="171"/>
      <c r="Q48" s="172"/>
      <c r="R48" s="172"/>
      <c r="S48" s="281">
        <v>1951</v>
      </c>
      <c r="T48" s="171"/>
      <c r="U48" s="177"/>
      <c r="V48" s="176"/>
      <c r="W48" s="176"/>
      <c r="X48" s="176"/>
    </row>
    <row r="49" spans="1:24">
      <c r="A49" s="168"/>
      <c r="B49" s="171"/>
      <c r="C49" s="171"/>
      <c r="D49" s="171"/>
      <c r="E49" s="171"/>
      <c r="F49" s="171"/>
      <c r="G49" s="171"/>
      <c r="H49" s="171"/>
      <c r="I49" s="171"/>
      <c r="J49" s="171"/>
      <c r="K49" s="281">
        <v>1949</v>
      </c>
      <c r="L49" s="276">
        <f>VLOOKUP($K49,data!$B$7:$BL$118,$L$5*22-22+1+$L$3)</f>
        <v>21021.739000000001</v>
      </c>
      <c r="M49" s="171"/>
      <c r="N49" s="276">
        <f>VLOOKUP($K49,data!$B$7:$BL$118,$N$5*22-22+1+$N$3)</f>
        <v>86.591275999999993</v>
      </c>
      <c r="O49" s="171"/>
      <c r="P49" s="171"/>
      <c r="Q49" s="172"/>
      <c r="R49" s="172"/>
      <c r="S49" s="281">
        <v>1952</v>
      </c>
      <c r="T49" s="171"/>
      <c r="U49" s="177"/>
      <c r="V49" s="176"/>
      <c r="W49" s="176"/>
      <c r="X49" s="176"/>
    </row>
    <row r="50" spans="1:24">
      <c r="A50" s="168"/>
      <c r="B50" s="171"/>
      <c r="C50" s="171"/>
      <c r="D50" s="171"/>
      <c r="E50" s="171"/>
      <c r="F50" s="171"/>
      <c r="G50" s="171"/>
      <c r="H50" s="171"/>
      <c r="I50" s="171"/>
      <c r="J50" s="171"/>
      <c r="K50" s="281">
        <v>1950</v>
      </c>
      <c r="L50" s="276">
        <f>VLOOKUP($K50,data!$B$7:$BL$118,$L$5*22-22+1+$L$3)</f>
        <v>22890.052</v>
      </c>
      <c r="M50" s="171"/>
      <c r="N50" s="276">
        <f>VLOOKUP($K50,data!$B$7:$BL$118,$N$5*22-22+1+$N$3)</f>
        <v>93.239345999999998</v>
      </c>
      <c r="O50" s="171"/>
      <c r="P50" s="171"/>
      <c r="Q50" s="172"/>
      <c r="R50" s="172"/>
      <c r="S50" s="281">
        <v>1953</v>
      </c>
      <c r="T50" s="171"/>
      <c r="U50" s="177"/>
      <c r="V50" s="176"/>
      <c r="W50" s="176"/>
      <c r="X50" s="176"/>
    </row>
    <row r="51" spans="1:24">
      <c r="A51" s="168"/>
      <c r="B51" s="171"/>
      <c r="C51" s="171"/>
      <c r="D51" s="171"/>
      <c r="E51" s="171"/>
      <c r="F51" s="171"/>
      <c r="G51" s="171"/>
      <c r="H51" s="171"/>
      <c r="I51" s="171"/>
      <c r="J51" s="171"/>
      <c r="K51" s="281">
        <v>1951</v>
      </c>
      <c r="L51" s="276">
        <f>VLOOKUP($K51,data!$B$7:$BL$118,$L$5*22-22+1+$L$3)</f>
        <v>23096.938999999998</v>
      </c>
      <c r="M51" s="171"/>
      <c r="N51" s="276">
        <f>VLOOKUP($K51,data!$B$7:$BL$118,$N$5*22-22+1+$N$3)</f>
        <v>86.677368000000001</v>
      </c>
      <c r="O51" s="171"/>
      <c r="P51" s="171"/>
      <c r="Q51" s="172"/>
      <c r="R51" s="172"/>
      <c r="S51" s="281">
        <v>1954</v>
      </c>
      <c r="T51" s="171"/>
      <c r="U51" s="177"/>
      <c r="V51" s="176"/>
      <c r="W51" s="176"/>
      <c r="X51" s="176"/>
    </row>
    <row r="52" spans="1:24">
      <c r="A52" s="168"/>
      <c r="B52" s="171"/>
      <c r="C52" s="171"/>
      <c r="D52" s="171"/>
      <c r="E52" s="171"/>
      <c r="F52" s="171"/>
      <c r="G52" s="171"/>
      <c r="H52" s="171"/>
      <c r="I52" s="171"/>
      <c r="J52" s="171"/>
      <c r="K52" s="281">
        <v>1952</v>
      </c>
      <c r="L52" s="276">
        <f>VLOOKUP($K52,data!$B$7:$BL$118,$L$5*22-22+1+$L$3)</f>
        <v>22775</v>
      </c>
      <c r="M52" s="171"/>
      <c r="N52" s="276">
        <f>VLOOKUP($K52,data!$B$7:$BL$118,$N$5*22-22+1+$N$3)</f>
        <v>74.391047</v>
      </c>
      <c r="O52" s="171"/>
      <c r="P52" s="171"/>
      <c r="Q52" s="172"/>
      <c r="R52" s="172"/>
      <c r="S52" s="281">
        <v>1955</v>
      </c>
      <c r="T52" s="171"/>
      <c r="U52" s="177"/>
      <c r="V52" s="176"/>
      <c r="W52" s="176"/>
      <c r="X52" s="176"/>
    </row>
    <row r="53" spans="1:24">
      <c r="A53" s="168"/>
      <c r="B53" s="171"/>
      <c r="C53" s="171"/>
      <c r="D53" s="171"/>
      <c r="E53" s="171"/>
      <c r="F53" s="171"/>
      <c r="G53" s="171"/>
      <c r="H53" s="171"/>
      <c r="I53" s="171"/>
      <c r="J53" s="171"/>
      <c r="K53" s="281">
        <v>1953</v>
      </c>
      <c r="L53" s="276">
        <f>VLOOKUP($K53,data!$B$7:$BL$118,$L$5*22-22+1+$L$3)</f>
        <v>21676.056</v>
      </c>
      <c r="M53" s="171"/>
      <c r="N53" s="276">
        <f>VLOOKUP($K53,data!$B$7:$BL$118,$N$5*22-22+1+$N$3)</f>
        <v>74.991517000000002</v>
      </c>
      <c r="O53" s="171"/>
      <c r="P53" s="171"/>
      <c r="Q53" s="172"/>
      <c r="R53" s="172"/>
      <c r="S53" s="281">
        <v>1956</v>
      </c>
      <c r="T53" s="171"/>
      <c r="U53" s="177"/>
      <c r="V53" s="176"/>
      <c r="W53" s="176"/>
      <c r="X53" s="176"/>
    </row>
    <row r="54" spans="1:24">
      <c r="A54" s="168"/>
      <c r="B54" s="171"/>
      <c r="C54" s="171"/>
      <c r="D54" s="171"/>
      <c r="E54" s="171"/>
      <c r="F54" s="171"/>
      <c r="G54" s="171"/>
      <c r="H54" s="171"/>
      <c r="I54" s="171"/>
      <c r="J54" s="171"/>
      <c r="K54" s="281">
        <v>1954</v>
      </c>
      <c r="L54" s="276">
        <f>VLOOKUP($K54,data!$B$7:$BL$118,$L$5*22-22+1+$L$3)</f>
        <v>21388.393</v>
      </c>
      <c r="M54" s="171"/>
      <c r="N54" s="276">
        <f>VLOOKUP($K54,data!$B$7:$BL$118,$N$5*22-22+1+$N$3)</f>
        <v>60.173912999999999</v>
      </c>
      <c r="O54" s="171"/>
      <c r="P54" s="171"/>
      <c r="Q54" s="172"/>
      <c r="R54" s="172"/>
      <c r="S54" s="281">
        <v>1957</v>
      </c>
      <c r="T54" s="171"/>
      <c r="U54" s="177"/>
      <c r="V54" s="176"/>
      <c r="W54" s="176"/>
      <c r="X54" s="176"/>
    </row>
    <row r="55" spans="1:24">
      <c r="A55" s="168"/>
      <c r="B55" s="171"/>
      <c r="C55" s="171"/>
      <c r="D55" s="171"/>
      <c r="E55" s="171"/>
      <c r="F55" s="171"/>
      <c r="G55" s="171"/>
      <c r="H55" s="171"/>
      <c r="I55" s="171"/>
      <c r="J55" s="171"/>
      <c r="K55" s="281">
        <v>1955</v>
      </c>
      <c r="L55" s="276">
        <f>VLOOKUP($K55,data!$B$7:$BL$118,$L$5*22-22+1+$L$3)</f>
        <v>21163.09</v>
      </c>
      <c r="M55" s="171"/>
      <c r="N55" s="276">
        <f>VLOOKUP($K55,data!$B$7:$BL$118,$N$5*22-22+1+$N$3)</f>
        <v>64.413938999999999</v>
      </c>
      <c r="O55" s="171"/>
      <c r="P55" s="171"/>
      <c r="Q55" s="172"/>
      <c r="R55" s="172"/>
      <c r="S55" s="281">
        <v>1958</v>
      </c>
      <c r="T55" s="171"/>
      <c r="U55" s="177"/>
      <c r="V55" s="176"/>
      <c r="W55" s="176"/>
      <c r="X55" s="176"/>
    </row>
    <row r="56" spans="1:24">
      <c r="A56" s="168"/>
      <c r="B56" s="171"/>
      <c r="C56" s="171"/>
      <c r="D56" s="171"/>
      <c r="E56" s="171"/>
      <c r="F56" s="171"/>
      <c r="G56" s="171"/>
      <c r="H56" s="171"/>
      <c r="I56" s="171"/>
      <c r="J56" s="171"/>
      <c r="K56" s="281">
        <v>1956</v>
      </c>
      <c r="L56" s="276">
        <f>VLOOKUP($K56,data!$B$7:$BL$118,$L$5*22-22+1+$L$3)</f>
        <v>22629.167000000001</v>
      </c>
      <c r="M56" s="171"/>
      <c r="N56" s="276">
        <f>VLOOKUP($K56,data!$B$7:$BL$118,$N$5*22-22+1+$N$3)</f>
        <v>68.382093999999995</v>
      </c>
      <c r="O56" s="171"/>
      <c r="P56" s="171"/>
      <c r="Q56" s="172"/>
      <c r="R56" s="172"/>
      <c r="S56" s="281">
        <v>1959</v>
      </c>
      <c r="T56" s="171"/>
      <c r="U56" s="177"/>
      <c r="V56" s="176"/>
      <c r="W56" s="176"/>
      <c r="X56" s="176"/>
    </row>
    <row r="57" spans="1:24">
      <c r="A57" s="168"/>
      <c r="B57" s="171"/>
      <c r="C57" s="171"/>
      <c r="D57" s="171"/>
      <c r="E57" s="171"/>
      <c r="F57" s="171"/>
      <c r="G57" s="171"/>
      <c r="H57" s="171"/>
      <c r="I57" s="171"/>
      <c r="J57" s="171"/>
      <c r="K57" s="281">
        <v>1957</v>
      </c>
      <c r="L57" s="276">
        <f>VLOOKUP($K57,data!$B$7:$BL$118,$L$5*22-22+1+$L$3)</f>
        <v>21204.918000000001</v>
      </c>
      <c r="M57" s="171"/>
      <c r="N57" s="276">
        <f>VLOOKUP($K57,data!$B$7:$BL$118,$N$5*22-22+1+$N$3)</f>
        <v>63.546292999999999</v>
      </c>
      <c r="O57" s="171"/>
      <c r="P57" s="171"/>
      <c r="Q57" s="172"/>
      <c r="R57" s="172"/>
      <c r="S57" s="281">
        <v>1960</v>
      </c>
      <c r="T57" s="171"/>
      <c r="U57" s="177"/>
      <c r="V57" s="176"/>
      <c r="W57" s="176"/>
      <c r="X57" s="176"/>
    </row>
    <row r="58" spans="1:24">
      <c r="A58" s="168"/>
      <c r="B58" s="171"/>
      <c r="C58" s="171"/>
      <c r="D58" s="171"/>
      <c r="E58" s="171"/>
      <c r="F58" s="171"/>
      <c r="G58" s="171"/>
      <c r="H58" s="171"/>
      <c r="I58" s="171"/>
      <c r="J58" s="171"/>
      <c r="K58" s="281">
        <v>1958</v>
      </c>
      <c r="L58" s="276">
        <f>VLOOKUP($K58,data!$B$7:$BL$118,$L$5*22-22+1+$L$3)</f>
        <v>20581.672999999999</v>
      </c>
      <c r="M58" s="171"/>
      <c r="N58" s="276">
        <f>VLOOKUP($K58,data!$B$7:$BL$118,$N$5*22-22+1+$N$3)</f>
        <v>59.854497000000002</v>
      </c>
      <c r="O58" s="171"/>
      <c r="P58" s="171"/>
      <c r="Q58" s="172"/>
      <c r="R58" s="172"/>
      <c r="S58" s="281">
        <v>1961</v>
      </c>
      <c r="T58" s="171"/>
      <c r="U58" s="177"/>
      <c r="V58" s="176"/>
      <c r="W58" s="176"/>
      <c r="X58" s="176"/>
    </row>
    <row r="59" spans="1:24">
      <c r="A59" s="168"/>
      <c r="B59" s="171"/>
      <c r="C59" s="171"/>
      <c r="D59" s="171"/>
      <c r="E59" s="171"/>
      <c r="F59" s="171"/>
      <c r="G59" s="171"/>
      <c r="H59" s="171"/>
      <c r="I59" s="171"/>
      <c r="J59" s="171"/>
      <c r="K59" s="281">
        <v>1959</v>
      </c>
      <c r="L59" s="276">
        <f>VLOOKUP($K59,data!$B$7:$BL$118,$L$5*22-22+1+$L$3)</f>
        <v>22326.848000000002</v>
      </c>
      <c r="M59" s="171"/>
      <c r="N59" s="276">
        <f>VLOOKUP($K59,data!$B$7:$BL$118,$N$5*22-22+1+$N$3)</f>
        <v>56.226174999999998</v>
      </c>
      <c r="O59" s="171"/>
      <c r="P59" s="171"/>
      <c r="Q59" s="172"/>
      <c r="R59" s="172"/>
      <c r="S59" s="281">
        <v>1962</v>
      </c>
      <c r="T59" s="171"/>
      <c r="U59" s="177"/>
      <c r="V59" s="176"/>
      <c r="W59" s="176"/>
      <c r="X59" s="176"/>
    </row>
    <row r="60" spans="1:24">
      <c r="A60" s="168"/>
      <c r="B60" s="171"/>
      <c r="C60" s="171"/>
      <c r="D60" s="171"/>
      <c r="E60" s="171"/>
      <c r="F60" s="171"/>
      <c r="G60" s="171"/>
      <c r="H60" s="171"/>
      <c r="I60" s="171"/>
      <c r="J60" s="171"/>
      <c r="K60" s="281">
        <v>1960</v>
      </c>
      <c r="L60" s="276">
        <f>VLOOKUP($K60,data!$B$7:$BL$118,$L$5*22-22+1+$L$3)</f>
        <v>21153.558000000001</v>
      </c>
      <c r="M60" s="171"/>
      <c r="N60" s="276">
        <f>VLOOKUP($K60,data!$B$7:$BL$118,$N$5*22-22+1+$N$3)</f>
        <v>57.028359999999999</v>
      </c>
      <c r="O60" s="171"/>
      <c r="P60" s="171"/>
      <c r="Q60" s="172"/>
      <c r="R60" s="172"/>
      <c r="S60" s="281">
        <v>1963</v>
      </c>
      <c r="T60" s="171"/>
      <c r="U60" s="177"/>
      <c r="V60" s="176"/>
      <c r="W60" s="176"/>
      <c r="X60" s="176"/>
    </row>
    <row r="61" spans="1:24">
      <c r="A61" s="168"/>
      <c r="B61" s="171"/>
      <c r="C61" s="171"/>
      <c r="D61" s="171"/>
      <c r="E61" s="171"/>
      <c r="F61" s="171"/>
      <c r="G61" s="171"/>
      <c r="H61" s="171"/>
      <c r="I61" s="171"/>
      <c r="J61" s="171"/>
      <c r="K61" s="281">
        <v>1961</v>
      </c>
      <c r="L61" s="276">
        <f>VLOOKUP($K61,data!$B$7:$BL$118,$L$5*22-22+1+$L$3)</f>
        <v>20670.251</v>
      </c>
      <c r="M61" s="171"/>
      <c r="N61" s="276">
        <f>VLOOKUP($K61,data!$B$7:$BL$118,$N$5*22-22+1+$N$3)</f>
        <v>61.194029999999998</v>
      </c>
      <c r="O61" s="171"/>
      <c r="P61" s="171"/>
      <c r="Q61" s="172"/>
      <c r="R61" s="172"/>
      <c r="S61" s="281">
        <v>1964</v>
      </c>
      <c r="T61" s="171"/>
      <c r="U61" s="177"/>
      <c r="V61" s="176"/>
      <c r="W61" s="176"/>
      <c r="X61" s="176"/>
    </row>
    <row r="62" spans="1:24">
      <c r="A62" s="168"/>
      <c r="B62" s="171"/>
      <c r="C62" s="171"/>
      <c r="D62" s="171"/>
      <c r="E62" s="171"/>
      <c r="F62" s="171"/>
      <c r="G62" s="171"/>
      <c r="H62" s="171"/>
      <c r="I62" s="171"/>
      <c r="J62" s="171"/>
      <c r="K62" s="281">
        <v>1962</v>
      </c>
      <c r="L62" s="276">
        <f>VLOOKUP($K62,data!$B$7:$BL$118,$L$5*22-22+1+$L$3)</f>
        <v>20817.567999999999</v>
      </c>
      <c r="M62" s="171"/>
      <c r="N62" s="276">
        <f>VLOOKUP($K62,data!$B$7:$BL$118,$N$5*22-22+1+$N$3)</f>
        <v>61.024754999999999</v>
      </c>
      <c r="O62" s="171"/>
      <c r="P62" s="171"/>
      <c r="Q62" s="172"/>
      <c r="R62" s="172"/>
      <c r="S62" s="281">
        <v>1965</v>
      </c>
      <c r="T62" s="171"/>
      <c r="U62" s="177"/>
      <c r="V62" s="176"/>
      <c r="W62" s="176"/>
      <c r="X62" s="176"/>
    </row>
    <row r="63" spans="1:24">
      <c r="A63" s="168"/>
      <c r="B63" s="171"/>
      <c r="C63" s="171"/>
      <c r="D63" s="171"/>
      <c r="E63" s="171"/>
      <c r="F63" s="171"/>
      <c r="G63" s="171"/>
      <c r="H63" s="171"/>
      <c r="I63" s="171"/>
      <c r="J63" s="171"/>
      <c r="K63" s="281">
        <v>1963</v>
      </c>
      <c r="L63" s="276">
        <f>VLOOKUP($K63,data!$B$7:$BL$118,$L$5*22-22+1+$L$3)</f>
        <v>20358.973999999998</v>
      </c>
      <c r="M63" s="171"/>
      <c r="N63" s="276">
        <f>VLOOKUP($K63,data!$B$7:$BL$118,$N$5*22-22+1+$N$3)</f>
        <v>62.674874000000003</v>
      </c>
      <c r="O63" s="171"/>
      <c r="P63" s="171"/>
      <c r="Q63" s="172"/>
      <c r="R63" s="172"/>
      <c r="S63" s="281">
        <v>1966</v>
      </c>
      <c r="T63" s="171"/>
      <c r="U63" s="177"/>
      <c r="V63" s="176"/>
      <c r="W63" s="176"/>
      <c r="X63" s="176"/>
    </row>
    <row r="64" spans="1:24">
      <c r="A64" s="168"/>
      <c r="B64" s="171"/>
      <c r="C64" s="171"/>
      <c r="D64" s="171"/>
      <c r="E64" s="171"/>
      <c r="F64" s="171"/>
      <c r="G64" s="171"/>
      <c r="H64" s="171"/>
      <c r="I64" s="171"/>
      <c r="J64" s="171"/>
      <c r="K64" s="281">
        <v>1964</v>
      </c>
      <c r="L64" s="276">
        <f>VLOOKUP($K64,data!$B$7:$BL$118,$L$5*22-22+1+$L$3)</f>
        <v>20691.843000000001</v>
      </c>
      <c r="M64" s="171"/>
      <c r="N64" s="276">
        <f>VLOOKUP($K64,data!$B$7:$BL$118,$N$5*22-22+1+$N$3)</f>
        <v>62.715918000000002</v>
      </c>
      <c r="O64" s="171"/>
      <c r="P64" s="171"/>
      <c r="Q64" s="172"/>
      <c r="R64" s="172"/>
      <c r="S64" s="281">
        <v>1967</v>
      </c>
      <c r="T64" s="171"/>
      <c r="U64" s="177"/>
      <c r="V64" s="176"/>
      <c r="W64" s="176"/>
      <c r="X64" s="176"/>
    </row>
    <row r="65" spans="1:24">
      <c r="A65" s="168"/>
      <c r="B65" s="171"/>
      <c r="C65" s="171"/>
      <c r="D65" s="171"/>
      <c r="E65" s="171"/>
      <c r="F65" s="171"/>
      <c r="G65" s="171"/>
      <c r="H65" s="171"/>
      <c r="I65" s="171"/>
      <c r="J65" s="171"/>
      <c r="K65" s="281">
        <v>1965</v>
      </c>
      <c r="L65" s="276">
        <f>VLOOKUP($K65,data!$B$7:$BL$118,$L$5*22-22+1+$L$3)</f>
        <v>19954.286</v>
      </c>
      <c r="M65" s="171"/>
      <c r="N65" s="276">
        <f>VLOOKUP($K65,data!$B$7:$BL$118,$N$5*22-22+1+$N$3)</f>
        <v>61.337355000000002</v>
      </c>
      <c r="O65" s="171"/>
      <c r="P65" s="171"/>
      <c r="Q65" s="172"/>
      <c r="R65" s="172"/>
      <c r="S65" s="281">
        <v>1968</v>
      </c>
      <c r="T65" s="171"/>
      <c r="U65" s="177"/>
      <c r="V65" s="176"/>
      <c r="W65" s="176"/>
      <c r="X65" s="176"/>
    </row>
    <row r="66" spans="1:24">
      <c r="A66" s="168"/>
      <c r="B66" s="171"/>
      <c r="C66" s="171"/>
      <c r="D66" s="171"/>
      <c r="E66" s="171"/>
      <c r="F66" s="171"/>
      <c r="G66" s="171"/>
      <c r="H66" s="171"/>
      <c r="I66" s="171"/>
      <c r="J66" s="171"/>
      <c r="K66" s="281">
        <v>1966</v>
      </c>
      <c r="L66" s="276">
        <f>VLOOKUP($K66,data!$B$7:$BL$118,$L$5*22-22+1+$L$3)</f>
        <v>20400.097000000002</v>
      </c>
      <c r="M66" s="171"/>
      <c r="N66" s="276">
        <f>VLOOKUP($K66,data!$B$7:$BL$118,$N$5*22-22+1+$N$3)</f>
        <v>64.017427999999995</v>
      </c>
      <c r="O66" s="171"/>
      <c r="P66" s="171"/>
      <c r="Q66" s="172"/>
      <c r="R66" s="172"/>
      <c r="S66" s="281">
        <v>1969</v>
      </c>
      <c r="T66" s="171"/>
      <c r="U66" s="177"/>
      <c r="V66" s="176"/>
      <c r="W66" s="176"/>
      <c r="X66" s="176"/>
    </row>
    <row r="67" spans="1:24">
      <c r="A67" s="168"/>
      <c r="B67" s="171"/>
      <c r="C67" s="171"/>
      <c r="D67" s="171"/>
      <c r="E67" s="171"/>
      <c r="F67" s="171"/>
      <c r="G67" s="171"/>
      <c r="H67" s="171"/>
      <c r="I67" s="171"/>
      <c r="J67" s="171"/>
      <c r="K67" s="281">
        <v>1967</v>
      </c>
      <c r="L67" s="276">
        <f>VLOOKUP($K67,data!$B$7:$BL$118,$L$5*22-22+1+$L$3)</f>
        <v>19331.648000000001</v>
      </c>
      <c r="M67" s="171"/>
      <c r="N67" s="276">
        <f>VLOOKUP($K67,data!$B$7:$BL$118,$N$5*22-22+1+$N$3)</f>
        <v>60.596178000000002</v>
      </c>
      <c r="O67" s="171"/>
      <c r="P67" s="171"/>
      <c r="Q67" s="172"/>
      <c r="R67" s="172"/>
      <c r="S67" s="281">
        <v>1970</v>
      </c>
      <c r="T67" s="171"/>
      <c r="U67" s="177"/>
      <c r="V67" s="176"/>
      <c r="W67" s="176"/>
      <c r="X67" s="176"/>
    </row>
    <row r="68" spans="1:24">
      <c r="A68" s="168"/>
      <c r="B68" s="171"/>
      <c r="C68" s="171"/>
      <c r="D68" s="171"/>
      <c r="E68" s="171"/>
      <c r="F68" s="171"/>
      <c r="G68" s="171"/>
      <c r="H68" s="171"/>
      <c r="I68" s="171"/>
      <c r="J68" s="171"/>
      <c r="K68" s="281">
        <v>1968</v>
      </c>
      <c r="L68" s="276">
        <f>VLOOKUP($K68,data!$B$7:$BL$118,$L$5*22-22+1+$L$3)</f>
        <v>21776.401999999998</v>
      </c>
      <c r="M68" s="171"/>
      <c r="N68" s="276">
        <f>VLOOKUP($K68,data!$B$7:$BL$118,$N$5*22-22+1+$N$3)</f>
        <v>57.211309999999997</v>
      </c>
      <c r="O68" s="171"/>
      <c r="P68" s="171"/>
      <c r="Q68" s="172"/>
      <c r="R68" s="172"/>
      <c r="S68" s="281">
        <v>1971</v>
      </c>
      <c r="T68" s="171"/>
      <c r="U68" s="177"/>
      <c r="V68" s="176"/>
      <c r="W68" s="176"/>
      <c r="X68" s="176"/>
    </row>
    <row r="69" spans="1:24">
      <c r="A69" s="168"/>
      <c r="B69" s="171"/>
      <c r="C69" s="171"/>
      <c r="D69" s="171"/>
      <c r="E69" s="171"/>
      <c r="F69" s="171"/>
      <c r="G69" s="171"/>
      <c r="H69" s="171"/>
      <c r="I69" s="171"/>
      <c r="J69" s="171"/>
      <c r="K69" s="281">
        <v>1969</v>
      </c>
      <c r="L69" s="276">
        <f>VLOOKUP($K69,data!$B$7:$BL$118,$L$5*22-22+1+$L$3)</f>
        <v>19174.883000000002</v>
      </c>
      <c r="M69" s="171"/>
      <c r="N69" s="276">
        <f>VLOOKUP($K69,data!$B$7:$BL$118,$N$5*22-22+1+$N$3)</f>
        <v>54.262475999999999</v>
      </c>
      <c r="O69" s="171"/>
      <c r="P69" s="171"/>
      <c r="Q69" s="172"/>
      <c r="R69" s="172"/>
      <c r="S69" s="281">
        <v>1972</v>
      </c>
      <c r="T69" s="171"/>
      <c r="U69" s="177"/>
      <c r="V69" s="176"/>
      <c r="W69" s="176"/>
      <c r="X69" s="176"/>
    </row>
    <row r="70" spans="1:24">
      <c r="A70" s="168"/>
      <c r="B70" s="171"/>
      <c r="C70" s="171"/>
      <c r="D70" s="171"/>
      <c r="E70" s="171"/>
      <c r="F70" s="171"/>
      <c r="G70" s="171"/>
      <c r="H70" s="171"/>
      <c r="I70" s="171"/>
      <c r="J70" s="171"/>
      <c r="K70" s="281">
        <v>1970</v>
      </c>
      <c r="L70" s="276">
        <f>VLOOKUP($K70,data!$B$7:$BL$118,$L$5*22-22+1+$L$3)</f>
        <v>19859.419000000002</v>
      </c>
      <c r="M70" s="171"/>
      <c r="N70" s="276">
        <f>VLOOKUP($K70,data!$B$7:$BL$118,$N$5*22-22+1+$N$3)</f>
        <v>55.890219000000002</v>
      </c>
      <c r="O70" s="171"/>
      <c r="P70" s="171"/>
      <c r="Q70" s="172"/>
      <c r="R70" s="172"/>
      <c r="S70" s="281">
        <v>1973</v>
      </c>
      <c r="T70" s="171"/>
      <c r="U70" s="177"/>
      <c r="V70" s="176"/>
      <c r="W70" s="176"/>
      <c r="X70" s="176"/>
    </row>
    <row r="71" spans="1:24">
      <c r="A71" s="168"/>
      <c r="B71" s="171"/>
      <c r="C71" s="171"/>
      <c r="D71" s="171"/>
      <c r="E71" s="171"/>
      <c r="F71" s="171"/>
      <c r="G71" s="171"/>
      <c r="H71" s="171"/>
      <c r="I71" s="171"/>
      <c r="J71" s="171"/>
      <c r="K71" s="281">
        <v>1971</v>
      </c>
      <c r="L71" s="276">
        <f>VLOOKUP($K71,data!$B$7:$BL$118,$L$5*22-22+1+$L$3)</f>
        <v>19466.789000000001</v>
      </c>
      <c r="M71" s="171"/>
      <c r="N71" s="276">
        <f>VLOOKUP($K71,data!$B$7:$BL$118,$N$5*22-22+1+$N$3)</f>
        <v>63.141702000000002</v>
      </c>
      <c r="O71" s="171"/>
      <c r="P71" s="171"/>
      <c r="Q71" s="172"/>
      <c r="R71" s="172"/>
      <c r="S71" s="281">
        <v>1974</v>
      </c>
      <c r="T71" s="171"/>
      <c r="U71" s="177"/>
      <c r="V71" s="176"/>
      <c r="W71" s="176"/>
      <c r="X71" s="176"/>
    </row>
    <row r="72" spans="1:24">
      <c r="A72" s="168"/>
      <c r="B72" s="171"/>
      <c r="C72" s="171"/>
      <c r="D72" s="171"/>
      <c r="E72" s="171"/>
      <c r="F72" s="171"/>
      <c r="G72" s="171"/>
      <c r="H72" s="171"/>
      <c r="I72" s="171"/>
      <c r="J72" s="171"/>
      <c r="K72" s="281">
        <v>1972</v>
      </c>
      <c r="L72" s="276">
        <f>VLOOKUP($K72,data!$B$7:$BL$118,$L$5*22-22+1+$L$3)</f>
        <v>18455.052</v>
      </c>
      <c r="M72" s="171"/>
      <c r="N72" s="276">
        <f>VLOOKUP($K72,data!$B$7:$BL$118,$N$5*22-22+1+$N$3)</f>
        <v>56.890424000000003</v>
      </c>
      <c r="O72" s="171"/>
      <c r="P72" s="171"/>
      <c r="Q72" s="172"/>
      <c r="R72" s="172"/>
      <c r="S72" s="281">
        <v>1975</v>
      </c>
      <c r="T72" s="171"/>
      <c r="U72" s="177"/>
      <c r="V72" s="176"/>
      <c r="W72" s="176"/>
      <c r="X72" s="176"/>
    </row>
    <row r="73" spans="1:24">
      <c r="A73" s="168"/>
      <c r="B73" s="171"/>
      <c r="C73" s="171"/>
      <c r="D73" s="171"/>
      <c r="E73" s="171"/>
      <c r="F73" s="171"/>
      <c r="G73" s="171"/>
      <c r="H73" s="171"/>
      <c r="I73" s="171"/>
      <c r="J73" s="171"/>
      <c r="K73" s="281">
        <v>1973</v>
      </c>
      <c r="L73" s="276">
        <f>VLOOKUP($K73,data!$B$7:$BL$118,$L$5*22-22+1+$L$3)</f>
        <v>18885.350999999999</v>
      </c>
      <c r="M73" s="171"/>
      <c r="N73" s="276">
        <f>VLOOKUP($K73,data!$B$7:$BL$118,$N$5*22-22+1+$N$3)</f>
        <v>52.917335999999999</v>
      </c>
      <c r="O73" s="171"/>
      <c r="P73" s="171"/>
      <c r="Q73" s="172"/>
      <c r="R73" s="172"/>
      <c r="S73" s="281">
        <v>1976</v>
      </c>
      <c r="T73" s="171"/>
      <c r="U73" s="177"/>
      <c r="V73" s="176"/>
      <c r="W73" s="176"/>
      <c r="X73" s="176"/>
    </row>
    <row r="74" spans="1:24">
      <c r="A74" s="168"/>
      <c r="B74" s="171"/>
      <c r="C74" s="171"/>
      <c r="D74" s="171"/>
      <c r="E74" s="171"/>
      <c r="F74" s="171"/>
      <c r="G74" s="171"/>
      <c r="H74" s="171"/>
      <c r="I74" s="171"/>
      <c r="J74" s="171"/>
      <c r="K74" s="281">
        <v>1974</v>
      </c>
      <c r="L74" s="276">
        <f>VLOOKUP($K74,data!$B$7:$BL$118,$L$5*22-22+1+$L$3)</f>
        <v>19639.738000000001</v>
      </c>
      <c r="M74" s="171"/>
      <c r="N74" s="276">
        <f>VLOOKUP($K74,data!$B$7:$BL$118,$N$5*22-22+1+$N$3)</f>
        <v>51.075570999999997</v>
      </c>
      <c r="O74" s="171"/>
      <c r="P74" s="171"/>
      <c r="Q74" s="172"/>
      <c r="R74" s="172"/>
      <c r="S74" s="281">
        <v>1977</v>
      </c>
      <c r="T74" s="171"/>
      <c r="U74" s="177"/>
      <c r="V74" s="176"/>
      <c r="W74" s="176"/>
      <c r="X74" s="176"/>
    </row>
    <row r="75" spans="1:24">
      <c r="A75" s="168"/>
      <c r="B75" s="171"/>
      <c r="C75" s="171"/>
      <c r="D75" s="171"/>
      <c r="E75" s="171"/>
      <c r="F75" s="171"/>
      <c r="G75" s="171"/>
      <c r="H75" s="171"/>
      <c r="I75" s="171"/>
      <c r="J75" s="171"/>
      <c r="K75" s="281">
        <v>1975</v>
      </c>
      <c r="L75" s="276">
        <f>VLOOKUP($K75,data!$B$7:$BL$118,$L$5*22-22+1+$L$3)</f>
        <v>17488.38</v>
      </c>
      <c r="M75" s="171"/>
      <c r="N75" s="276">
        <f>VLOOKUP($K75,data!$B$7:$BL$118,$N$5*22-22+1+$N$3)</f>
        <v>48.748415000000001</v>
      </c>
      <c r="O75" s="171"/>
      <c r="P75" s="171"/>
      <c r="Q75" s="172"/>
      <c r="R75" s="172"/>
      <c r="S75" s="281">
        <v>1978</v>
      </c>
      <c r="T75" s="171"/>
      <c r="U75" s="177"/>
      <c r="V75" s="176"/>
      <c r="W75" s="176"/>
      <c r="X75" s="176"/>
    </row>
    <row r="76" spans="1:24">
      <c r="A76" s="168"/>
      <c r="B76" s="171"/>
      <c r="C76" s="171"/>
      <c r="D76" s="171"/>
      <c r="E76" s="171"/>
      <c r="F76" s="171"/>
      <c r="G76" s="171"/>
      <c r="H76" s="171"/>
      <c r="I76" s="171"/>
      <c r="J76" s="171"/>
      <c r="K76" s="281">
        <v>1976</v>
      </c>
      <c r="L76" s="276">
        <f>VLOOKUP($K76,data!$B$7:$BL$118,$L$5*22-22+1+$L$3)</f>
        <v>18354.387999999999</v>
      </c>
      <c r="M76" s="171"/>
      <c r="N76" s="276">
        <f>VLOOKUP($K76,data!$B$7:$BL$118,$N$5*22-22+1+$N$3)</f>
        <v>49.606079999999999</v>
      </c>
      <c r="O76" s="171"/>
      <c r="P76" s="171"/>
      <c r="Q76" s="172"/>
      <c r="R76" s="172"/>
      <c r="S76" s="281">
        <v>1979</v>
      </c>
      <c r="T76" s="171"/>
      <c r="U76" s="177"/>
      <c r="V76" s="176"/>
      <c r="W76" s="176"/>
      <c r="X76" s="176"/>
    </row>
    <row r="77" spans="1:24">
      <c r="A77" s="168"/>
      <c r="B77" s="171"/>
      <c r="C77" s="171"/>
      <c r="D77" s="171"/>
      <c r="E77" s="171"/>
      <c r="F77" s="171"/>
      <c r="G77" s="171"/>
      <c r="H77" s="171"/>
      <c r="I77" s="171"/>
      <c r="J77" s="171"/>
      <c r="K77" s="281">
        <v>1977</v>
      </c>
      <c r="L77" s="276">
        <f>VLOOKUP($K77,data!$B$7:$BL$118,$L$5*22-22+1+$L$3)</f>
        <v>16628.187000000002</v>
      </c>
      <c r="M77" s="171"/>
      <c r="N77" s="276">
        <f>VLOOKUP($K77,data!$B$7:$BL$118,$N$5*22-22+1+$N$3)</f>
        <v>53.265352999999998</v>
      </c>
      <c r="O77" s="171"/>
      <c r="P77" s="171"/>
      <c r="Q77" s="172"/>
      <c r="R77" s="172"/>
      <c r="S77" s="281">
        <v>1980</v>
      </c>
      <c r="T77" s="171"/>
      <c r="U77" s="177"/>
      <c r="V77" s="176"/>
      <c r="W77" s="176"/>
      <c r="X77" s="176"/>
    </row>
    <row r="78" spans="1:24">
      <c r="A78" s="168"/>
      <c r="B78" s="171"/>
      <c r="C78" s="171"/>
      <c r="D78" s="171"/>
      <c r="E78" s="171"/>
      <c r="F78" s="171"/>
      <c r="G78" s="171"/>
      <c r="H78" s="171"/>
      <c r="I78" s="171"/>
      <c r="J78" s="171"/>
      <c r="K78" s="281">
        <v>1978</v>
      </c>
      <c r="L78" s="276">
        <f>VLOOKUP($K78,data!$B$7:$BL$118,$L$5*22-22+1+$L$3)</f>
        <v>16411.596000000001</v>
      </c>
      <c r="M78" s="171"/>
      <c r="N78" s="276">
        <f>VLOOKUP($K78,data!$B$7:$BL$118,$N$5*22-22+1+$N$3)</f>
        <v>54.416710999999999</v>
      </c>
      <c r="O78" s="171"/>
      <c r="P78" s="171"/>
      <c r="Q78" s="172"/>
      <c r="R78" s="172"/>
      <c r="S78" s="281">
        <v>1981</v>
      </c>
      <c r="T78" s="171"/>
      <c r="U78" s="177"/>
      <c r="V78" s="176"/>
      <c r="W78" s="176"/>
      <c r="X78" s="176"/>
    </row>
    <row r="79" spans="1:24">
      <c r="A79" s="168"/>
      <c r="B79" s="171"/>
      <c r="C79" s="171"/>
      <c r="D79" s="171"/>
      <c r="E79" s="171"/>
      <c r="F79" s="171"/>
      <c r="G79" s="171"/>
      <c r="H79" s="171"/>
      <c r="I79" s="171"/>
      <c r="J79" s="171"/>
      <c r="K79" s="281">
        <v>1979</v>
      </c>
      <c r="L79" s="276">
        <f>VLOOKUP($K79,data!$B$7:$BL$118,$L$5*22-22+1+$L$3)</f>
        <v>16316.978999999999</v>
      </c>
      <c r="M79" s="171"/>
      <c r="N79" s="276">
        <f>VLOOKUP($K79,data!$B$7:$BL$118,$N$5*22-22+1+$N$3)</f>
        <v>56.982855999999998</v>
      </c>
      <c r="O79" s="171"/>
      <c r="P79" s="171"/>
      <c r="Q79" s="172"/>
      <c r="R79" s="172"/>
      <c r="S79" s="281">
        <v>1982</v>
      </c>
      <c r="T79" s="171"/>
      <c r="U79" s="177"/>
      <c r="V79" s="176"/>
      <c r="W79" s="176"/>
      <c r="X79" s="176"/>
    </row>
    <row r="80" spans="1:24">
      <c r="A80" s="168"/>
      <c r="B80" s="171"/>
      <c r="C80" s="171"/>
      <c r="D80" s="171"/>
      <c r="E80" s="171"/>
      <c r="F80" s="171"/>
      <c r="G80" s="171"/>
      <c r="H80" s="171"/>
      <c r="I80" s="171"/>
      <c r="J80" s="171"/>
      <c r="K80" s="281">
        <v>1980</v>
      </c>
      <c r="L80" s="276">
        <f>VLOOKUP($K80,data!$B$7:$BL$118,$L$5*22-22+1+$L$3)</f>
        <v>16312.812</v>
      </c>
      <c r="M80" s="171"/>
      <c r="N80" s="276">
        <f>VLOOKUP($K80,data!$B$7:$BL$118,$N$5*22-22+1+$N$3)</f>
        <v>54.230975999999998</v>
      </c>
      <c r="O80" s="171"/>
      <c r="P80" s="171"/>
      <c r="Q80" s="172"/>
      <c r="R80" s="172"/>
      <c r="S80" s="281">
        <v>1983</v>
      </c>
      <c r="T80" s="171"/>
      <c r="U80" s="177"/>
      <c r="V80" s="176"/>
      <c r="W80" s="176"/>
      <c r="X80" s="176"/>
    </row>
    <row r="81" spans="1:24">
      <c r="A81" s="168"/>
      <c r="B81" s="171"/>
      <c r="C81" s="171"/>
      <c r="D81" s="171"/>
      <c r="E81" s="171"/>
      <c r="F81" s="171"/>
      <c r="G81" s="171"/>
      <c r="H81" s="171"/>
      <c r="I81" s="171"/>
      <c r="J81" s="171"/>
      <c r="K81" s="281">
        <v>1981</v>
      </c>
      <c r="L81" s="276">
        <f>VLOOKUP($K81,data!$B$7:$BL$118,$L$5*22-22+1+$L$3)</f>
        <v>16035.023999999999</v>
      </c>
      <c r="M81" s="171"/>
      <c r="N81" s="276">
        <f>VLOOKUP($K81,data!$B$7:$BL$118,$N$5*22-22+1+$N$3)</f>
        <v>47.505789999999998</v>
      </c>
      <c r="O81" s="171"/>
      <c r="P81" s="171"/>
      <c r="Q81" s="172"/>
      <c r="R81" s="172"/>
      <c r="S81" s="281">
        <v>1984</v>
      </c>
      <c r="T81" s="171"/>
      <c r="U81" s="177"/>
      <c r="V81" s="176"/>
      <c r="W81" s="176"/>
      <c r="X81" s="176"/>
    </row>
    <row r="82" spans="1:24">
      <c r="A82" s="168"/>
      <c r="B82" s="171"/>
      <c r="C82" s="171"/>
      <c r="D82" s="171"/>
      <c r="E82" s="171"/>
      <c r="F82" s="171"/>
      <c r="G82" s="171"/>
      <c r="H82" s="171"/>
      <c r="I82" s="171"/>
      <c r="J82" s="171"/>
      <c r="K82" s="281">
        <v>1982</v>
      </c>
      <c r="L82" s="276">
        <f>VLOOKUP($K82,data!$B$7:$BL$118,$L$5*22-22+1+$L$3)</f>
        <v>17036.960999999999</v>
      </c>
      <c r="M82" s="171"/>
      <c r="N82" s="276">
        <f>VLOOKUP($K82,data!$B$7:$BL$118,$N$5*22-22+1+$N$3)</f>
        <v>46.544170999999999</v>
      </c>
      <c r="O82" s="171"/>
      <c r="P82" s="171"/>
      <c r="Q82" s="172"/>
      <c r="R82" s="172"/>
      <c r="S82" s="281">
        <v>1985</v>
      </c>
      <c r="T82" s="171"/>
      <c r="U82" s="177"/>
      <c r="V82" s="176"/>
      <c r="W82" s="176"/>
      <c r="X82" s="176"/>
    </row>
    <row r="83" spans="1:24">
      <c r="A83" s="168"/>
      <c r="B83" s="171"/>
      <c r="C83" s="171"/>
      <c r="D83" s="171"/>
      <c r="E83" s="171"/>
      <c r="F83" s="171"/>
      <c r="G83" s="171"/>
      <c r="H83" s="171"/>
      <c r="I83" s="171"/>
      <c r="J83" s="171"/>
      <c r="K83" s="281">
        <v>1983</v>
      </c>
      <c r="L83" s="276">
        <f>VLOOKUP($K83,data!$B$7:$BL$118,$L$5*22-22+1+$L$3)</f>
        <v>15311.97</v>
      </c>
      <c r="M83" s="171"/>
      <c r="N83" s="276">
        <f>VLOOKUP($K83,data!$B$7:$BL$118,$N$5*22-22+1+$N$3)</f>
        <v>48.467917</v>
      </c>
      <c r="O83" s="171"/>
      <c r="P83" s="171"/>
      <c r="Q83" s="172"/>
      <c r="R83" s="172"/>
      <c r="S83" s="281">
        <v>1986</v>
      </c>
      <c r="T83" s="171"/>
      <c r="U83" s="177"/>
      <c r="V83" s="176"/>
      <c r="W83" s="176"/>
      <c r="X83" s="176"/>
    </row>
    <row r="84" spans="1:24">
      <c r="A84" s="168"/>
      <c r="B84" s="171"/>
      <c r="C84" s="171"/>
      <c r="D84" s="171"/>
      <c r="E84" s="171"/>
      <c r="F84" s="171"/>
      <c r="G84" s="171"/>
      <c r="H84" s="171"/>
      <c r="I84" s="171"/>
      <c r="J84" s="171"/>
      <c r="K84" s="281">
        <v>1984</v>
      </c>
      <c r="L84" s="276">
        <f>VLOOKUP($K84,data!$B$7:$BL$118,$L$5*22-22+1+$L$3)</f>
        <v>15257.251</v>
      </c>
      <c r="M84" s="171"/>
      <c r="N84" s="276">
        <f>VLOOKUP($K84,data!$B$7:$BL$118,$N$5*22-22+1+$N$3)</f>
        <v>47.361299000000002</v>
      </c>
      <c r="O84" s="171"/>
      <c r="P84" s="171"/>
      <c r="Q84" s="172"/>
      <c r="R84" s="172"/>
      <c r="S84" s="281">
        <v>1987</v>
      </c>
      <c r="T84" s="171"/>
      <c r="U84" s="177"/>
      <c r="V84" s="176"/>
      <c r="W84" s="176"/>
      <c r="X84" s="176"/>
    </row>
    <row r="85" spans="1:24">
      <c r="A85" s="168"/>
      <c r="B85" s="171"/>
      <c r="C85" s="171"/>
      <c r="D85" s="171"/>
      <c r="E85" s="171"/>
      <c r="F85" s="171"/>
      <c r="G85" s="171"/>
      <c r="H85" s="171"/>
      <c r="I85" s="171"/>
      <c r="J85" s="171"/>
      <c r="K85" s="281">
        <v>1985</v>
      </c>
      <c r="L85" s="276">
        <f>VLOOKUP($K85,data!$B$7:$BL$118,$L$5*22-22+1+$L$3)</f>
        <v>16590.287</v>
      </c>
      <c r="M85" s="171"/>
      <c r="N85" s="276">
        <f>VLOOKUP($K85,data!$B$7:$BL$118,$N$5*22-22+1+$N$3)</f>
        <v>53.250706999999998</v>
      </c>
      <c r="O85" s="171"/>
      <c r="P85" s="171"/>
      <c r="Q85" s="172"/>
      <c r="R85" s="172"/>
      <c r="S85" s="281">
        <v>1988</v>
      </c>
      <c r="T85" s="171"/>
      <c r="U85" s="177"/>
      <c r="V85" s="176"/>
      <c r="W85" s="176"/>
      <c r="X85" s="176"/>
    </row>
    <row r="86" spans="1:24">
      <c r="A86" s="168"/>
      <c r="B86" s="171"/>
      <c r="C86" s="171"/>
      <c r="D86" s="171"/>
      <c r="E86" s="171"/>
      <c r="F86" s="171"/>
      <c r="G86" s="171"/>
      <c r="H86" s="171"/>
      <c r="I86" s="171"/>
      <c r="J86" s="171"/>
      <c r="K86" s="281">
        <v>1986</v>
      </c>
      <c r="L86" s="276">
        <f>VLOOKUP($K86,data!$B$7:$BL$118,$L$5*22-22+1+$L$3)</f>
        <v>14825.191000000001</v>
      </c>
      <c r="M86" s="171"/>
      <c r="N86" s="276">
        <f>VLOOKUP($K86,data!$B$7:$BL$118,$N$5*22-22+1+$N$3)</f>
        <v>53.787444000000001</v>
      </c>
      <c r="O86" s="171"/>
      <c r="P86" s="171"/>
      <c r="Q86" s="172"/>
      <c r="R86" s="172"/>
      <c r="S86" s="281">
        <v>1989</v>
      </c>
      <c r="T86" s="171"/>
      <c r="U86" s="177"/>
      <c r="V86" s="176"/>
      <c r="W86" s="176"/>
      <c r="X86" s="176"/>
    </row>
    <row r="87" spans="1:24">
      <c r="A87" s="168"/>
      <c r="B87" s="171"/>
      <c r="C87" s="171"/>
      <c r="D87" s="171"/>
      <c r="E87" s="171"/>
      <c r="F87" s="171"/>
      <c r="G87" s="171"/>
      <c r="H87" s="171"/>
      <c r="I87" s="171"/>
      <c r="J87" s="171"/>
      <c r="K87" s="281">
        <v>1987</v>
      </c>
      <c r="L87" s="276">
        <f>VLOOKUP($K87,data!$B$7:$BL$118,$L$5*22-22+1+$L$3)</f>
        <v>15216.989</v>
      </c>
      <c r="M87" s="171"/>
      <c r="N87" s="276">
        <f>VLOOKUP($K87,data!$B$7:$BL$118,$N$5*22-22+1+$N$3)</f>
        <v>48.257299000000003</v>
      </c>
      <c r="O87" s="171"/>
      <c r="P87" s="171"/>
      <c r="Q87" s="172"/>
      <c r="R87" s="172"/>
      <c r="S87" s="281">
        <v>1990</v>
      </c>
      <c r="T87" s="171"/>
      <c r="U87" s="177"/>
      <c r="V87" s="176"/>
      <c r="W87" s="176"/>
      <c r="X87" s="176"/>
    </row>
    <row r="88" spans="1:24">
      <c r="A88" s="168"/>
      <c r="B88" s="171"/>
      <c r="C88" s="171"/>
      <c r="D88" s="171"/>
      <c r="E88" s="171"/>
      <c r="F88" s="171"/>
      <c r="G88" s="171"/>
      <c r="H88" s="171"/>
      <c r="I88" s="171"/>
      <c r="J88" s="171"/>
      <c r="K88" s="281">
        <v>1988</v>
      </c>
      <c r="L88" s="276">
        <f>VLOOKUP($K88,data!$B$7:$BL$118,$L$5*22-22+1+$L$3)</f>
        <v>14950.958000000001</v>
      </c>
      <c r="M88" s="171"/>
      <c r="N88" s="276">
        <f>VLOOKUP($K88,data!$B$7:$BL$118,$N$5*22-22+1+$N$3)</f>
        <v>53.777774000000001</v>
      </c>
      <c r="O88" s="171"/>
      <c r="P88" s="171"/>
      <c r="Q88" s="172"/>
      <c r="R88" s="172"/>
      <c r="S88" s="281">
        <v>1991</v>
      </c>
      <c r="T88" s="171"/>
      <c r="U88" s="177"/>
      <c r="V88" s="176"/>
      <c r="W88" s="176"/>
      <c r="X88" s="176"/>
    </row>
    <row r="89" spans="1:24">
      <c r="A89" s="168"/>
      <c r="B89" s="171"/>
      <c r="C89" s="171"/>
      <c r="D89" s="171"/>
      <c r="E89" s="171"/>
      <c r="F89" s="171"/>
      <c r="G89" s="171"/>
      <c r="H89" s="171"/>
      <c r="I89" s="171"/>
      <c r="J89" s="171"/>
      <c r="K89" s="281">
        <v>1989</v>
      </c>
      <c r="L89" s="276">
        <f>VLOOKUP($K89,data!$B$7:$BL$118,$L$5*22-22+1+$L$3)</f>
        <v>15992.946</v>
      </c>
      <c r="M89" s="171"/>
      <c r="N89" s="276">
        <f>VLOOKUP($K89,data!$B$7:$BL$118,$N$5*22-22+1+$N$3)</f>
        <v>47.518776000000003</v>
      </c>
      <c r="O89" s="171"/>
      <c r="P89" s="171"/>
      <c r="Q89" s="172"/>
      <c r="R89" s="172"/>
      <c r="S89" s="281">
        <v>1992</v>
      </c>
      <c r="T89" s="171"/>
      <c r="U89" s="177"/>
      <c r="V89" s="176"/>
      <c r="W89" s="176"/>
      <c r="X89" s="176"/>
    </row>
    <row r="90" spans="1:24">
      <c r="A90" s="168"/>
      <c r="B90" s="171"/>
      <c r="C90" s="171"/>
      <c r="D90" s="171"/>
      <c r="E90" s="171"/>
      <c r="F90" s="171"/>
      <c r="G90" s="171"/>
      <c r="H90" s="171"/>
      <c r="I90" s="171"/>
      <c r="J90" s="171"/>
      <c r="K90" s="281">
        <v>1990</v>
      </c>
      <c r="L90" s="276">
        <f>VLOOKUP($K90,data!$B$7:$BL$118,$L$5*22-22+1+$L$3)</f>
        <v>14958.004999999999</v>
      </c>
      <c r="M90" s="171"/>
      <c r="N90" s="276">
        <f>VLOOKUP($K90,data!$B$7:$BL$118,$N$5*22-22+1+$N$3)</f>
        <v>44.488435000000003</v>
      </c>
      <c r="O90" s="171"/>
      <c r="P90" s="171"/>
      <c r="Q90" s="172"/>
      <c r="R90" s="172"/>
      <c r="S90" s="281">
        <v>1993</v>
      </c>
      <c r="T90" s="171"/>
      <c r="U90" s="177"/>
      <c r="V90" s="176"/>
      <c r="W90" s="176"/>
      <c r="X90" s="176"/>
    </row>
    <row r="91" spans="1:24">
      <c r="A91" s="168"/>
      <c r="B91" s="171"/>
      <c r="C91" s="171"/>
      <c r="D91" s="171"/>
      <c r="E91" s="171"/>
      <c r="F91" s="171"/>
      <c r="G91" s="171"/>
      <c r="H91" s="171"/>
      <c r="I91" s="171"/>
      <c r="J91" s="171"/>
      <c r="K91" s="281">
        <v>1991</v>
      </c>
      <c r="L91" s="276">
        <f>VLOOKUP($K91,data!$B$7:$BL$118,$L$5*22-22+1+$L$3)</f>
        <v>14351.022999999999</v>
      </c>
      <c r="M91" s="171"/>
      <c r="N91" s="276">
        <f>VLOOKUP($K91,data!$B$7:$BL$118,$N$5*22-22+1+$N$3)</f>
        <v>44.805985999999997</v>
      </c>
      <c r="O91" s="171"/>
      <c r="P91" s="171"/>
      <c r="Q91" s="172"/>
      <c r="R91" s="172"/>
      <c r="S91" s="281">
        <v>1994</v>
      </c>
      <c r="T91" s="171"/>
      <c r="U91" s="177"/>
      <c r="V91" s="176"/>
      <c r="W91" s="176"/>
      <c r="X91" s="176"/>
    </row>
    <row r="92" spans="1:24">
      <c r="A92" s="168"/>
      <c r="B92" s="171"/>
      <c r="C92" s="171"/>
      <c r="D92" s="171"/>
      <c r="E92" s="171"/>
      <c r="F92" s="171"/>
      <c r="G92" s="171"/>
      <c r="H92" s="171"/>
      <c r="I92" s="171"/>
      <c r="J92" s="171"/>
      <c r="K92" s="281">
        <v>1992</v>
      </c>
      <c r="L92" s="276">
        <f>VLOOKUP($K92,data!$B$7:$BL$118,$L$5*22-22+1+$L$3)</f>
        <v>14988.564</v>
      </c>
      <c r="M92" s="171"/>
      <c r="N92" s="276">
        <f>VLOOKUP($K92,data!$B$7:$BL$118,$N$5*22-22+1+$N$3)</f>
        <v>42.842652999999999</v>
      </c>
      <c r="O92" s="171"/>
      <c r="P92" s="171"/>
      <c r="Q92" s="172"/>
      <c r="R92" s="172"/>
      <c r="S92" s="281">
        <v>1995</v>
      </c>
      <c r="T92" s="171"/>
      <c r="U92" s="177"/>
      <c r="V92" s="176"/>
      <c r="W92" s="176"/>
      <c r="X92" s="176"/>
    </row>
    <row r="93" spans="1:24">
      <c r="A93" s="168"/>
      <c r="B93" s="171"/>
      <c r="C93" s="171"/>
      <c r="D93" s="171"/>
      <c r="E93" s="171"/>
      <c r="F93" s="171"/>
      <c r="G93" s="171"/>
      <c r="H93" s="171"/>
      <c r="I93" s="171"/>
      <c r="J93" s="171"/>
      <c r="K93" s="281">
        <v>1993</v>
      </c>
      <c r="L93" s="276">
        <f>VLOOKUP($K93,data!$B$7:$BL$118,$L$5*22-22+1+$L$3)</f>
        <v>14170.28</v>
      </c>
      <c r="M93" s="171"/>
      <c r="N93" s="276">
        <f>VLOOKUP($K93,data!$B$7:$BL$118,$N$5*22-22+1+$N$3)</f>
        <v>40.286059000000002</v>
      </c>
      <c r="O93" s="171"/>
      <c r="P93" s="171"/>
      <c r="Q93" s="172"/>
      <c r="R93" s="172"/>
      <c r="S93" s="281">
        <v>1996</v>
      </c>
      <c r="T93" s="171"/>
      <c r="U93" s="177"/>
      <c r="V93" s="176"/>
      <c r="W93" s="176"/>
      <c r="X93" s="176"/>
    </row>
    <row r="94" spans="1:24">
      <c r="A94" s="168"/>
      <c r="B94" s="171"/>
      <c r="C94" s="171"/>
      <c r="D94" s="171"/>
      <c r="E94" s="171"/>
      <c r="F94" s="171"/>
      <c r="G94" s="171"/>
      <c r="H94" s="171"/>
      <c r="I94" s="171"/>
      <c r="J94" s="171"/>
      <c r="K94" s="281">
        <v>1994</v>
      </c>
      <c r="L94" s="276">
        <f>VLOOKUP($K94,data!$B$7:$BL$118,$L$5*22-22+1+$L$3)</f>
        <v>14964.316000000001</v>
      </c>
      <c r="M94" s="171"/>
      <c r="N94" s="276">
        <f>VLOOKUP($K94,data!$B$7:$BL$118,$N$5*22-22+1+$N$3)</f>
        <v>36.072229</v>
      </c>
      <c r="O94" s="171"/>
      <c r="P94" s="171"/>
      <c r="Q94" s="172"/>
      <c r="R94" s="172"/>
      <c r="S94" s="281">
        <v>1997</v>
      </c>
      <c r="T94" s="171"/>
      <c r="U94" s="177"/>
      <c r="V94" s="176"/>
      <c r="W94" s="176"/>
      <c r="X94" s="176"/>
    </row>
    <row r="95" spans="1:24">
      <c r="A95" s="168"/>
      <c r="B95" s="171"/>
      <c r="C95" s="171"/>
      <c r="D95" s="171"/>
      <c r="E95" s="171"/>
      <c r="F95" s="171"/>
      <c r="G95" s="171"/>
      <c r="H95" s="171"/>
      <c r="I95" s="171"/>
      <c r="J95" s="171"/>
      <c r="K95" s="281">
        <v>1995</v>
      </c>
      <c r="L95" s="276">
        <f>VLOOKUP($K95,data!$B$7:$BL$118,$L$5*22-22+1+$L$3)</f>
        <v>14315.716</v>
      </c>
      <c r="M95" s="171"/>
      <c r="N95" s="276">
        <f>VLOOKUP($K95,data!$B$7:$BL$118,$N$5*22-22+1+$N$3)</f>
        <v>41.790695999999997</v>
      </c>
      <c r="O95" s="171"/>
      <c r="P95" s="171"/>
      <c r="Q95" s="172"/>
      <c r="R95" s="172"/>
      <c r="S95" s="281">
        <v>1998</v>
      </c>
      <c r="T95" s="171"/>
      <c r="U95" s="177"/>
      <c r="V95" s="176"/>
      <c r="W95" s="176"/>
      <c r="X95" s="176"/>
    </row>
    <row r="96" spans="1:24">
      <c r="A96" s="168"/>
      <c r="B96" s="171"/>
      <c r="C96" s="171"/>
      <c r="D96" s="171"/>
      <c r="E96" s="171"/>
      <c r="F96" s="171"/>
      <c r="G96" s="171"/>
      <c r="H96" s="171"/>
      <c r="I96" s="171"/>
      <c r="J96" s="171"/>
      <c r="K96" s="281">
        <v>1996</v>
      </c>
      <c r="L96" s="276">
        <f>VLOOKUP($K96,data!$B$7:$BL$118,$L$5*22-22+1+$L$3)</f>
        <v>14640.672</v>
      </c>
      <c r="M96" s="171"/>
      <c r="N96" s="276">
        <f>VLOOKUP($K96,data!$B$7:$BL$118,$N$5*22-22+1+$N$3)</f>
        <v>33.334989999999998</v>
      </c>
      <c r="O96" s="171"/>
      <c r="P96" s="171"/>
      <c r="Q96" s="172"/>
      <c r="R96" s="172"/>
      <c r="S96" s="281">
        <v>1999</v>
      </c>
      <c r="T96" s="171"/>
      <c r="U96" s="177"/>
      <c r="V96" s="176"/>
      <c r="W96" s="176"/>
      <c r="X96" s="176"/>
    </row>
    <row r="97" spans="1:24">
      <c r="A97" s="168"/>
      <c r="B97" s="171"/>
      <c r="C97" s="171"/>
      <c r="D97" s="171"/>
      <c r="E97" s="171"/>
      <c r="F97" s="171"/>
      <c r="G97" s="171"/>
      <c r="H97" s="171"/>
      <c r="I97" s="171"/>
      <c r="J97" s="171"/>
      <c r="K97" s="281">
        <v>1997</v>
      </c>
      <c r="L97" s="276">
        <f>VLOOKUP($K97,data!$B$7:$BL$118,$L$5*22-22+1+$L$3)</f>
        <v>14509.173000000001</v>
      </c>
      <c r="M97" s="171"/>
      <c r="N97" s="276">
        <f>VLOOKUP($K97,data!$B$7:$BL$118,$N$5*22-22+1+$N$3)</f>
        <v>42.684237000000003</v>
      </c>
      <c r="O97" s="171"/>
      <c r="P97" s="171"/>
      <c r="Q97" s="172"/>
      <c r="R97" s="172"/>
      <c r="S97" s="281">
        <v>2000</v>
      </c>
      <c r="T97" s="171"/>
      <c r="U97" s="177"/>
      <c r="V97" s="176"/>
      <c r="W97" s="176"/>
      <c r="X97" s="176"/>
    </row>
    <row r="98" spans="1:24">
      <c r="A98" s="168"/>
      <c r="B98" s="171"/>
      <c r="C98" s="171"/>
      <c r="D98" s="171"/>
      <c r="E98" s="171"/>
      <c r="F98" s="171"/>
      <c r="G98" s="171"/>
      <c r="H98" s="171"/>
      <c r="I98" s="171"/>
      <c r="J98" s="171"/>
      <c r="K98" s="281">
        <v>1998</v>
      </c>
      <c r="L98" s="276">
        <f>VLOOKUP($K98,data!$B$7:$BL$118,$L$5*22-22+1+$L$3)</f>
        <v>13618.902</v>
      </c>
      <c r="M98" s="171"/>
      <c r="N98" s="276">
        <f>VLOOKUP($K98,data!$B$7:$BL$118,$N$5*22-22+1+$N$3)</f>
        <v>39.823357000000001</v>
      </c>
      <c r="O98" s="171"/>
      <c r="P98" s="171"/>
      <c r="Q98" s="172"/>
      <c r="R98" s="172"/>
      <c r="S98" s="281">
        <v>2001</v>
      </c>
      <c r="T98" s="171"/>
      <c r="U98" s="177"/>
      <c r="V98" s="176"/>
      <c r="W98" s="176"/>
      <c r="X98" s="176"/>
    </row>
    <row r="99" spans="1:24">
      <c r="A99" s="168"/>
      <c r="B99" s="171"/>
      <c r="C99" s="171"/>
      <c r="D99" s="171"/>
      <c r="E99" s="171"/>
      <c r="F99" s="171"/>
      <c r="G99" s="171"/>
      <c r="H99" s="171"/>
      <c r="I99" s="171"/>
      <c r="J99" s="171"/>
      <c r="K99" s="281">
        <v>1999</v>
      </c>
      <c r="L99" s="276">
        <f>VLOOKUP($K99,data!$B$7:$BL$118,$L$5*22-22+1+$L$3)</f>
        <v>13585.203</v>
      </c>
      <c r="M99" s="171"/>
      <c r="N99" s="276">
        <f>VLOOKUP($K99,data!$B$7:$BL$118,$N$5*22-22+1+$N$3)</f>
        <v>42.294733000000001</v>
      </c>
      <c r="O99" s="171"/>
      <c r="P99" s="171"/>
      <c r="Q99" s="172"/>
      <c r="R99" s="172"/>
      <c r="S99" s="281">
        <v>2002</v>
      </c>
      <c r="T99" s="171"/>
      <c r="U99" s="177"/>
      <c r="V99" s="176"/>
      <c r="W99" s="176"/>
      <c r="X99" s="176"/>
    </row>
    <row r="100" spans="1:24">
      <c r="A100" s="168"/>
      <c r="B100" s="171"/>
      <c r="C100" s="171"/>
      <c r="D100" s="171"/>
      <c r="E100" s="171"/>
      <c r="F100" s="171"/>
      <c r="G100" s="171"/>
      <c r="H100" s="171"/>
      <c r="I100" s="171"/>
      <c r="J100" s="171"/>
      <c r="K100" s="281">
        <v>2000</v>
      </c>
      <c r="L100" s="276">
        <f>VLOOKUP($K100,data!$B$7:$BL$118,$L$5*22-22+1+$L$3)</f>
        <v>13593.438</v>
      </c>
      <c r="M100" s="171"/>
      <c r="N100" s="276">
        <f>VLOOKUP($K100,data!$B$7:$BL$118,$N$5*22-22+1+$N$3)</f>
        <v>39.186568999999999</v>
      </c>
      <c r="O100" s="171"/>
      <c r="P100" s="171"/>
      <c r="Q100" s="172"/>
      <c r="R100" s="172"/>
      <c r="S100" s="281">
        <v>2003</v>
      </c>
      <c r="T100" s="171"/>
      <c r="U100" s="177"/>
      <c r="V100" s="176"/>
      <c r="W100" s="176"/>
      <c r="X100" s="176"/>
    </row>
    <row r="101" spans="1:24">
      <c r="A101" s="168"/>
      <c r="B101" s="171"/>
      <c r="C101" s="171"/>
      <c r="D101" s="171"/>
      <c r="E101" s="171"/>
      <c r="F101" s="171"/>
      <c r="G101" s="171"/>
      <c r="H101" s="171"/>
      <c r="I101" s="171"/>
      <c r="J101" s="171"/>
      <c r="K101" s="281">
        <v>2001</v>
      </c>
      <c r="L101" s="276">
        <f>VLOOKUP($K101,data!$B$7:$BL$118,$L$5*22-22+1+$L$3)</f>
        <v>13134.147999999999</v>
      </c>
      <c r="M101" s="171"/>
      <c r="N101" s="276">
        <f>VLOOKUP($K101,data!$B$7:$BL$118,$N$5*22-22+1+$N$3)</f>
        <v>36.187134999999998</v>
      </c>
      <c r="O101" s="171"/>
      <c r="P101" s="171"/>
      <c r="Q101" s="172"/>
      <c r="R101" s="172"/>
      <c r="S101" s="281">
        <v>2004</v>
      </c>
      <c r="T101" s="171"/>
      <c r="U101" s="177"/>
      <c r="V101" s="176"/>
      <c r="W101" s="176"/>
      <c r="X101" s="176"/>
    </row>
    <row r="102" spans="1:24">
      <c r="A102" s="168"/>
      <c r="B102" s="171"/>
      <c r="C102" s="171"/>
      <c r="D102" s="171"/>
      <c r="E102" s="171"/>
      <c r="F102" s="171"/>
      <c r="G102" s="171"/>
      <c r="H102" s="171"/>
      <c r="I102" s="171"/>
      <c r="J102" s="171"/>
      <c r="K102" s="281">
        <v>2002</v>
      </c>
      <c r="L102" s="276">
        <f>VLOOKUP($K102,data!$B$7:$BL$118,$L$5*22-22+1+$L$3)</f>
        <v>13721.744000000001</v>
      </c>
      <c r="M102" s="171"/>
      <c r="N102" s="276">
        <f>VLOOKUP($K102,data!$B$7:$BL$118,$N$5*22-22+1+$N$3)</f>
        <v>30.298721</v>
      </c>
      <c r="O102" s="171"/>
      <c r="P102" s="171"/>
      <c r="Q102" s="172"/>
      <c r="R102" s="172"/>
      <c r="S102" s="281">
        <v>2005</v>
      </c>
      <c r="T102" s="171"/>
      <c r="U102" s="177"/>
      <c r="V102" s="176"/>
      <c r="W102" s="176"/>
      <c r="X102" s="176"/>
    </row>
    <row r="103" spans="1:24">
      <c r="A103" s="168"/>
      <c r="B103" s="171"/>
      <c r="C103" s="171"/>
      <c r="D103" s="171"/>
      <c r="E103" s="171"/>
      <c r="F103" s="171"/>
      <c r="G103" s="171"/>
      <c r="H103" s="171"/>
      <c r="I103" s="171"/>
      <c r="J103" s="171"/>
      <c r="K103" s="281">
        <v>2003</v>
      </c>
      <c r="L103" s="276">
        <f>VLOOKUP($K103,data!$B$7:$BL$118,$L$5*22-22+1+$L$3)</f>
        <v>13546.975</v>
      </c>
      <c r="M103" s="171"/>
      <c r="N103" s="276">
        <f>VLOOKUP($K103,data!$B$7:$BL$118,$N$5*22-22+1+$N$3)</f>
        <v>32.566316</v>
      </c>
      <c r="O103" s="171"/>
      <c r="P103" s="171"/>
      <c r="Q103" s="172"/>
      <c r="R103" s="172"/>
      <c r="S103" s="281">
        <v>2006</v>
      </c>
      <c r="T103" s="171"/>
      <c r="U103" s="177"/>
      <c r="V103" s="176"/>
      <c r="W103" s="176"/>
      <c r="X103" s="176"/>
    </row>
    <row r="104" spans="1:24">
      <c r="A104" s="168"/>
      <c r="B104" s="171"/>
      <c r="C104" s="171"/>
      <c r="D104" s="171"/>
      <c r="E104" s="171"/>
      <c r="F104" s="171"/>
      <c r="G104" s="171"/>
      <c r="H104" s="171"/>
      <c r="I104" s="171"/>
      <c r="J104" s="171"/>
      <c r="K104" s="281">
        <v>2004</v>
      </c>
      <c r="L104" s="276">
        <f>VLOOKUP($K104,data!$B$7:$BL$118,$L$5*22-22+1+$L$3)</f>
        <v>13256.483</v>
      </c>
      <c r="M104" s="171"/>
      <c r="N104" s="276">
        <f>VLOOKUP($K104,data!$B$7:$BL$118,$N$5*22-22+1+$N$3)</f>
        <v>32.928009000000003</v>
      </c>
      <c r="O104" s="171"/>
      <c r="P104" s="171"/>
      <c r="Q104" s="172"/>
      <c r="R104" s="172"/>
      <c r="S104" s="281">
        <v>2007</v>
      </c>
      <c r="T104" s="171"/>
      <c r="U104" s="177"/>
      <c r="V104" s="176"/>
      <c r="W104" s="176"/>
      <c r="X104" s="176"/>
    </row>
    <row r="105" spans="1:24">
      <c r="A105" s="168"/>
      <c r="B105" s="171"/>
      <c r="C105" s="171"/>
      <c r="D105" s="171"/>
      <c r="E105" s="171"/>
      <c r="F105" s="171"/>
      <c r="G105" s="171"/>
      <c r="H105" s="171"/>
      <c r="I105" s="171"/>
      <c r="J105" s="171"/>
      <c r="K105" s="281">
        <v>2005</v>
      </c>
      <c r="L105" s="276">
        <f>VLOOKUP($K105,data!$B$7:$BL$118,$L$5*22-22+1+$L$3)</f>
        <v>12921.041999999999</v>
      </c>
      <c r="M105" s="171"/>
      <c r="N105" s="276">
        <f>VLOOKUP($K105,data!$B$7:$BL$118,$N$5*22-22+1+$N$3)</f>
        <v>30</v>
      </c>
      <c r="O105" s="171"/>
      <c r="P105" s="171"/>
      <c r="Q105" s="172"/>
      <c r="R105" s="172"/>
      <c r="S105" s="281">
        <v>2008</v>
      </c>
      <c r="T105" s="171"/>
      <c r="U105" s="177"/>
      <c r="V105" s="176"/>
      <c r="W105" s="176"/>
      <c r="X105" s="176"/>
    </row>
    <row r="106" spans="1:24">
      <c r="A106" s="168"/>
      <c r="B106" s="171"/>
      <c r="C106" s="171"/>
      <c r="D106" s="171"/>
      <c r="E106" s="171"/>
      <c r="F106" s="171"/>
      <c r="G106" s="171"/>
      <c r="H106" s="171"/>
      <c r="I106" s="171"/>
      <c r="J106" s="171"/>
      <c r="K106" s="281">
        <v>2006</v>
      </c>
      <c r="L106" s="276">
        <f>VLOOKUP($K106,data!$B$7:$BL$118,$L$5*22-22+1+$L$3)</f>
        <v>13090.806</v>
      </c>
      <c r="M106" s="171"/>
      <c r="N106" s="276">
        <f>VLOOKUP($K106,data!$B$7:$BL$118,$N$5*22-22+1+$N$3)</f>
        <v>30</v>
      </c>
      <c r="O106" s="171"/>
      <c r="P106" s="171"/>
      <c r="Q106" s="172"/>
      <c r="R106" s="172"/>
      <c r="S106" s="281">
        <v>2009</v>
      </c>
      <c r="T106" s="171"/>
      <c r="U106" s="177"/>
      <c r="V106" s="176"/>
      <c r="W106" s="176"/>
      <c r="X106" s="176"/>
    </row>
    <row r="107" spans="1:24">
      <c r="A107" s="168"/>
      <c r="B107" s="171"/>
      <c r="C107" s="171"/>
      <c r="D107" s="171"/>
      <c r="E107" s="171"/>
      <c r="F107" s="171"/>
      <c r="G107" s="171"/>
      <c r="H107" s="171"/>
      <c r="I107" s="171"/>
      <c r="J107" s="171"/>
      <c r="K107" s="281">
        <v>2007</v>
      </c>
      <c r="L107" s="276">
        <f>VLOOKUP($K107,data!$B$7:$BL$118,$L$5*22-22+1+$L$3)</f>
        <v>13164.142</v>
      </c>
      <c r="M107" s="171"/>
      <c r="N107" s="276">
        <f>VLOOKUP($K107,data!$B$7:$BL$118,$N$5*22-22+1+$N$3)</f>
        <v>30</v>
      </c>
      <c r="O107" s="171"/>
      <c r="P107" s="171"/>
      <c r="Q107" s="172"/>
      <c r="R107" s="172"/>
      <c r="S107" s="281">
        <v>2010</v>
      </c>
      <c r="T107" s="171"/>
      <c r="U107" s="177"/>
      <c r="V107" s="176"/>
      <c r="W107" s="176"/>
      <c r="X107" s="176"/>
    </row>
    <row r="108" spans="1:24">
      <c r="A108" s="168"/>
      <c r="B108" s="171"/>
      <c r="C108" s="171"/>
      <c r="D108" s="171"/>
      <c r="E108" s="171"/>
      <c r="F108" s="171"/>
      <c r="G108" s="171"/>
      <c r="H108" s="171"/>
      <c r="I108" s="171"/>
      <c r="J108" s="171"/>
      <c r="K108" s="281">
        <v>2008</v>
      </c>
      <c r="L108" s="276">
        <f>VLOOKUP($K108,data!$B$7:$BL$118,$L$5*22-22+1+$L$3)</f>
        <v>13643.321</v>
      </c>
      <c r="M108" s="171"/>
      <c r="N108" s="276">
        <f>VLOOKUP($K108,data!$B$7:$BL$118,$N$5*22-22+1+$N$3)</f>
        <v>30</v>
      </c>
      <c r="O108" s="171"/>
      <c r="P108" s="171"/>
      <c r="Q108" s="172"/>
      <c r="R108" s="172"/>
      <c r="S108" s="281">
        <v>2011</v>
      </c>
      <c r="T108" s="171"/>
      <c r="U108" s="177"/>
      <c r="V108" s="176"/>
      <c r="W108" s="176"/>
      <c r="X108" s="176"/>
    </row>
    <row r="109" spans="1:24">
      <c r="A109" s="168"/>
      <c r="B109" s="171"/>
      <c r="C109" s="171"/>
      <c r="D109" s="171"/>
      <c r="E109" s="171"/>
      <c r="F109" s="171"/>
      <c r="G109" s="171"/>
      <c r="H109" s="171"/>
      <c r="I109" s="171"/>
      <c r="J109" s="171"/>
      <c r="K109" s="281">
        <v>2009</v>
      </c>
      <c r="L109" s="276">
        <f>VLOOKUP($K109,data!$B$7:$BL$118,$L$5*22-22+1+$L$3)</f>
        <v>12772.805</v>
      </c>
      <c r="M109" s="171"/>
      <c r="N109" s="276">
        <f>VLOOKUP($K109,data!$B$7:$BL$118,$N$5*22-22+1+$N$3)</f>
        <v>30</v>
      </c>
      <c r="O109" s="171"/>
      <c r="P109" s="171"/>
      <c r="Q109" s="172"/>
      <c r="R109" s="172"/>
      <c r="S109" s="281">
        <v>2012</v>
      </c>
      <c r="T109" s="171"/>
      <c r="U109" s="177"/>
      <c r="V109" s="176"/>
      <c r="W109" s="176"/>
      <c r="X109" s="176"/>
    </row>
    <row r="110" spans="1:24">
      <c r="A110" s="168"/>
      <c r="B110" s="171"/>
      <c r="C110" s="171"/>
      <c r="D110" s="171"/>
      <c r="E110" s="171"/>
      <c r="F110" s="171"/>
      <c r="G110" s="171"/>
      <c r="H110" s="171"/>
      <c r="I110" s="171"/>
      <c r="J110" s="171"/>
      <c r="K110" s="281">
        <v>2010</v>
      </c>
      <c r="L110" s="276">
        <f>VLOOKUP($K110,data!$B$7:$BL$118,$L$5*22-22+1+$L$3)</f>
        <v>12880.279</v>
      </c>
      <c r="M110" s="171"/>
      <c r="N110" s="276">
        <f>VLOOKUP($K110,data!$B$7:$BL$118,$N$5*22-22+1+$N$3)</f>
        <v>30</v>
      </c>
      <c r="O110" s="171"/>
      <c r="P110" s="171"/>
      <c r="Q110" s="172"/>
      <c r="R110" s="172"/>
      <c r="S110" s="281">
        <v>2013</v>
      </c>
      <c r="T110" s="171"/>
      <c r="U110" s="177"/>
      <c r="V110" s="176"/>
      <c r="W110" s="176"/>
      <c r="X110" s="176"/>
    </row>
    <row r="111" spans="1:24">
      <c r="A111" s="168"/>
      <c r="B111" s="171"/>
      <c r="C111" s="171"/>
      <c r="D111" s="171"/>
      <c r="E111" s="171"/>
      <c r="F111" s="171"/>
      <c r="G111" s="171"/>
      <c r="H111" s="171"/>
      <c r="I111" s="171"/>
      <c r="J111" s="171"/>
      <c r="K111" s="281">
        <v>2011</v>
      </c>
      <c r="L111" s="276">
        <f>VLOOKUP($K111,data!$B$7:$BL$118,$L$5*22-22+1+$L$3)</f>
        <v>12997.048000000001</v>
      </c>
      <c r="M111" s="171"/>
      <c r="N111" s="276">
        <f>VLOOKUP($K111,data!$B$7:$BL$118,$N$5*22-22+1+$N$3)</f>
        <v>30</v>
      </c>
      <c r="O111" s="171"/>
      <c r="P111" s="171"/>
      <c r="Q111" s="172"/>
      <c r="R111" s="172"/>
      <c r="S111" s="281">
        <v>2014</v>
      </c>
      <c r="T111" s="171"/>
      <c r="U111" s="177"/>
      <c r="V111" s="176"/>
      <c r="W111" s="176"/>
      <c r="X111" s="176"/>
    </row>
    <row r="112" spans="1:24">
      <c r="A112" s="168"/>
      <c r="B112" s="171"/>
      <c r="C112" s="171"/>
      <c r="D112" s="171"/>
      <c r="E112" s="171"/>
      <c r="F112" s="171"/>
      <c r="G112" s="171"/>
      <c r="H112" s="171"/>
      <c r="I112" s="171"/>
      <c r="J112" s="171"/>
      <c r="K112" s="281">
        <v>2012</v>
      </c>
      <c r="L112" s="276">
        <f>VLOOKUP($K112,data!$B$7:$BL$118,$L$5*22-22+1+$L$3)</f>
        <v>12854.362999999999</v>
      </c>
      <c r="M112" s="171"/>
      <c r="N112" s="276">
        <f>VLOOKUP($K112,data!$B$7:$BL$118,$N$5*22-22+1+$N$3)</f>
        <v>30</v>
      </c>
      <c r="O112" s="171"/>
      <c r="P112" s="171"/>
      <c r="Q112" s="172"/>
      <c r="R112" s="172"/>
      <c r="S112" s="281">
        <v>2015</v>
      </c>
      <c r="T112" s="171"/>
      <c r="U112" s="177"/>
      <c r="V112" s="176"/>
      <c r="W112" s="176"/>
      <c r="X112" s="176"/>
    </row>
    <row r="113" spans="1:24">
      <c r="A113" s="168"/>
      <c r="B113" s="171"/>
      <c r="C113" s="171"/>
      <c r="D113" s="171"/>
      <c r="E113" s="171"/>
      <c r="F113" s="171"/>
      <c r="G113" s="171"/>
      <c r="H113" s="171"/>
      <c r="I113" s="171"/>
      <c r="J113" s="171"/>
      <c r="K113" s="281">
        <v>2013</v>
      </c>
      <c r="L113" s="276">
        <f>VLOOKUP($K113,data!$B$7:$BL$118,$L$5*22-22+1+$L$3)</f>
        <v>12360.51</v>
      </c>
      <c r="M113" s="171"/>
      <c r="N113" s="276">
        <f>VLOOKUP($K113,data!$B$7:$BL$118,$N$5*22-22+1+$N$3)</f>
        <v>30</v>
      </c>
      <c r="O113" s="171"/>
      <c r="P113" s="171"/>
      <c r="Q113" s="172"/>
      <c r="R113" s="172"/>
      <c r="S113" s="281">
        <v>2016</v>
      </c>
      <c r="T113" s="171"/>
      <c r="U113" s="177"/>
      <c r="V113" s="176"/>
      <c r="W113" s="176"/>
      <c r="X113" s="176"/>
    </row>
    <row r="114" spans="1:24">
      <c r="B114" s="177"/>
      <c r="C114" s="177"/>
      <c r="D114" s="177"/>
      <c r="E114" s="177"/>
      <c r="F114" s="177"/>
      <c r="G114" s="177"/>
      <c r="H114" s="177"/>
      <c r="I114" s="177"/>
      <c r="J114" s="177"/>
      <c r="K114" s="281">
        <v>2014</v>
      </c>
      <c r="L114" s="276">
        <f>VLOOKUP($K114,data!$B$7:$BL$118,$L$5*22-22+1+$L$3)</f>
        <v>0</v>
      </c>
      <c r="M114" s="171"/>
      <c r="N114" s="276">
        <f>VLOOKUP($K114,data!$B$7:$BL$118,$N$5*22-22+1+$N$3)</f>
        <v>30</v>
      </c>
      <c r="O114" s="177"/>
      <c r="P114" s="177"/>
      <c r="Q114" s="178"/>
      <c r="R114" s="178"/>
      <c r="S114" s="281">
        <v>2017</v>
      </c>
      <c r="T114" s="177"/>
      <c r="U114" s="177"/>
      <c r="V114" s="176"/>
      <c r="W114" s="176"/>
      <c r="X114" s="176"/>
    </row>
    <row r="115" spans="1:24">
      <c r="B115" s="177"/>
      <c r="C115" s="177"/>
      <c r="D115" s="177"/>
      <c r="E115" s="177"/>
      <c r="F115" s="177"/>
      <c r="G115" s="177"/>
      <c r="H115" s="177"/>
      <c r="I115" s="177"/>
      <c r="J115" s="177"/>
      <c r="K115" s="281">
        <v>2015</v>
      </c>
      <c r="L115" s="276">
        <f>VLOOKUP($K115,data!$B$7:$BL$118,$L$5*22-22+1+$L$3)</f>
        <v>0</v>
      </c>
      <c r="M115" s="171"/>
      <c r="N115" s="276">
        <f>VLOOKUP($K115,data!$B$7:$BL$118,$N$5*22-22+1+$N$3)</f>
        <v>30</v>
      </c>
      <c r="O115" s="177"/>
      <c r="P115" s="177"/>
      <c r="Q115" s="178"/>
      <c r="R115" s="178"/>
      <c r="S115" s="281">
        <v>2018</v>
      </c>
      <c r="T115" s="177"/>
      <c r="U115" s="177"/>
      <c r="V115" s="176"/>
      <c r="W115" s="176"/>
      <c r="X115" s="176"/>
    </row>
    <row r="116" spans="1:24">
      <c r="B116" s="177"/>
      <c r="C116" s="177"/>
      <c r="D116" s="177"/>
      <c r="E116" s="177"/>
      <c r="F116" s="177"/>
      <c r="G116" s="177"/>
      <c r="H116" s="177"/>
      <c r="I116" s="177"/>
      <c r="J116" s="177"/>
      <c r="K116" s="281">
        <v>2016</v>
      </c>
      <c r="L116" s="276">
        <f>VLOOKUP($K116,data!$B$7:$BL$118,$L$5*22-22+1+$L$3)</f>
        <v>0</v>
      </c>
      <c r="M116" s="171"/>
      <c r="N116" s="276">
        <f>VLOOKUP($K116,data!$B$7:$BL$118,$N$5*22-22+1+$N$3)</f>
        <v>0</v>
      </c>
      <c r="O116" s="177"/>
      <c r="P116" s="177"/>
      <c r="Q116" s="178"/>
      <c r="R116" s="178"/>
      <c r="S116" s="281">
        <v>2019</v>
      </c>
      <c r="T116" s="177"/>
      <c r="U116" s="177"/>
      <c r="V116" s="176"/>
      <c r="W116" s="176"/>
      <c r="X116" s="176"/>
    </row>
    <row r="117" spans="1:24">
      <c r="B117" s="177"/>
      <c r="C117" s="177"/>
      <c r="D117" s="177"/>
      <c r="E117" s="177"/>
      <c r="F117" s="177"/>
      <c r="G117" s="177"/>
      <c r="H117" s="177"/>
      <c r="I117" s="177"/>
      <c r="J117" s="177"/>
      <c r="K117" s="281">
        <v>2017</v>
      </c>
      <c r="L117" s="276">
        <f>VLOOKUP($K117,data!$B$7:$BL$118,$L$5*22-22+1+$L$3)</f>
        <v>0</v>
      </c>
      <c r="M117" s="171"/>
      <c r="N117" s="276">
        <f>VLOOKUP($K117,data!$B$7:$BL$118,$N$5*22-22+1+$N$3)</f>
        <v>0</v>
      </c>
      <c r="O117" s="177"/>
      <c r="P117" s="177"/>
      <c r="Q117" s="178"/>
      <c r="R117" s="178"/>
      <c r="S117" s="281">
        <v>2020</v>
      </c>
      <c r="T117" s="177"/>
      <c r="U117" s="177"/>
      <c r="V117" s="176"/>
      <c r="W117" s="176"/>
      <c r="X117" s="176"/>
    </row>
    <row r="118" spans="1:24">
      <c r="B118" s="177"/>
      <c r="C118" s="177"/>
      <c r="D118" s="177"/>
      <c r="E118" s="177"/>
      <c r="F118" s="177"/>
      <c r="G118" s="177"/>
      <c r="H118" s="177"/>
      <c r="I118" s="177"/>
      <c r="J118" s="177"/>
      <c r="K118" s="281">
        <v>2018</v>
      </c>
      <c r="L118" s="276">
        <f>VLOOKUP($K118,data!$B$7:$BL$118,$L$5*22-22+1+$L$3)</f>
        <v>0</v>
      </c>
      <c r="M118" s="171"/>
      <c r="N118" s="276">
        <f>VLOOKUP($K118,data!$B$7:$BL$118,$N$5*22-22+1+$N$3)</f>
        <v>0</v>
      </c>
      <c r="O118" s="177"/>
      <c r="P118" s="177"/>
      <c r="Q118" s="178"/>
      <c r="R118" s="178"/>
      <c r="S118" s="281">
        <v>2021</v>
      </c>
      <c r="T118" s="177"/>
      <c r="U118" s="177"/>
      <c r="V118" s="176"/>
      <c r="W118" s="176"/>
      <c r="X118" s="176"/>
    </row>
    <row r="119" spans="1:24">
      <c r="B119" s="177"/>
      <c r="C119" s="177"/>
      <c r="D119" s="177"/>
      <c r="E119" s="177"/>
      <c r="F119" s="177"/>
      <c r="G119" s="177"/>
      <c r="H119" s="177"/>
      <c r="I119" s="177"/>
      <c r="J119" s="177"/>
      <c r="K119" s="281">
        <v>2019</v>
      </c>
      <c r="L119" s="177"/>
      <c r="M119" s="177"/>
      <c r="N119" s="177"/>
      <c r="O119" s="177"/>
      <c r="P119" s="177"/>
      <c r="Q119" s="178"/>
      <c r="R119" s="178"/>
      <c r="S119" s="281">
        <v>2022</v>
      </c>
      <c r="T119" s="177"/>
      <c r="U119" s="177"/>
      <c r="V119" s="176"/>
      <c r="W119" s="176"/>
      <c r="X119" s="176"/>
    </row>
    <row r="120" spans="1:24">
      <c r="B120" s="177"/>
      <c r="C120" s="177"/>
      <c r="D120" s="177"/>
      <c r="E120" s="177"/>
      <c r="F120" s="177"/>
      <c r="G120" s="177"/>
      <c r="H120" s="177"/>
      <c r="I120" s="177"/>
      <c r="J120" s="177"/>
      <c r="K120" s="281">
        <v>2020</v>
      </c>
      <c r="L120" s="177"/>
      <c r="M120" s="177"/>
      <c r="N120" s="177"/>
      <c r="O120" s="177"/>
      <c r="P120" s="177"/>
      <c r="Q120" s="178"/>
      <c r="R120" s="178"/>
      <c r="S120" s="281">
        <v>2023</v>
      </c>
      <c r="T120" s="177"/>
      <c r="U120" s="177"/>
      <c r="V120" s="176"/>
      <c r="W120" s="176"/>
      <c r="X120" s="176"/>
    </row>
    <row r="121" spans="1:24">
      <c r="B121" s="177"/>
      <c r="C121" s="177"/>
      <c r="D121" s="177"/>
      <c r="E121" s="177"/>
      <c r="F121" s="177"/>
      <c r="G121" s="177"/>
      <c r="H121" s="177"/>
      <c r="I121" s="177"/>
      <c r="J121" s="177"/>
      <c r="K121" s="281">
        <v>2021</v>
      </c>
      <c r="L121" s="177"/>
      <c r="M121" s="177"/>
      <c r="N121" s="177"/>
      <c r="O121" s="177"/>
      <c r="P121" s="177"/>
      <c r="Q121" s="178"/>
      <c r="R121" s="178"/>
      <c r="S121" s="178"/>
      <c r="T121" s="177"/>
      <c r="U121" s="177"/>
      <c r="V121" s="176"/>
      <c r="W121" s="176"/>
      <c r="X121" s="176"/>
    </row>
    <row r="122" spans="1:24">
      <c r="B122" s="177"/>
      <c r="C122" s="177"/>
      <c r="D122" s="177"/>
      <c r="E122" s="177"/>
      <c r="F122" s="177"/>
      <c r="G122" s="177"/>
      <c r="H122" s="177"/>
      <c r="I122" s="177"/>
      <c r="J122" s="177"/>
      <c r="K122" s="281">
        <v>2022</v>
      </c>
      <c r="L122" s="177"/>
      <c r="M122" s="177"/>
      <c r="N122" s="177"/>
      <c r="O122" s="177"/>
      <c r="P122" s="177"/>
      <c r="Q122" s="178"/>
      <c r="R122" s="178"/>
      <c r="S122" s="178"/>
      <c r="T122" s="177"/>
      <c r="U122" s="177"/>
    </row>
    <row r="123" spans="1:24">
      <c r="B123" s="177"/>
      <c r="C123" s="177"/>
      <c r="D123" s="177"/>
      <c r="E123" s="177"/>
      <c r="F123" s="177"/>
      <c r="G123" s="177"/>
      <c r="H123" s="177"/>
      <c r="I123" s="177"/>
      <c r="J123" s="177"/>
      <c r="K123" s="281">
        <v>2023</v>
      </c>
      <c r="L123" s="177"/>
      <c r="M123" s="177"/>
      <c r="N123" s="177"/>
      <c r="O123" s="177"/>
      <c r="P123" s="177"/>
      <c r="Q123" s="178"/>
      <c r="R123" s="178"/>
      <c r="S123" s="178"/>
      <c r="T123" s="177"/>
      <c r="U123" s="177"/>
    </row>
    <row r="124" spans="1:24">
      <c r="B124" s="177"/>
      <c r="C124" s="177"/>
      <c r="D124" s="177"/>
      <c r="E124" s="177"/>
      <c r="F124" s="177"/>
      <c r="G124" s="177"/>
      <c r="H124" s="177"/>
      <c r="I124" s="177"/>
      <c r="J124" s="177"/>
      <c r="K124" s="281">
        <v>2024</v>
      </c>
      <c r="L124" s="177"/>
      <c r="M124" s="177"/>
      <c r="N124" s="177"/>
      <c r="O124" s="177"/>
      <c r="P124" s="177"/>
      <c r="Q124" s="178"/>
      <c r="R124" s="178"/>
      <c r="S124" s="178"/>
      <c r="T124" s="177"/>
      <c r="U124" s="177"/>
    </row>
    <row r="125" spans="1:24">
      <c r="B125" s="177"/>
      <c r="C125" s="177"/>
      <c r="D125" s="177"/>
      <c r="E125" s="177"/>
      <c r="F125" s="177"/>
      <c r="G125" s="177"/>
      <c r="H125" s="177"/>
      <c r="I125" s="177"/>
      <c r="J125" s="177"/>
      <c r="K125" s="281">
        <v>2025</v>
      </c>
      <c r="L125" s="177"/>
      <c r="M125" s="177"/>
      <c r="N125" s="177"/>
      <c r="O125" s="177"/>
      <c r="P125" s="177"/>
      <c r="Q125" s="178"/>
      <c r="R125" s="178"/>
      <c r="S125" s="178"/>
      <c r="T125" s="177"/>
      <c r="U125" s="177"/>
    </row>
    <row r="126" spans="1:24">
      <c r="B126" s="177"/>
      <c r="C126" s="177"/>
      <c r="D126" s="177"/>
      <c r="E126" s="177"/>
      <c r="F126" s="177"/>
      <c r="G126" s="177"/>
      <c r="H126" s="177"/>
      <c r="I126" s="177"/>
      <c r="J126" s="177"/>
      <c r="K126" s="281">
        <v>2026</v>
      </c>
      <c r="L126" s="177"/>
      <c r="M126" s="177"/>
      <c r="N126" s="177"/>
      <c r="O126" s="177"/>
      <c r="P126" s="177"/>
      <c r="Q126" s="178"/>
      <c r="R126" s="178"/>
      <c r="S126" s="178"/>
      <c r="T126" s="177"/>
      <c r="U126" s="177"/>
    </row>
    <row r="127" spans="1:24">
      <c r="B127" s="177"/>
      <c r="C127" s="177"/>
      <c r="D127" s="177"/>
      <c r="E127" s="177"/>
      <c r="F127" s="177"/>
      <c r="G127" s="177"/>
      <c r="H127" s="177"/>
      <c r="I127" s="177"/>
      <c r="J127" s="177"/>
      <c r="K127" s="281">
        <v>2027</v>
      </c>
      <c r="L127" s="177"/>
      <c r="M127" s="177"/>
      <c r="N127" s="177"/>
      <c r="O127" s="177"/>
      <c r="P127" s="177"/>
      <c r="Q127" s="178"/>
      <c r="R127" s="178"/>
      <c r="S127" s="178"/>
      <c r="T127" s="177"/>
      <c r="U127" s="177"/>
    </row>
    <row r="128" spans="1:24">
      <c r="B128" s="177"/>
      <c r="C128" s="177"/>
      <c r="D128" s="177"/>
      <c r="E128" s="177"/>
      <c r="F128" s="177"/>
      <c r="G128" s="177"/>
      <c r="H128" s="177"/>
      <c r="I128" s="177"/>
      <c r="J128" s="177"/>
      <c r="K128" s="281">
        <v>2028</v>
      </c>
      <c r="L128" s="177"/>
      <c r="M128" s="177"/>
      <c r="N128" s="177"/>
      <c r="O128" s="177"/>
      <c r="P128" s="177"/>
      <c r="Q128" s="178"/>
      <c r="R128" s="178"/>
      <c r="S128" s="178"/>
      <c r="T128" s="177"/>
      <c r="U128" s="177"/>
    </row>
    <row r="129" spans="2:21">
      <c r="B129" s="177"/>
      <c r="C129" s="177"/>
      <c r="D129" s="177"/>
      <c r="E129" s="177"/>
      <c r="F129" s="177"/>
      <c r="G129" s="177"/>
      <c r="H129" s="177"/>
      <c r="I129" s="177"/>
      <c r="J129" s="177"/>
      <c r="K129" s="281">
        <v>2029</v>
      </c>
      <c r="L129" s="177"/>
      <c r="M129" s="177"/>
      <c r="N129" s="177"/>
      <c r="O129" s="177"/>
      <c r="P129" s="177"/>
      <c r="Q129" s="178"/>
      <c r="R129" s="178"/>
      <c r="S129" s="178"/>
      <c r="T129" s="177"/>
      <c r="U129" s="177"/>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19050</xdr:colOff>
                    <xdr:row>1</xdr:row>
                    <xdr:rowOff>295275</xdr:rowOff>
                  </from>
                  <to>
                    <xdr:col>3</xdr:col>
                    <xdr:colOff>133350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95250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171450</xdr:colOff>
                    <xdr:row>2</xdr:row>
                    <xdr:rowOff>0</xdr:rowOff>
                  </from>
                  <to>
                    <xdr:col>6</xdr:col>
                    <xdr:colOff>104775</xdr:colOff>
                    <xdr:row>3</xdr:row>
                    <xdr:rowOff>9525</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171450</xdr:colOff>
                    <xdr:row>4</xdr:row>
                    <xdr:rowOff>0</xdr:rowOff>
                  </from>
                  <to>
                    <xdr:col>6</xdr:col>
                    <xdr:colOff>104775</xdr:colOff>
                    <xdr:row>5</xdr:row>
                    <xdr:rowOff>9525</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9525</xdr:colOff>
                    <xdr:row>2</xdr:row>
                    <xdr:rowOff>9525</xdr:rowOff>
                  </from>
                  <to>
                    <xdr:col>12</xdr:col>
                    <xdr:colOff>228600</xdr:colOff>
                    <xdr:row>3</xdr:row>
                    <xdr:rowOff>19050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9525</xdr:colOff>
                    <xdr:row>4</xdr:row>
                    <xdr:rowOff>9525</xdr:rowOff>
                  </from>
                  <to>
                    <xdr:col>12</xdr:col>
                    <xdr:colOff>228600</xdr:colOff>
                    <xdr:row>5</xdr:row>
                    <xdr:rowOff>19050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9525</xdr:colOff>
                    <xdr:row>2</xdr:row>
                    <xdr:rowOff>9525</xdr:rowOff>
                  </from>
                  <to>
                    <xdr:col>14</xdr:col>
                    <xdr:colOff>228600</xdr:colOff>
                    <xdr:row>3</xdr:row>
                    <xdr:rowOff>19050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9525</xdr:colOff>
                    <xdr:row>4</xdr:row>
                    <xdr:rowOff>9525</xdr:rowOff>
                  </from>
                  <to>
                    <xdr:col>14</xdr:col>
                    <xdr:colOff>228600</xdr:colOff>
                    <xdr:row>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pageSetUpPr autoPageBreaks="0"/>
  </sheetPr>
  <dimension ref="A1:D42"/>
  <sheetViews>
    <sheetView showGridLines="0" showRowColHeaders="0" zoomScaleNormal="100" workbookViewId="0">
      <selection activeCell="M31" sqref="M31"/>
    </sheetView>
  </sheetViews>
  <sheetFormatPr defaultRowHeight="13.15"/>
  <cols>
    <col min="1" max="1" width="8.265625" style="50" customWidth="1"/>
    <col min="2" max="2" width="17.59765625" style="49" customWidth="1"/>
    <col min="3" max="3" width="19.265625" style="50" customWidth="1"/>
    <col min="4" max="4" width="7.3984375" style="50" customWidth="1"/>
    <col min="5" max="5" width="7.73046875" style="50" customWidth="1"/>
    <col min="6" max="7" width="8.1328125" style="50" customWidth="1"/>
    <col min="8" max="8" width="8.73046875" style="50" customWidth="1"/>
    <col min="9" max="256" width="9.1328125" style="50"/>
    <col min="257" max="257" width="8.265625" style="50" customWidth="1"/>
    <col min="258" max="258" width="17.59765625" style="50" customWidth="1"/>
    <col min="259" max="259" width="19.265625" style="50" customWidth="1"/>
    <col min="260" max="260" width="7.3984375" style="50" customWidth="1"/>
    <col min="261" max="261" width="7.73046875" style="50" customWidth="1"/>
    <col min="262" max="263" width="8.1328125" style="50" customWidth="1"/>
    <col min="264" max="264" width="8.73046875" style="50" customWidth="1"/>
    <col min="265" max="512" width="9.1328125" style="50"/>
    <col min="513" max="513" width="8.265625" style="50" customWidth="1"/>
    <col min="514" max="514" width="17.59765625" style="50" customWidth="1"/>
    <col min="515" max="515" width="19.265625" style="50" customWidth="1"/>
    <col min="516" max="516" width="7.3984375" style="50" customWidth="1"/>
    <col min="517" max="517" width="7.73046875" style="50" customWidth="1"/>
    <col min="518" max="519" width="8.1328125" style="50" customWidth="1"/>
    <col min="520" max="520" width="8.73046875" style="50" customWidth="1"/>
    <col min="521" max="768" width="9.1328125" style="50"/>
    <col min="769" max="769" width="8.265625" style="50" customWidth="1"/>
    <col min="770" max="770" width="17.59765625" style="50" customWidth="1"/>
    <col min="771" max="771" width="19.265625" style="50" customWidth="1"/>
    <col min="772" max="772" width="7.3984375" style="50" customWidth="1"/>
    <col min="773" max="773" width="7.73046875" style="50" customWidth="1"/>
    <col min="774" max="775" width="8.1328125" style="50" customWidth="1"/>
    <col min="776" max="776" width="8.73046875" style="50" customWidth="1"/>
    <col min="777" max="1024" width="9.1328125" style="50"/>
    <col min="1025" max="1025" width="8.265625" style="50" customWidth="1"/>
    <col min="1026" max="1026" width="17.59765625" style="50" customWidth="1"/>
    <col min="1027" max="1027" width="19.265625" style="50" customWidth="1"/>
    <col min="1028" max="1028" width="7.3984375" style="50" customWidth="1"/>
    <col min="1029" max="1029" width="7.73046875" style="50" customWidth="1"/>
    <col min="1030" max="1031" width="8.1328125" style="50" customWidth="1"/>
    <col min="1032" max="1032" width="8.73046875" style="50" customWidth="1"/>
    <col min="1033" max="1280" width="9.1328125" style="50"/>
    <col min="1281" max="1281" width="8.265625" style="50" customWidth="1"/>
    <col min="1282" max="1282" width="17.59765625" style="50" customWidth="1"/>
    <col min="1283" max="1283" width="19.265625" style="50" customWidth="1"/>
    <col min="1284" max="1284" width="7.3984375" style="50" customWidth="1"/>
    <col min="1285" max="1285" width="7.73046875" style="50" customWidth="1"/>
    <col min="1286" max="1287" width="8.1328125" style="50" customWidth="1"/>
    <col min="1288" max="1288" width="8.73046875" style="50" customWidth="1"/>
    <col min="1289" max="1536" width="9.1328125" style="50"/>
    <col min="1537" max="1537" width="8.265625" style="50" customWidth="1"/>
    <col min="1538" max="1538" width="17.59765625" style="50" customWidth="1"/>
    <col min="1539" max="1539" width="19.265625" style="50" customWidth="1"/>
    <col min="1540" max="1540" width="7.3984375" style="50" customWidth="1"/>
    <col min="1541" max="1541" width="7.73046875" style="50" customWidth="1"/>
    <col min="1542" max="1543" width="8.1328125" style="50" customWidth="1"/>
    <col min="1544" max="1544" width="8.73046875" style="50" customWidth="1"/>
    <col min="1545" max="1792" width="9.1328125" style="50"/>
    <col min="1793" max="1793" width="8.265625" style="50" customWidth="1"/>
    <col min="1794" max="1794" width="17.59765625" style="50" customWidth="1"/>
    <col min="1795" max="1795" width="19.265625" style="50" customWidth="1"/>
    <col min="1796" max="1796" width="7.3984375" style="50" customWidth="1"/>
    <col min="1797" max="1797" width="7.73046875" style="50" customWidth="1"/>
    <col min="1798" max="1799" width="8.1328125" style="50" customWidth="1"/>
    <col min="1800" max="1800" width="8.73046875" style="50" customWidth="1"/>
    <col min="1801" max="2048" width="9.1328125" style="50"/>
    <col min="2049" max="2049" width="8.265625" style="50" customWidth="1"/>
    <col min="2050" max="2050" width="17.59765625" style="50" customWidth="1"/>
    <col min="2051" max="2051" width="19.265625" style="50" customWidth="1"/>
    <col min="2052" max="2052" width="7.3984375" style="50" customWidth="1"/>
    <col min="2053" max="2053" width="7.73046875" style="50" customWidth="1"/>
    <col min="2054" max="2055" width="8.1328125" style="50" customWidth="1"/>
    <col min="2056" max="2056" width="8.73046875" style="50" customWidth="1"/>
    <col min="2057" max="2304" width="9.1328125" style="50"/>
    <col min="2305" max="2305" width="8.265625" style="50" customWidth="1"/>
    <col min="2306" max="2306" width="17.59765625" style="50" customWidth="1"/>
    <col min="2307" max="2307" width="19.265625" style="50" customWidth="1"/>
    <col min="2308" max="2308" width="7.3984375" style="50" customWidth="1"/>
    <col min="2309" max="2309" width="7.73046875" style="50" customWidth="1"/>
    <col min="2310" max="2311" width="8.1328125" style="50" customWidth="1"/>
    <col min="2312" max="2312" width="8.73046875" style="50" customWidth="1"/>
    <col min="2313" max="2560" width="9.1328125" style="50"/>
    <col min="2561" max="2561" width="8.265625" style="50" customWidth="1"/>
    <col min="2562" max="2562" width="17.59765625" style="50" customWidth="1"/>
    <col min="2563" max="2563" width="19.265625" style="50" customWidth="1"/>
    <col min="2564" max="2564" width="7.3984375" style="50" customWidth="1"/>
    <col min="2565" max="2565" width="7.73046875" style="50" customWidth="1"/>
    <col min="2566" max="2567" width="8.1328125" style="50" customWidth="1"/>
    <col min="2568" max="2568" width="8.73046875" style="50" customWidth="1"/>
    <col min="2569" max="2816" width="9.1328125" style="50"/>
    <col min="2817" max="2817" width="8.265625" style="50" customWidth="1"/>
    <col min="2818" max="2818" width="17.59765625" style="50" customWidth="1"/>
    <col min="2819" max="2819" width="19.265625" style="50" customWidth="1"/>
    <col min="2820" max="2820" width="7.3984375" style="50" customWidth="1"/>
    <col min="2821" max="2821" width="7.73046875" style="50" customWidth="1"/>
    <col min="2822" max="2823" width="8.1328125" style="50" customWidth="1"/>
    <col min="2824" max="2824" width="8.73046875" style="50" customWidth="1"/>
    <col min="2825" max="3072" width="9.1328125" style="50"/>
    <col min="3073" max="3073" width="8.265625" style="50" customWidth="1"/>
    <col min="3074" max="3074" width="17.59765625" style="50" customWidth="1"/>
    <col min="3075" max="3075" width="19.265625" style="50" customWidth="1"/>
    <col min="3076" max="3076" width="7.3984375" style="50" customWidth="1"/>
    <col min="3077" max="3077" width="7.73046875" style="50" customWidth="1"/>
    <col min="3078" max="3079" width="8.1328125" style="50" customWidth="1"/>
    <col min="3080" max="3080" width="8.73046875" style="50" customWidth="1"/>
    <col min="3081" max="3328" width="9.1328125" style="50"/>
    <col min="3329" max="3329" width="8.265625" style="50" customWidth="1"/>
    <col min="3330" max="3330" width="17.59765625" style="50" customWidth="1"/>
    <col min="3331" max="3331" width="19.265625" style="50" customWidth="1"/>
    <col min="3332" max="3332" width="7.3984375" style="50" customWidth="1"/>
    <col min="3333" max="3333" width="7.73046875" style="50" customWidth="1"/>
    <col min="3334" max="3335" width="8.1328125" style="50" customWidth="1"/>
    <col min="3336" max="3336" width="8.73046875" style="50" customWidth="1"/>
    <col min="3337" max="3584" width="9.1328125" style="50"/>
    <col min="3585" max="3585" width="8.265625" style="50" customWidth="1"/>
    <col min="3586" max="3586" width="17.59765625" style="50" customWidth="1"/>
    <col min="3587" max="3587" width="19.265625" style="50" customWidth="1"/>
    <col min="3588" max="3588" width="7.3984375" style="50" customWidth="1"/>
    <col min="3589" max="3589" width="7.73046875" style="50" customWidth="1"/>
    <col min="3590" max="3591" width="8.1328125" style="50" customWidth="1"/>
    <col min="3592" max="3592" width="8.73046875" style="50" customWidth="1"/>
    <col min="3593" max="3840" width="9.1328125" style="50"/>
    <col min="3841" max="3841" width="8.265625" style="50" customWidth="1"/>
    <col min="3842" max="3842" width="17.59765625" style="50" customWidth="1"/>
    <col min="3843" max="3843" width="19.265625" style="50" customWidth="1"/>
    <col min="3844" max="3844" width="7.3984375" style="50" customWidth="1"/>
    <col min="3845" max="3845" width="7.73046875" style="50" customWidth="1"/>
    <col min="3846" max="3847" width="8.1328125" style="50" customWidth="1"/>
    <col min="3848" max="3848" width="8.73046875" style="50" customWidth="1"/>
    <col min="3849" max="4096" width="9.1328125" style="50"/>
    <col min="4097" max="4097" width="8.265625" style="50" customWidth="1"/>
    <col min="4098" max="4098" width="17.59765625" style="50" customWidth="1"/>
    <col min="4099" max="4099" width="19.265625" style="50" customWidth="1"/>
    <col min="4100" max="4100" width="7.3984375" style="50" customWidth="1"/>
    <col min="4101" max="4101" width="7.73046875" style="50" customWidth="1"/>
    <col min="4102" max="4103" width="8.1328125" style="50" customWidth="1"/>
    <col min="4104" max="4104" width="8.73046875" style="50" customWidth="1"/>
    <col min="4105" max="4352" width="9.1328125" style="50"/>
    <col min="4353" max="4353" width="8.265625" style="50" customWidth="1"/>
    <col min="4354" max="4354" width="17.59765625" style="50" customWidth="1"/>
    <col min="4355" max="4355" width="19.265625" style="50" customWidth="1"/>
    <col min="4356" max="4356" width="7.3984375" style="50" customWidth="1"/>
    <col min="4357" max="4357" width="7.73046875" style="50" customWidth="1"/>
    <col min="4358" max="4359" width="8.1328125" style="50" customWidth="1"/>
    <col min="4360" max="4360" width="8.73046875" style="50" customWidth="1"/>
    <col min="4361" max="4608" width="9.1328125" style="50"/>
    <col min="4609" max="4609" width="8.265625" style="50" customWidth="1"/>
    <col min="4610" max="4610" width="17.59765625" style="50" customWidth="1"/>
    <col min="4611" max="4611" width="19.265625" style="50" customWidth="1"/>
    <col min="4612" max="4612" width="7.3984375" style="50" customWidth="1"/>
    <col min="4613" max="4613" width="7.73046875" style="50" customWidth="1"/>
    <col min="4614" max="4615" width="8.1328125" style="50" customWidth="1"/>
    <col min="4616" max="4616" width="8.73046875" style="50" customWidth="1"/>
    <col min="4617" max="4864" width="9.1328125" style="50"/>
    <col min="4865" max="4865" width="8.265625" style="50" customWidth="1"/>
    <col min="4866" max="4866" width="17.59765625" style="50" customWidth="1"/>
    <col min="4867" max="4867" width="19.265625" style="50" customWidth="1"/>
    <col min="4868" max="4868" width="7.3984375" style="50" customWidth="1"/>
    <col min="4869" max="4869" width="7.73046875" style="50" customWidth="1"/>
    <col min="4870" max="4871" width="8.1328125" style="50" customWidth="1"/>
    <col min="4872" max="4872" width="8.73046875" style="50" customWidth="1"/>
    <col min="4873" max="5120" width="9.1328125" style="50"/>
    <col min="5121" max="5121" width="8.265625" style="50" customWidth="1"/>
    <col min="5122" max="5122" width="17.59765625" style="50" customWidth="1"/>
    <col min="5123" max="5123" width="19.265625" style="50" customWidth="1"/>
    <col min="5124" max="5124" width="7.3984375" style="50" customWidth="1"/>
    <col min="5125" max="5125" width="7.73046875" style="50" customWidth="1"/>
    <col min="5126" max="5127" width="8.1328125" style="50" customWidth="1"/>
    <col min="5128" max="5128" width="8.73046875" style="50" customWidth="1"/>
    <col min="5129" max="5376" width="9.1328125" style="50"/>
    <col min="5377" max="5377" width="8.265625" style="50" customWidth="1"/>
    <col min="5378" max="5378" width="17.59765625" style="50" customWidth="1"/>
    <col min="5379" max="5379" width="19.265625" style="50" customWidth="1"/>
    <col min="5380" max="5380" width="7.3984375" style="50" customWidth="1"/>
    <col min="5381" max="5381" width="7.73046875" style="50" customWidth="1"/>
    <col min="5382" max="5383" width="8.1328125" style="50" customWidth="1"/>
    <col min="5384" max="5384" width="8.73046875" style="50" customWidth="1"/>
    <col min="5385" max="5632" width="9.1328125" style="50"/>
    <col min="5633" max="5633" width="8.265625" style="50" customWidth="1"/>
    <col min="5634" max="5634" width="17.59765625" style="50" customWidth="1"/>
    <col min="5635" max="5635" width="19.265625" style="50" customWidth="1"/>
    <col min="5636" max="5636" width="7.3984375" style="50" customWidth="1"/>
    <col min="5637" max="5637" width="7.73046875" style="50" customWidth="1"/>
    <col min="5638" max="5639" width="8.1328125" style="50" customWidth="1"/>
    <col min="5640" max="5640" width="8.73046875" style="50" customWidth="1"/>
    <col min="5641" max="5888" width="9.1328125" style="50"/>
    <col min="5889" max="5889" width="8.265625" style="50" customWidth="1"/>
    <col min="5890" max="5890" width="17.59765625" style="50" customWidth="1"/>
    <col min="5891" max="5891" width="19.265625" style="50" customWidth="1"/>
    <col min="5892" max="5892" width="7.3984375" style="50" customWidth="1"/>
    <col min="5893" max="5893" width="7.73046875" style="50" customWidth="1"/>
    <col min="5894" max="5895" width="8.1328125" style="50" customWidth="1"/>
    <col min="5896" max="5896" width="8.73046875" style="50" customWidth="1"/>
    <col min="5897" max="6144" width="9.1328125" style="50"/>
    <col min="6145" max="6145" width="8.265625" style="50" customWidth="1"/>
    <col min="6146" max="6146" width="17.59765625" style="50" customWidth="1"/>
    <col min="6147" max="6147" width="19.265625" style="50" customWidth="1"/>
    <col min="6148" max="6148" width="7.3984375" style="50" customWidth="1"/>
    <col min="6149" max="6149" width="7.73046875" style="50" customWidth="1"/>
    <col min="6150" max="6151" width="8.1328125" style="50" customWidth="1"/>
    <col min="6152" max="6152" width="8.73046875" style="50" customWidth="1"/>
    <col min="6153" max="6400" width="9.1328125" style="50"/>
    <col min="6401" max="6401" width="8.265625" style="50" customWidth="1"/>
    <col min="6402" max="6402" width="17.59765625" style="50" customWidth="1"/>
    <col min="6403" max="6403" width="19.265625" style="50" customWidth="1"/>
    <col min="6404" max="6404" width="7.3984375" style="50" customWidth="1"/>
    <col min="6405" max="6405" width="7.73046875" style="50" customWidth="1"/>
    <col min="6406" max="6407" width="8.1328125" style="50" customWidth="1"/>
    <col min="6408" max="6408" width="8.73046875" style="50" customWidth="1"/>
    <col min="6409" max="6656" width="9.1328125" style="50"/>
    <col min="6657" max="6657" width="8.265625" style="50" customWidth="1"/>
    <col min="6658" max="6658" width="17.59765625" style="50" customWidth="1"/>
    <col min="6659" max="6659" width="19.265625" style="50" customWidth="1"/>
    <col min="6660" max="6660" width="7.3984375" style="50" customWidth="1"/>
    <col min="6661" max="6661" width="7.73046875" style="50" customWidth="1"/>
    <col min="6662" max="6663" width="8.1328125" style="50" customWidth="1"/>
    <col min="6664" max="6664" width="8.73046875" style="50" customWidth="1"/>
    <col min="6665" max="6912" width="9.1328125" style="50"/>
    <col min="6913" max="6913" width="8.265625" style="50" customWidth="1"/>
    <col min="6914" max="6914" width="17.59765625" style="50" customWidth="1"/>
    <col min="6915" max="6915" width="19.265625" style="50" customWidth="1"/>
    <col min="6916" max="6916" width="7.3984375" style="50" customWidth="1"/>
    <col min="6917" max="6917" width="7.73046875" style="50" customWidth="1"/>
    <col min="6918" max="6919" width="8.1328125" style="50" customWidth="1"/>
    <col min="6920" max="6920" width="8.73046875" style="50" customWidth="1"/>
    <col min="6921" max="7168" width="9.1328125" style="50"/>
    <col min="7169" max="7169" width="8.265625" style="50" customWidth="1"/>
    <col min="7170" max="7170" width="17.59765625" style="50" customWidth="1"/>
    <col min="7171" max="7171" width="19.265625" style="50" customWidth="1"/>
    <col min="7172" max="7172" width="7.3984375" style="50" customWidth="1"/>
    <col min="7173" max="7173" width="7.73046875" style="50" customWidth="1"/>
    <col min="7174" max="7175" width="8.1328125" style="50" customWidth="1"/>
    <col min="7176" max="7176" width="8.73046875" style="50" customWidth="1"/>
    <col min="7177" max="7424" width="9.1328125" style="50"/>
    <col min="7425" max="7425" width="8.265625" style="50" customWidth="1"/>
    <col min="7426" max="7426" width="17.59765625" style="50" customWidth="1"/>
    <col min="7427" max="7427" width="19.265625" style="50" customWidth="1"/>
    <col min="7428" max="7428" width="7.3984375" style="50" customWidth="1"/>
    <col min="7429" max="7429" width="7.73046875" style="50" customWidth="1"/>
    <col min="7430" max="7431" width="8.1328125" style="50" customWidth="1"/>
    <col min="7432" max="7432" width="8.73046875" style="50" customWidth="1"/>
    <col min="7433" max="7680" width="9.1328125" style="50"/>
    <col min="7681" max="7681" width="8.265625" style="50" customWidth="1"/>
    <col min="7682" max="7682" width="17.59765625" style="50" customWidth="1"/>
    <col min="7683" max="7683" width="19.265625" style="50" customWidth="1"/>
    <col min="7684" max="7684" width="7.3984375" style="50" customWidth="1"/>
    <col min="7685" max="7685" width="7.73046875" style="50" customWidth="1"/>
    <col min="7686" max="7687" width="8.1328125" style="50" customWidth="1"/>
    <col min="7688" max="7688" width="8.73046875" style="50" customWidth="1"/>
    <col min="7689" max="7936" width="9.1328125" style="50"/>
    <col min="7937" max="7937" width="8.265625" style="50" customWidth="1"/>
    <col min="7938" max="7938" width="17.59765625" style="50" customWidth="1"/>
    <col min="7939" max="7939" width="19.265625" style="50" customWidth="1"/>
    <col min="7940" max="7940" width="7.3984375" style="50" customWidth="1"/>
    <col min="7941" max="7941" width="7.73046875" style="50" customWidth="1"/>
    <col min="7942" max="7943" width="8.1328125" style="50" customWidth="1"/>
    <col min="7944" max="7944" width="8.73046875" style="50" customWidth="1"/>
    <col min="7945" max="8192" width="9.1328125" style="50"/>
    <col min="8193" max="8193" width="8.265625" style="50" customWidth="1"/>
    <col min="8194" max="8194" width="17.59765625" style="50" customWidth="1"/>
    <col min="8195" max="8195" width="19.265625" style="50" customWidth="1"/>
    <col min="8196" max="8196" width="7.3984375" style="50" customWidth="1"/>
    <col min="8197" max="8197" width="7.73046875" style="50" customWidth="1"/>
    <col min="8198" max="8199" width="8.1328125" style="50" customWidth="1"/>
    <col min="8200" max="8200" width="8.73046875" style="50" customWidth="1"/>
    <col min="8201" max="8448" width="9.1328125" style="50"/>
    <col min="8449" max="8449" width="8.265625" style="50" customWidth="1"/>
    <col min="8450" max="8450" width="17.59765625" style="50" customWidth="1"/>
    <col min="8451" max="8451" width="19.265625" style="50" customWidth="1"/>
    <col min="8452" max="8452" width="7.3984375" style="50" customWidth="1"/>
    <col min="8453" max="8453" width="7.73046875" style="50" customWidth="1"/>
    <col min="8454" max="8455" width="8.1328125" style="50" customWidth="1"/>
    <col min="8456" max="8456" width="8.73046875" style="50" customWidth="1"/>
    <col min="8457" max="8704" width="9.1328125" style="50"/>
    <col min="8705" max="8705" width="8.265625" style="50" customWidth="1"/>
    <col min="8706" max="8706" width="17.59765625" style="50" customWidth="1"/>
    <col min="8707" max="8707" width="19.265625" style="50" customWidth="1"/>
    <col min="8708" max="8708" width="7.3984375" style="50" customWidth="1"/>
    <col min="8709" max="8709" width="7.73046875" style="50" customWidth="1"/>
    <col min="8710" max="8711" width="8.1328125" style="50" customWidth="1"/>
    <col min="8712" max="8712" width="8.73046875" style="50" customWidth="1"/>
    <col min="8713" max="8960" width="9.1328125" style="50"/>
    <col min="8961" max="8961" width="8.265625" style="50" customWidth="1"/>
    <col min="8962" max="8962" width="17.59765625" style="50" customWidth="1"/>
    <col min="8963" max="8963" width="19.265625" style="50" customWidth="1"/>
    <col min="8964" max="8964" width="7.3984375" style="50" customWidth="1"/>
    <col min="8965" max="8965" width="7.73046875" style="50" customWidth="1"/>
    <col min="8966" max="8967" width="8.1328125" style="50" customWidth="1"/>
    <col min="8968" max="8968" width="8.73046875" style="50" customWidth="1"/>
    <col min="8969" max="9216" width="9.1328125" style="50"/>
    <col min="9217" max="9217" width="8.265625" style="50" customWidth="1"/>
    <col min="9218" max="9218" width="17.59765625" style="50" customWidth="1"/>
    <col min="9219" max="9219" width="19.265625" style="50" customWidth="1"/>
    <col min="9220" max="9220" width="7.3984375" style="50" customWidth="1"/>
    <col min="9221" max="9221" width="7.73046875" style="50" customWidth="1"/>
    <col min="9222" max="9223" width="8.1328125" style="50" customWidth="1"/>
    <col min="9224" max="9224" width="8.73046875" style="50" customWidth="1"/>
    <col min="9225" max="9472" width="9.1328125" style="50"/>
    <col min="9473" max="9473" width="8.265625" style="50" customWidth="1"/>
    <col min="9474" max="9474" width="17.59765625" style="50" customWidth="1"/>
    <col min="9475" max="9475" width="19.265625" style="50" customWidth="1"/>
    <col min="9476" max="9476" width="7.3984375" style="50" customWidth="1"/>
    <col min="9477" max="9477" width="7.73046875" style="50" customWidth="1"/>
    <col min="9478" max="9479" width="8.1328125" style="50" customWidth="1"/>
    <col min="9480" max="9480" width="8.73046875" style="50" customWidth="1"/>
    <col min="9481" max="9728" width="9.1328125" style="50"/>
    <col min="9729" max="9729" width="8.265625" style="50" customWidth="1"/>
    <col min="9730" max="9730" width="17.59765625" style="50" customWidth="1"/>
    <col min="9731" max="9731" width="19.265625" style="50" customWidth="1"/>
    <col min="9732" max="9732" width="7.3984375" style="50" customWidth="1"/>
    <col min="9733" max="9733" width="7.73046875" style="50" customWidth="1"/>
    <col min="9734" max="9735" width="8.1328125" style="50" customWidth="1"/>
    <col min="9736" max="9736" width="8.73046875" style="50" customWidth="1"/>
    <col min="9737" max="9984" width="9.1328125" style="50"/>
    <col min="9985" max="9985" width="8.265625" style="50" customWidth="1"/>
    <col min="9986" max="9986" width="17.59765625" style="50" customWidth="1"/>
    <col min="9987" max="9987" width="19.265625" style="50" customWidth="1"/>
    <col min="9988" max="9988" width="7.3984375" style="50" customWidth="1"/>
    <col min="9989" max="9989" width="7.73046875" style="50" customWidth="1"/>
    <col min="9990" max="9991" width="8.1328125" style="50" customWidth="1"/>
    <col min="9992" max="9992" width="8.73046875" style="50" customWidth="1"/>
    <col min="9993" max="10240" width="9.1328125" style="50"/>
    <col min="10241" max="10241" width="8.265625" style="50" customWidth="1"/>
    <col min="10242" max="10242" width="17.59765625" style="50" customWidth="1"/>
    <col min="10243" max="10243" width="19.265625" style="50" customWidth="1"/>
    <col min="10244" max="10244" width="7.3984375" style="50" customWidth="1"/>
    <col min="10245" max="10245" width="7.73046875" style="50" customWidth="1"/>
    <col min="10246" max="10247" width="8.1328125" style="50" customWidth="1"/>
    <col min="10248" max="10248" width="8.73046875" style="50" customWidth="1"/>
    <col min="10249" max="10496" width="9.1328125" style="50"/>
    <col min="10497" max="10497" width="8.265625" style="50" customWidth="1"/>
    <col min="10498" max="10498" width="17.59765625" style="50" customWidth="1"/>
    <col min="10499" max="10499" width="19.265625" style="50" customWidth="1"/>
    <col min="10500" max="10500" width="7.3984375" style="50" customWidth="1"/>
    <col min="10501" max="10501" width="7.73046875" style="50" customWidth="1"/>
    <col min="10502" max="10503" width="8.1328125" style="50" customWidth="1"/>
    <col min="10504" max="10504" width="8.73046875" style="50" customWidth="1"/>
    <col min="10505" max="10752" width="9.1328125" style="50"/>
    <col min="10753" max="10753" width="8.265625" style="50" customWidth="1"/>
    <col min="10754" max="10754" width="17.59765625" style="50" customWidth="1"/>
    <col min="10755" max="10755" width="19.265625" style="50" customWidth="1"/>
    <col min="10756" max="10756" width="7.3984375" style="50" customWidth="1"/>
    <col min="10757" max="10757" width="7.73046875" style="50" customWidth="1"/>
    <col min="10758" max="10759" width="8.1328125" style="50" customWidth="1"/>
    <col min="10760" max="10760" width="8.73046875" style="50" customWidth="1"/>
    <col min="10761" max="11008" width="9.1328125" style="50"/>
    <col min="11009" max="11009" width="8.265625" style="50" customWidth="1"/>
    <col min="11010" max="11010" width="17.59765625" style="50" customWidth="1"/>
    <col min="11011" max="11011" width="19.265625" style="50" customWidth="1"/>
    <col min="11012" max="11012" width="7.3984375" style="50" customWidth="1"/>
    <col min="11013" max="11013" width="7.73046875" style="50" customWidth="1"/>
    <col min="11014" max="11015" width="8.1328125" style="50" customWidth="1"/>
    <col min="11016" max="11016" width="8.73046875" style="50" customWidth="1"/>
    <col min="11017" max="11264" width="9.1328125" style="50"/>
    <col min="11265" max="11265" width="8.265625" style="50" customWidth="1"/>
    <col min="11266" max="11266" width="17.59765625" style="50" customWidth="1"/>
    <col min="11267" max="11267" width="19.265625" style="50" customWidth="1"/>
    <col min="11268" max="11268" width="7.3984375" style="50" customWidth="1"/>
    <col min="11269" max="11269" width="7.73046875" style="50" customWidth="1"/>
    <col min="11270" max="11271" width="8.1328125" style="50" customWidth="1"/>
    <col min="11272" max="11272" width="8.73046875" style="50" customWidth="1"/>
    <col min="11273" max="11520" width="9.1328125" style="50"/>
    <col min="11521" max="11521" width="8.265625" style="50" customWidth="1"/>
    <col min="11522" max="11522" width="17.59765625" style="50" customWidth="1"/>
    <col min="11523" max="11523" width="19.265625" style="50" customWidth="1"/>
    <col min="11524" max="11524" width="7.3984375" style="50" customWidth="1"/>
    <col min="11525" max="11525" width="7.73046875" style="50" customWidth="1"/>
    <col min="11526" max="11527" width="8.1328125" style="50" customWidth="1"/>
    <col min="11528" max="11528" width="8.73046875" style="50" customWidth="1"/>
    <col min="11529" max="11776" width="9.1328125" style="50"/>
    <col min="11777" max="11777" width="8.265625" style="50" customWidth="1"/>
    <col min="11778" max="11778" width="17.59765625" style="50" customWidth="1"/>
    <col min="11779" max="11779" width="19.265625" style="50" customWidth="1"/>
    <col min="11780" max="11780" width="7.3984375" style="50" customWidth="1"/>
    <col min="11781" max="11781" width="7.73046875" style="50" customWidth="1"/>
    <col min="11782" max="11783" width="8.1328125" style="50" customWidth="1"/>
    <col min="11784" max="11784" width="8.73046875" style="50" customWidth="1"/>
    <col min="11785" max="12032" width="9.1328125" style="50"/>
    <col min="12033" max="12033" width="8.265625" style="50" customWidth="1"/>
    <col min="12034" max="12034" width="17.59765625" style="50" customWidth="1"/>
    <col min="12035" max="12035" width="19.265625" style="50" customWidth="1"/>
    <col min="12036" max="12036" width="7.3984375" style="50" customWidth="1"/>
    <col min="12037" max="12037" width="7.73046875" style="50" customWidth="1"/>
    <col min="12038" max="12039" width="8.1328125" style="50" customWidth="1"/>
    <col min="12040" max="12040" width="8.73046875" style="50" customWidth="1"/>
    <col min="12041" max="12288" width="9.1328125" style="50"/>
    <col min="12289" max="12289" width="8.265625" style="50" customWidth="1"/>
    <col min="12290" max="12290" width="17.59765625" style="50" customWidth="1"/>
    <col min="12291" max="12291" width="19.265625" style="50" customWidth="1"/>
    <col min="12292" max="12292" width="7.3984375" style="50" customWidth="1"/>
    <col min="12293" max="12293" width="7.73046875" style="50" customWidth="1"/>
    <col min="12294" max="12295" width="8.1328125" style="50" customWidth="1"/>
    <col min="12296" max="12296" width="8.73046875" style="50" customWidth="1"/>
    <col min="12297" max="12544" width="9.1328125" style="50"/>
    <col min="12545" max="12545" width="8.265625" style="50" customWidth="1"/>
    <col min="12546" max="12546" width="17.59765625" style="50" customWidth="1"/>
    <col min="12547" max="12547" width="19.265625" style="50" customWidth="1"/>
    <col min="12548" max="12548" width="7.3984375" style="50" customWidth="1"/>
    <col min="12549" max="12549" width="7.73046875" style="50" customWidth="1"/>
    <col min="12550" max="12551" width="8.1328125" style="50" customWidth="1"/>
    <col min="12552" max="12552" width="8.73046875" style="50" customWidth="1"/>
    <col min="12553" max="12800" width="9.1328125" style="50"/>
    <col min="12801" max="12801" width="8.265625" style="50" customWidth="1"/>
    <col min="12802" max="12802" width="17.59765625" style="50" customWidth="1"/>
    <col min="12803" max="12803" width="19.265625" style="50" customWidth="1"/>
    <col min="12804" max="12804" width="7.3984375" style="50" customWidth="1"/>
    <col min="12805" max="12805" width="7.73046875" style="50" customWidth="1"/>
    <col min="12806" max="12807" width="8.1328125" style="50" customWidth="1"/>
    <col min="12808" max="12808" width="8.73046875" style="50" customWidth="1"/>
    <col min="12809" max="13056" width="9.1328125" style="50"/>
    <col min="13057" max="13057" width="8.265625" style="50" customWidth="1"/>
    <col min="13058" max="13058" width="17.59765625" style="50" customWidth="1"/>
    <col min="13059" max="13059" width="19.265625" style="50" customWidth="1"/>
    <col min="13060" max="13060" width="7.3984375" style="50" customWidth="1"/>
    <col min="13061" max="13061" width="7.73046875" style="50" customWidth="1"/>
    <col min="13062" max="13063" width="8.1328125" style="50" customWidth="1"/>
    <col min="13064" max="13064" width="8.73046875" style="50" customWidth="1"/>
    <col min="13065" max="13312" width="9.1328125" style="50"/>
    <col min="13313" max="13313" width="8.265625" style="50" customWidth="1"/>
    <col min="13314" max="13314" width="17.59765625" style="50" customWidth="1"/>
    <col min="13315" max="13315" width="19.265625" style="50" customWidth="1"/>
    <col min="13316" max="13316" width="7.3984375" style="50" customWidth="1"/>
    <col min="13317" max="13317" width="7.73046875" style="50" customWidth="1"/>
    <col min="13318" max="13319" width="8.1328125" style="50" customWidth="1"/>
    <col min="13320" max="13320" width="8.73046875" style="50" customWidth="1"/>
    <col min="13321" max="13568" width="9.1328125" style="50"/>
    <col min="13569" max="13569" width="8.265625" style="50" customWidth="1"/>
    <col min="13570" max="13570" width="17.59765625" style="50" customWidth="1"/>
    <col min="13571" max="13571" width="19.265625" style="50" customWidth="1"/>
    <col min="13572" max="13572" width="7.3984375" style="50" customWidth="1"/>
    <col min="13573" max="13573" width="7.73046875" style="50" customWidth="1"/>
    <col min="13574" max="13575" width="8.1328125" style="50" customWidth="1"/>
    <col min="13576" max="13576" width="8.73046875" style="50" customWidth="1"/>
    <col min="13577" max="13824" width="9.1328125" style="50"/>
    <col min="13825" max="13825" width="8.265625" style="50" customWidth="1"/>
    <col min="13826" max="13826" width="17.59765625" style="50" customWidth="1"/>
    <col min="13827" max="13827" width="19.265625" style="50" customWidth="1"/>
    <col min="13828" max="13828" width="7.3984375" style="50" customWidth="1"/>
    <col min="13829" max="13829" width="7.73046875" style="50" customWidth="1"/>
    <col min="13830" max="13831" width="8.1328125" style="50" customWidth="1"/>
    <col min="13832" max="13832" width="8.73046875" style="50" customWidth="1"/>
    <col min="13833" max="14080" width="9.1328125" style="50"/>
    <col min="14081" max="14081" width="8.265625" style="50" customWidth="1"/>
    <col min="14082" max="14082" width="17.59765625" style="50" customWidth="1"/>
    <col min="14083" max="14083" width="19.265625" style="50" customWidth="1"/>
    <col min="14084" max="14084" width="7.3984375" style="50" customWidth="1"/>
    <col min="14085" max="14085" width="7.73046875" style="50" customWidth="1"/>
    <col min="14086" max="14087" width="8.1328125" style="50" customWidth="1"/>
    <col min="14088" max="14088" width="8.73046875" style="50" customWidth="1"/>
    <col min="14089" max="14336" width="9.1328125" style="50"/>
    <col min="14337" max="14337" width="8.265625" style="50" customWidth="1"/>
    <col min="14338" max="14338" width="17.59765625" style="50" customWidth="1"/>
    <col min="14339" max="14339" width="19.265625" style="50" customWidth="1"/>
    <col min="14340" max="14340" width="7.3984375" style="50" customWidth="1"/>
    <col min="14341" max="14341" width="7.73046875" style="50" customWidth="1"/>
    <col min="14342" max="14343" width="8.1328125" style="50" customWidth="1"/>
    <col min="14344" max="14344" width="8.73046875" style="50" customWidth="1"/>
    <col min="14345" max="14592" width="9.1328125" style="50"/>
    <col min="14593" max="14593" width="8.265625" style="50" customWidth="1"/>
    <col min="14594" max="14594" width="17.59765625" style="50" customWidth="1"/>
    <col min="14595" max="14595" width="19.265625" style="50" customWidth="1"/>
    <col min="14596" max="14596" width="7.3984375" style="50" customWidth="1"/>
    <col min="14597" max="14597" width="7.73046875" style="50" customWidth="1"/>
    <col min="14598" max="14599" width="8.1328125" style="50" customWidth="1"/>
    <col min="14600" max="14600" width="8.73046875" style="50" customWidth="1"/>
    <col min="14601" max="14848" width="9.1328125" style="50"/>
    <col min="14849" max="14849" width="8.265625" style="50" customWidth="1"/>
    <col min="14850" max="14850" width="17.59765625" style="50" customWidth="1"/>
    <col min="14851" max="14851" width="19.265625" style="50" customWidth="1"/>
    <col min="14852" max="14852" width="7.3984375" style="50" customWidth="1"/>
    <col min="14853" max="14853" width="7.73046875" style="50" customWidth="1"/>
    <col min="14854" max="14855" width="8.1328125" style="50" customWidth="1"/>
    <col min="14856" max="14856" width="8.73046875" style="50" customWidth="1"/>
    <col min="14857" max="15104" width="9.1328125" style="50"/>
    <col min="15105" max="15105" width="8.265625" style="50" customWidth="1"/>
    <col min="15106" max="15106" width="17.59765625" style="50" customWidth="1"/>
    <col min="15107" max="15107" width="19.265625" style="50" customWidth="1"/>
    <col min="15108" max="15108" width="7.3984375" style="50" customWidth="1"/>
    <col min="15109" max="15109" width="7.73046875" style="50" customWidth="1"/>
    <col min="15110" max="15111" width="8.1328125" style="50" customWidth="1"/>
    <col min="15112" max="15112" width="8.73046875" style="50" customWidth="1"/>
    <col min="15113" max="15360" width="9.1328125" style="50"/>
    <col min="15361" max="15361" width="8.265625" style="50" customWidth="1"/>
    <col min="15362" max="15362" width="17.59765625" style="50" customWidth="1"/>
    <col min="15363" max="15363" width="19.265625" style="50" customWidth="1"/>
    <col min="15364" max="15364" width="7.3984375" style="50" customWidth="1"/>
    <col min="15365" max="15365" width="7.73046875" style="50" customWidth="1"/>
    <col min="15366" max="15367" width="8.1328125" style="50" customWidth="1"/>
    <col min="15368" max="15368" width="8.73046875" style="50" customWidth="1"/>
    <col min="15369" max="15616" width="9.1328125" style="50"/>
    <col min="15617" max="15617" width="8.265625" style="50" customWidth="1"/>
    <col min="15618" max="15618" width="17.59765625" style="50" customWidth="1"/>
    <col min="15619" max="15619" width="19.265625" style="50" customWidth="1"/>
    <col min="15620" max="15620" width="7.3984375" style="50" customWidth="1"/>
    <col min="15621" max="15621" width="7.73046875" style="50" customWidth="1"/>
    <col min="15622" max="15623" width="8.1328125" style="50" customWidth="1"/>
    <col min="15624" max="15624" width="8.73046875" style="50" customWidth="1"/>
    <col min="15625" max="15872" width="9.1328125" style="50"/>
    <col min="15873" max="15873" width="8.265625" style="50" customWidth="1"/>
    <col min="15874" max="15874" width="17.59765625" style="50" customWidth="1"/>
    <col min="15875" max="15875" width="19.265625" style="50" customWidth="1"/>
    <col min="15876" max="15876" width="7.3984375" style="50" customWidth="1"/>
    <col min="15877" max="15877" width="7.73046875" style="50" customWidth="1"/>
    <col min="15878" max="15879" width="8.1328125" style="50" customWidth="1"/>
    <col min="15880" max="15880" width="8.73046875" style="50" customWidth="1"/>
    <col min="15881" max="16128" width="9.1328125" style="50"/>
    <col min="16129" max="16129" width="8.265625" style="50" customWidth="1"/>
    <col min="16130" max="16130" width="17.59765625" style="50" customWidth="1"/>
    <col min="16131" max="16131" width="19.265625" style="50" customWidth="1"/>
    <col min="16132" max="16132" width="7.3984375" style="50" customWidth="1"/>
    <col min="16133" max="16133" width="7.73046875" style="50" customWidth="1"/>
    <col min="16134" max="16135" width="8.1328125" style="50" customWidth="1"/>
    <col min="16136" max="16136" width="8.73046875" style="50" customWidth="1"/>
    <col min="16137" max="16384" width="9.1328125" style="50"/>
  </cols>
  <sheetData>
    <row r="1" spans="1:4">
      <c r="A1" s="48" t="s">
        <v>134</v>
      </c>
    </row>
    <row r="2" spans="1:4" ht="17.649999999999999">
      <c r="A2" s="51" t="s">
        <v>581</v>
      </c>
      <c r="B2" s="52"/>
      <c r="C2" s="51"/>
      <c r="D2" s="51"/>
    </row>
    <row r="3" spans="1:4" s="53" customFormat="1" ht="7.5" customHeight="1">
      <c r="A3" s="50"/>
      <c r="B3" s="303" t="s">
        <v>36</v>
      </c>
      <c r="C3" s="303"/>
      <c r="D3" s="303"/>
    </row>
    <row r="4" spans="1:4" s="53" customFormat="1" ht="7.5" customHeight="1">
      <c r="B4" s="304"/>
      <c r="C4" s="304"/>
      <c r="D4" s="304"/>
    </row>
    <row r="5" spans="1:4" s="53" customFormat="1">
      <c r="A5" s="50"/>
      <c r="B5" s="54"/>
    </row>
    <row r="6" spans="1:4">
      <c r="A6" s="55" t="s">
        <v>7</v>
      </c>
      <c r="B6" s="56" t="s">
        <v>135</v>
      </c>
    </row>
    <row r="7" spans="1:4">
      <c r="A7" s="57">
        <v>1901</v>
      </c>
      <c r="B7" s="58">
        <v>103.6</v>
      </c>
    </row>
    <row r="8" spans="1:4">
      <c r="A8" s="57">
        <v>1909</v>
      </c>
      <c r="B8" s="58">
        <v>72</v>
      </c>
    </row>
    <row r="9" spans="1:4">
      <c r="A9" s="57">
        <v>1921</v>
      </c>
      <c r="B9" s="58">
        <v>57.9</v>
      </c>
    </row>
    <row r="10" spans="1:4">
      <c r="A10" s="57">
        <v>1926</v>
      </c>
      <c r="B10" s="58">
        <v>52</v>
      </c>
    </row>
    <row r="11" spans="1:4">
      <c r="A11" s="57">
        <v>1931</v>
      </c>
      <c r="B11" s="58">
        <v>41.3</v>
      </c>
    </row>
    <row r="12" spans="1:4">
      <c r="A12" s="57">
        <v>1936</v>
      </c>
      <c r="B12" s="58">
        <v>38.799999999999997</v>
      </c>
    </row>
    <row r="13" spans="1:4">
      <c r="A13" s="57">
        <v>1941</v>
      </c>
      <c r="B13" s="58">
        <v>35</v>
      </c>
    </row>
    <row r="14" spans="1:4">
      <c r="A14" s="57">
        <v>1946</v>
      </c>
      <c r="B14" s="58">
        <v>27</v>
      </c>
    </row>
    <row r="15" spans="1:4">
      <c r="A15" s="57">
        <v>1951</v>
      </c>
      <c r="B15" s="58">
        <v>23.3</v>
      </c>
    </row>
    <row r="16" spans="1:4">
      <c r="A16" s="57">
        <v>1956</v>
      </c>
      <c r="B16" s="58">
        <v>21.1</v>
      </c>
    </row>
    <row r="17" spans="1:2">
      <c r="A17" s="57">
        <v>1961</v>
      </c>
      <c r="B17" s="58">
        <v>19.399999999999999</v>
      </c>
    </row>
    <row r="18" spans="1:2">
      <c r="A18" s="57">
        <v>1966</v>
      </c>
      <c r="B18" s="58">
        <v>18.100000000000001</v>
      </c>
    </row>
    <row r="19" spans="1:2">
      <c r="A19" s="57">
        <v>1971</v>
      </c>
      <c r="B19" s="58">
        <v>16.2</v>
      </c>
    </row>
    <row r="20" spans="1:2">
      <c r="A20" s="57">
        <v>1976</v>
      </c>
      <c r="B20" s="59">
        <v>12.1</v>
      </c>
    </row>
    <row r="21" spans="1:2">
      <c r="A21" s="57">
        <v>1981</v>
      </c>
      <c r="B21" s="59">
        <v>9.8000000000000007</v>
      </c>
    </row>
    <row r="22" spans="1:2">
      <c r="A22" s="57">
        <v>1986</v>
      </c>
      <c r="B22" s="59">
        <v>8.8000000000000007</v>
      </c>
    </row>
    <row r="23" spans="1:2">
      <c r="A23" s="57">
        <v>1991</v>
      </c>
      <c r="B23" s="59">
        <v>6.4</v>
      </c>
    </row>
    <row r="24" spans="1:2">
      <c r="A24" s="57">
        <v>1996</v>
      </c>
      <c r="B24" s="59">
        <v>5.8</v>
      </c>
    </row>
    <row r="25" spans="1:2">
      <c r="A25" s="57">
        <v>2001</v>
      </c>
      <c r="B25" s="59">
        <v>5.3</v>
      </c>
    </row>
    <row r="26" spans="1:2">
      <c r="A26" s="57">
        <v>2006</v>
      </c>
      <c r="B26" s="59">
        <v>4.7</v>
      </c>
    </row>
    <row r="27" spans="1:2">
      <c r="A27" s="57">
        <v>2011</v>
      </c>
      <c r="B27" s="59">
        <v>3.8</v>
      </c>
    </row>
    <row r="28" spans="1:2">
      <c r="A28" s="57">
        <v>2014</v>
      </c>
      <c r="B28" s="59">
        <v>3.4</v>
      </c>
    </row>
    <row r="29" spans="1:2">
      <c r="A29" s="57">
        <v>2015</v>
      </c>
      <c r="B29" s="59">
        <v>3.2</v>
      </c>
    </row>
    <row r="30" spans="1:2">
      <c r="A30" s="57">
        <v>2016</v>
      </c>
      <c r="B30" s="59">
        <v>3.1</v>
      </c>
    </row>
    <row r="31" spans="1:2">
      <c r="A31" s="57">
        <v>2017</v>
      </c>
      <c r="B31" s="59">
        <v>3.3</v>
      </c>
    </row>
    <row r="32" spans="1:2">
      <c r="A32" s="57">
        <v>2018</v>
      </c>
      <c r="B32" s="59">
        <v>3.1</v>
      </c>
    </row>
    <row r="33" spans="1:2">
      <c r="A33" s="57">
        <v>2019</v>
      </c>
      <c r="B33" s="59"/>
    </row>
    <row r="34" spans="1:2">
      <c r="A34" s="57">
        <v>2020</v>
      </c>
      <c r="B34" s="59"/>
    </row>
    <row r="35" spans="1:2">
      <c r="A35" s="57">
        <v>2021</v>
      </c>
      <c r="B35" s="59"/>
    </row>
    <row r="36" spans="1:2">
      <c r="A36" s="57">
        <v>2022</v>
      </c>
      <c r="B36" s="59"/>
    </row>
    <row r="37" spans="1:2">
      <c r="A37" s="7"/>
      <c r="B37" s="7"/>
    </row>
    <row r="38" spans="1:2">
      <c r="A38" s="7"/>
      <c r="B38" s="7"/>
    </row>
    <row r="39" spans="1:2">
      <c r="A39" s="7"/>
      <c r="B39" s="7"/>
    </row>
    <row r="40" spans="1:2">
      <c r="A40" s="7"/>
      <c r="B40" s="7"/>
    </row>
    <row r="41" spans="1:2">
      <c r="A41" s="7"/>
      <c r="B41" s="7"/>
    </row>
    <row r="42" spans="1:2">
      <c r="A42" s="7"/>
      <c r="B42"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A1:J104"/>
  <sheetViews>
    <sheetView showGridLines="0" showRowColHeaders="0" workbookViewId="0">
      <selection activeCell="R17" sqref="R17"/>
    </sheetView>
  </sheetViews>
  <sheetFormatPr defaultRowHeight="13.15"/>
  <cols>
    <col min="1" max="1" width="13.73046875" style="12" customWidth="1"/>
    <col min="2" max="3" width="21.265625" style="7" customWidth="1"/>
    <col min="4" max="256" width="9.1328125" style="7"/>
    <col min="257" max="257" width="13.73046875" style="7" customWidth="1"/>
    <col min="258" max="259" width="17.73046875" style="7" customWidth="1"/>
    <col min="260" max="512" width="9.1328125" style="7"/>
    <col min="513" max="513" width="13.73046875" style="7" customWidth="1"/>
    <col min="514" max="515" width="17.73046875" style="7" customWidth="1"/>
    <col min="516" max="768" width="9.1328125" style="7"/>
    <col min="769" max="769" width="13.73046875" style="7" customWidth="1"/>
    <col min="770" max="771" width="17.73046875" style="7" customWidth="1"/>
    <col min="772" max="1024" width="9.1328125" style="7"/>
    <col min="1025" max="1025" width="13.73046875" style="7" customWidth="1"/>
    <col min="1026" max="1027" width="17.73046875" style="7" customWidth="1"/>
    <col min="1028" max="1280" width="9.1328125" style="7"/>
    <col min="1281" max="1281" width="13.73046875" style="7" customWidth="1"/>
    <col min="1282" max="1283" width="17.73046875" style="7" customWidth="1"/>
    <col min="1284" max="1536" width="9.1328125" style="7"/>
    <col min="1537" max="1537" width="13.73046875" style="7" customWidth="1"/>
    <col min="1538" max="1539" width="17.73046875" style="7" customWidth="1"/>
    <col min="1540" max="1792" width="9.1328125" style="7"/>
    <col min="1793" max="1793" width="13.73046875" style="7" customWidth="1"/>
    <col min="1794" max="1795" width="17.73046875" style="7" customWidth="1"/>
    <col min="1796" max="2048" width="9.1328125" style="7"/>
    <col min="2049" max="2049" width="13.73046875" style="7" customWidth="1"/>
    <col min="2050" max="2051" width="17.73046875" style="7" customWidth="1"/>
    <col min="2052" max="2304" width="9.1328125" style="7"/>
    <col min="2305" max="2305" width="13.73046875" style="7" customWidth="1"/>
    <col min="2306" max="2307" width="17.73046875" style="7" customWidth="1"/>
    <col min="2308" max="2560" width="9.1328125" style="7"/>
    <col min="2561" max="2561" width="13.73046875" style="7" customWidth="1"/>
    <col min="2562" max="2563" width="17.73046875" style="7" customWidth="1"/>
    <col min="2564" max="2816" width="9.1328125" style="7"/>
    <col min="2817" max="2817" width="13.73046875" style="7" customWidth="1"/>
    <col min="2818" max="2819" width="17.73046875" style="7" customWidth="1"/>
    <col min="2820" max="3072" width="9.1328125" style="7"/>
    <col min="3073" max="3073" width="13.73046875" style="7" customWidth="1"/>
    <col min="3074" max="3075" width="17.73046875" style="7" customWidth="1"/>
    <col min="3076" max="3328" width="9.1328125" style="7"/>
    <col min="3329" max="3329" width="13.73046875" style="7" customWidth="1"/>
    <col min="3330" max="3331" width="17.73046875" style="7" customWidth="1"/>
    <col min="3332" max="3584" width="9.1328125" style="7"/>
    <col min="3585" max="3585" width="13.73046875" style="7" customWidth="1"/>
    <col min="3586" max="3587" width="17.73046875" style="7" customWidth="1"/>
    <col min="3588" max="3840" width="9.1328125" style="7"/>
    <col min="3841" max="3841" width="13.73046875" style="7" customWidth="1"/>
    <col min="3842" max="3843" width="17.73046875" style="7" customWidth="1"/>
    <col min="3844" max="4096" width="9.1328125" style="7"/>
    <col min="4097" max="4097" width="13.73046875" style="7" customWidth="1"/>
    <col min="4098" max="4099" width="17.73046875" style="7" customWidth="1"/>
    <col min="4100" max="4352" width="9.1328125" style="7"/>
    <col min="4353" max="4353" width="13.73046875" style="7" customWidth="1"/>
    <col min="4354" max="4355" width="17.73046875" style="7" customWidth="1"/>
    <col min="4356" max="4608" width="9.1328125" style="7"/>
    <col min="4609" max="4609" width="13.73046875" style="7" customWidth="1"/>
    <col min="4610" max="4611" width="17.73046875" style="7" customWidth="1"/>
    <col min="4612" max="4864" width="9.1328125" style="7"/>
    <col min="4865" max="4865" width="13.73046875" style="7" customWidth="1"/>
    <col min="4866" max="4867" width="17.73046875" style="7" customWidth="1"/>
    <col min="4868" max="5120" width="9.1328125" style="7"/>
    <col min="5121" max="5121" width="13.73046875" style="7" customWidth="1"/>
    <col min="5122" max="5123" width="17.73046875" style="7" customWidth="1"/>
    <col min="5124" max="5376" width="9.1328125" style="7"/>
    <col min="5377" max="5377" width="13.73046875" style="7" customWidth="1"/>
    <col min="5378" max="5379" width="17.73046875" style="7" customWidth="1"/>
    <col min="5380" max="5632" width="9.1328125" style="7"/>
    <col min="5633" max="5633" width="13.73046875" style="7" customWidth="1"/>
    <col min="5634" max="5635" width="17.73046875" style="7" customWidth="1"/>
    <col min="5636" max="5888" width="9.1328125" style="7"/>
    <col min="5889" max="5889" width="13.73046875" style="7" customWidth="1"/>
    <col min="5890" max="5891" width="17.73046875" style="7" customWidth="1"/>
    <col min="5892" max="6144" width="9.1328125" style="7"/>
    <col min="6145" max="6145" width="13.73046875" style="7" customWidth="1"/>
    <col min="6146" max="6147" width="17.73046875" style="7" customWidth="1"/>
    <col min="6148" max="6400" width="9.1328125" style="7"/>
    <col min="6401" max="6401" width="13.73046875" style="7" customWidth="1"/>
    <col min="6402" max="6403" width="17.73046875" style="7" customWidth="1"/>
    <col min="6404" max="6656" width="9.1328125" style="7"/>
    <col min="6657" max="6657" width="13.73046875" style="7" customWidth="1"/>
    <col min="6658" max="6659" width="17.73046875" style="7" customWidth="1"/>
    <col min="6660" max="6912" width="9.1328125" style="7"/>
    <col min="6913" max="6913" width="13.73046875" style="7" customWidth="1"/>
    <col min="6914" max="6915" width="17.73046875" style="7" customWidth="1"/>
    <col min="6916" max="7168" width="9.1328125" style="7"/>
    <col min="7169" max="7169" width="13.73046875" style="7" customWidth="1"/>
    <col min="7170" max="7171" width="17.73046875" style="7" customWidth="1"/>
    <col min="7172" max="7424" width="9.1328125" style="7"/>
    <col min="7425" max="7425" width="13.73046875" style="7" customWidth="1"/>
    <col min="7426" max="7427" width="17.73046875" style="7" customWidth="1"/>
    <col min="7428" max="7680" width="9.1328125" style="7"/>
    <col min="7681" max="7681" width="13.73046875" style="7" customWidth="1"/>
    <col min="7682" max="7683" width="17.73046875" style="7" customWidth="1"/>
    <col min="7684" max="7936" width="9.1328125" style="7"/>
    <col min="7937" max="7937" width="13.73046875" style="7" customWidth="1"/>
    <col min="7938" max="7939" width="17.73046875" style="7" customWidth="1"/>
    <col min="7940" max="8192" width="9.1328125" style="7"/>
    <col min="8193" max="8193" width="13.73046875" style="7" customWidth="1"/>
    <col min="8194" max="8195" width="17.73046875" style="7" customWidth="1"/>
    <col min="8196" max="8448" width="9.1328125" style="7"/>
    <col min="8449" max="8449" width="13.73046875" style="7" customWidth="1"/>
    <col min="8450" max="8451" width="17.73046875" style="7" customWidth="1"/>
    <col min="8452" max="8704" width="9.1328125" style="7"/>
    <col min="8705" max="8705" width="13.73046875" style="7" customWidth="1"/>
    <col min="8706" max="8707" width="17.73046875" style="7" customWidth="1"/>
    <col min="8708" max="8960" width="9.1328125" style="7"/>
    <col min="8961" max="8961" width="13.73046875" style="7" customWidth="1"/>
    <col min="8962" max="8963" width="17.73046875" style="7" customWidth="1"/>
    <col min="8964" max="9216" width="9.1328125" style="7"/>
    <col min="9217" max="9217" width="13.73046875" style="7" customWidth="1"/>
    <col min="9218" max="9219" width="17.73046875" style="7" customWidth="1"/>
    <col min="9220" max="9472" width="9.1328125" style="7"/>
    <col min="9473" max="9473" width="13.73046875" style="7" customWidth="1"/>
    <col min="9474" max="9475" width="17.73046875" style="7" customWidth="1"/>
    <col min="9476" max="9728" width="9.1328125" style="7"/>
    <col min="9729" max="9729" width="13.73046875" style="7" customWidth="1"/>
    <col min="9730" max="9731" width="17.73046875" style="7" customWidth="1"/>
    <col min="9732" max="9984" width="9.1328125" style="7"/>
    <col min="9985" max="9985" width="13.73046875" style="7" customWidth="1"/>
    <col min="9986" max="9987" width="17.73046875" style="7" customWidth="1"/>
    <col min="9988" max="10240" width="9.1328125" style="7"/>
    <col min="10241" max="10241" width="13.73046875" style="7" customWidth="1"/>
    <col min="10242" max="10243" width="17.73046875" style="7" customWidth="1"/>
    <col min="10244" max="10496" width="9.1328125" style="7"/>
    <col min="10497" max="10497" width="13.73046875" style="7" customWidth="1"/>
    <col min="10498" max="10499" width="17.73046875" style="7" customWidth="1"/>
    <col min="10500" max="10752" width="9.1328125" style="7"/>
    <col min="10753" max="10753" width="13.73046875" style="7" customWidth="1"/>
    <col min="10754" max="10755" width="17.73046875" style="7" customWidth="1"/>
    <col min="10756" max="11008" width="9.1328125" style="7"/>
    <col min="11009" max="11009" width="13.73046875" style="7" customWidth="1"/>
    <col min="11010" max="11011" width="17.73046875" style="7" customWidth="1"/>
    <col min="11012" max="11264" width="9.1328125" style="7"/>
    <col min="11265" max="11265" width="13.73046875" style="7" customWidth="1"/>
    <col min="11266" max="11267" width="17.73046875" style="7" customWidth="1"/>
    <col min="11268" max="11520" width="9.1328125" style="7"/>
    <col min="11521" max="11521" width="13.73046875" style="7" customWidth="1"/>
    <col min="11522" max="11523" width="17.73046875" style="7" customWidth="1"/>
    <col min="11524" max="11776" width="9.1328125" style="7"/>
    <col min="11777" max="11777" width="13.73046875" style="7" customWidth="1"/>
    <col min="11778" max="11779" width="17.73046875" style="7" customWidth="1"/>
    <col min="11780" max="12032" width="9.1328125" style="7"/>
    <col min="12033" max="12033" width="13.73046875" style="7" customWidth="1"/>
    <col min="12034" max="12035" width="17.73046875" style="7" customWidth="1"/>
    <col min="12036" max="12288" width="9.1328125" style="7"/>
    <col min="12289" max="12289" width="13.73046875" style="7" customWidth="1"/>
    <col min="12290" max="12291" width="17.73046875" style="7" customWidth="1"/>
    <col min="12292" max="12544" width="9.1328125" style="7"/>
    <col min="12545" max="12545" width="13.73046875" style="7" customWidth="1"/>
    <col min="12546" max="12547" width="17.73046875" style="7" customWidth="1"/>
    <col min="12548" max="12800" width="9.1328125" style="7"/>
    <col min="12801" max="12801" width="13.73046875" style="7" customWidth="1"/>
    <col min="12802" max="12803" width="17.73046875" style="7" customWidth="1"/>
    <col min="12804" max="13056" width="9.1328125" style="7"/>
    <col min="13057" max="13057" width="13.73046875" style="7" customWidth="1"/>
    <col min="13058" max="13059" width="17.73046875" style="7" customWidth="1"/>
    <col min="13060" max="13312" width="9.1328125" style="7"/>
    <col min="13313" max="13313" width="13.73046875" style="7" customWidth="1"/>
    <col min="13314" max="13315" width="17.73046875" style="7" customWidth="1"/>
    <col min="13316" max="13568" width="9.1328125" style="7"/>
    <col min="13569" max="13569" width="13.73046875" style="7" customWidth="1"/>
    <col min="13570" max="13571" width="17.73046875" style="7" customWidth="1"/>
    <col min="13572" max="13824" width="9.1328125" style="7"/>
    <col min="13825" max="13825" width="13.73046875" style="7" customWidth="1"/>
    <col min="13826" max="13827" width="17.73046875" style="7" customWidth="1"/>
    <col min="13828" max="14080" width="9.1328125" style="7"/>
    <col min="14081" max="14081" width="13.73046875" style="7" customWidth="1"/>
    <col min="14082" max="14083" width="17.73046875" style="7" customWidth="1"/>
    <col min="14084" max="14336" width="9.1328125" style="7"/>
    <col min="14337" max="14337" width="13.73046875" style="7" customWidth="1"/>
    <col min="14338" max="14339" width="17.73046875" style="7" customWidth="1"/>
    <col min="14340" max="14592" width="9.1328125" style="7"/>
    <col min="14593" max="14593" width="13.73046875" style="7" customWidth="1"/>
    <col min="14594" max="14595" width="17.73046875" style="7" customWidth="1"/>
    <col min="14596" max="14848" width="9.1328125" style="7"/>
    <col min="14849" max="14849" width="13.73046875" style="7" customWidth="1"/>
    <col min="14850" max="14851" width="17.73046875" style="7" customWidth="1"/>
    <col min="14852" max="15104" width="9.1328125" style="7"/>
    <col min="15105" max="15105" width="13.73046875" style="7" customWidth="1"/>
    <col min="15106" max="15107" width="17.73046875" style="7" customWidth="1"/>
    <col min="15108" max="15360" width="9.1328125" style="7"/>
    <col min="15361" max="15361" width="13.73046875" style="7" customWidth="1"/>
    <col min="15362" max="15363" width="17.73046875" style="7" customWidth="1"/>
    <col min="15364" max="15616" width="9.1328125" style="7"/>
    <col min="15617" max="15617" width="13.73046875" style="7" customWidth="1"/>
    <col min="15618" max="15619" width="17.73046875" style="7" customWidth="1"/>
    <col min="15620" max="15872" width="9.1328125" style="7"/>
    <col min="15873" max="15873" width="13.73046875" style="7" customWidth="1"/>
    <col min="15874" max="15875" width="17.73046875" style="7" customWidth="1"/>
    <col min="15876" max="16128" width="9.1328125" style="7"/>
    <col min="16129" max="16129" width="13.73046875" style="7" customWidth="1"/>
    <col min="16130" max="16131" width="17.73046875" style="7" customWidth="1"/>
    <col min="16132" max="16384" width="9.1328125" style="7"/>
  </cols>
  <sheetData>
    <row r="1" spans="1:10">
      <c r="A1" s="6" t="s">
        <v>582</v>
      </c>
      <c r="H1" s="8"/>
      <c r="I1" s="8"/>
      <c r="J1" s="8"/>
    </row>
    <row r="2" spans="1:10" ht="20.25" customHeight="1">
      <c r="A2" s="305" t="s">
        <v>583</v>
      </c>
      <c r="B2" s="305"/>
      <c r="C2" s="305"/>
      <c r="D2" s="306" t="s">
        <v>36</v>
      </c>
      <c r="E2" s="306"/>
      <c r="H2" s="8"/>
      <c r="I2" s="307"/>
      <c r="J2" s="307"/>
    </row>
    <row r="3" spans="1:10" ht="12.75">
      <c r="A3" s="9"/>
      <c r="B3" s="9" t="s">
        <v>2</v>
      </c>
      <c r="C3" s="9" t="s">
        <v>3</v>
      </c>
    </row>
    <row r="4" spans="1:10">
      <c r="A4" s="10">
        <v>0</v>
      </c>
      <c r="B4" s="293">
        <v>2.8900000000000002E-3</v>
      </c>
      <c r="C4" s="11">
        <v>2.4499999999999999E-3</v>
      </c>
    </row>
    <row r="5" spans="1:10">
      <c r="A5" s="10">
        <v>1</v>
      </c>
      <c r="B5" s="293">
        <v>2.2000000000000001E-4</v>
      </c>
      <c r="C5" s="11">
        <v>2.0000000000000001E-4</v>
      </c>
    </row>
    <row r="6" spans="1:10">
      <c r="A6" s="10">
        <v>2</v>
      </c>
      <c r="B6" s="293">
        <v>9.0000000000000006E-5</v>
      </c>
      <c r="C6" s="11">
        <v>9.0000000000000006E-5</v>
      </c>
    </row>
    <row r="7" spans="1:10">
      <c r="A7" s="10">
        <v>3</v>
      </c>
      <c r="B7" s="293">
        <v>8.0000000000000007E-5</v>
      </c>
      <c r="C7" s="11">
        <v>6.9999999999999994E-5</v>
      </c>
    </row>
    <row r="8" spans="1:10">
      <c r="A8" s="10">
        <v>4</v>
      </c>
      <c r="B8" s="293">
        <v>6.9999999999999994E-5</v>
      </c>
      <c r="C8" s="11">
        <v>6.0000000000000002E-5</v>
      </c>
    </row>
    <row r="9" spans="1:10">
      <c r="A9" s="10">
        <v>5</v>
      </c>
      <c r="B9" s="293">
        <v>6.0000000000000002E-5</v>
      </c>
      <c r="C9" s="11">
        <v>5.0000000000000002E-5</v>
      </c>
    </row>
    <row r="10" spans="1:10">
      <c r="A10" s="10">
        <v>6</v>
      </c>
      <c r="B10" s="293">
        <v>5.0000000000000002E-5</v>
      </c>
      <c r="C10" s="11">
        <v>5.0000000000000002E-5</v>
      </c>
    </row>
    <row r="11" spans="1:10">
      <c r="A11" s="10">
        <v>7</v>
      </c>
      <c r="B11" s="293">
        <v>5.0000000000000002E-5</v>
      </c>
      <c r="C11" s="11">
        <v>5.0000000000000002E-5</v>
      </c>
    </row>
    <row r="12" spans="1:10">
      <c r="A12" s="10">
        <v>8</v>
      </c>
      <c r="B12" s="293">
        <v>5.0000000000000002E-5</v>
      </c>
      <c r="C12" s="11">
        <v>5.0000000000000002E-5</v>
      </c>
    </row>
    <row r="13" spans="1:10">
      <c r="A13" s="10">
        <v>9</v>
      </c>
      <c r="B13" s="293">
        <v>5.0000000000000002E-5</v>
      </c>
      <c r="C13" s="11">
        <v>5.0000000000000002E-5</v>
      </c>
    </row>
    <row r="14" spans="1:10">
      <c r="A14" s="10">
        <v>10</v>
      </c>
      <c r="B14" s="293">
        <v>6.0000000000000002E-5</v>
      </c>
      <c r="C14" s="11">
        <v>5.0000000000000002E-5</v>
      </c>
    </row>
    <row r="15" spans="1:10">
      <c r="A15" s="10">
        <v>11</v>
      </c>
      <c r="B15" s="293">
        <v>6.0000000000000002E-5</v>
      </c>
      <c r="C15" s="11">
        <v>5.0000000000000002E-5</v>
      </c>
    </row>
    <row r="16" spans="1:10">
      <c r="A16" s="10">
        <v>12</v>
      </c>
      <c r="B16" s="293">
        <v>6.9999999999999994E-5</v>
      </c>
      <c r="C16" s="11">
        <v>6.0000000000000002E-5</v>
      </c>
    </row>
    <row r="17" spans="1:3">
      <c r="A17" s="10">
        <v>13</v>
      </c>
      <c r="B17" s="293">
        <v>9.0000000000000006E-5</v>
      </c>
      <c r="C17" s="11">
        <v>8.0000000000000007E-5</v>
      </c>
    </row>
    <row r="18" spans="1:3">
      <c r="A18" s="10">
        <v>14</v>
      </c>
      <c r="B18" s="293">
        <v>1.2E-4</v>
      </c>
      <c r="C18" s="11">
        <v>1E-4</v>
      </c>
    </row>
    <row r="19" spans="1:3">
      <c r="A19" s="10">
        <v>15</v>
      </c>
      <c r="B19" s="293">
        <v>1.6000000000000001E-4</v>
      </c>
      <c r="C19" s="11">
        <v>1.2999999999999999E-4</v>
      </c>
    </row>
    <row r="20" spans="1:3">
      <c r="A20" s="10">
        <v>16</v>
      </c>
      <c r="B20" s="293">
        <v>2.2000000000000001E-4</v>
      </c>
      <c r="C20" s="11">
        <v>1.4999999999999999E-4</v>
      </c>
    </row>
    <row r="21" spans="1:3">
      <c r="A21" s="10">
        <v>17</v>
      </c>
      <c r="B21" s="293">
        <v>2.9E-4</v>
      </c>
      <c r="C21" s="11">
        <v>1.7000000000000001E-4</v>
      </c>
    </row>
    <row r="22" spans="1:3">
      <c r="A22" s="10">
        <v>18</v>
      </c>
      <c r="B22" s="293">
        <v>3.5E-4</v>
      </c>
      <c r="C22" s="11">
        <v>1.8000000000000001E-4</v>
      </c>
    </row>
    <row r="23" spans="1:3">
      <c r="A23" s="10">
        <v>19</v>
      </c>
      <c r="B23" s="293">
        <v>4.0999999999999999E-4</v>
      </c>
      <c r="C23" s="11">
        <v>1.9000000000000001E-4</v>
      </c>
    </row>
    <row r="24" spans="1:3">
      <c r="A24" s="10">
        <v>20</v>
      </c>
      <c r="B24" s="293">
        <v>4.4000000000000002E-4</v>
      </c>
      <c r="C24" s="11">
        <v>1.9000000000000001E-4</v>
      </c>
    </row>
    <row r="25" spans="1:3">
      <c r="A25" s="10">
        <v>21</v>
      </c>
      <c r="B25" s="293">
        <v>4.4999999999999999E-4</v>
      </c>
      <c r="C25" s="11">
        <v>1.9000000000000001E-4</v>
      </c>
    </row>
    <row r="26" spans="1:3">
      <c r="A26" s="10">
        <v>22</v>
      </c>
      <c r="B26" s="293">
        <v>4.6999999999999999E-4</v>
      </c>
      <c r="C26" s="11">
        <v>1.9000000000000001E-4</v>
      </c>
    </row>
    <row r="27" spans="1:3">
      <c r="A27" s="10">
        <v>23</v>
      </c>
      <c r="B27" s="293">
        <v>4.8000000000000001E-4</v>
      </c>
      <c r="C27" s="11">
        <v>1.9000000000000001E-4</v>
      </c>
    </row>
    <row r="28" spans="1:3">
      <c r="A28" s="10">
        <v>24</v>
      </c>
      <c r="B28" s="293">
        <v>4.8999999999999998E-4</v>
      </c>
      <c r="C28" s="11">
        <v>1.9000000000000001E-4</v>
      </c>
    </row>
    <row r="29" spans="1:3">
      <c r="A29" s="10">
        <v>25</v>
      </c>
      <c r="B29" s="293">
        <v>5.0000000000000001E-4</v>
      </c>
      <c r="C29" s="11">
        <v>2.0000000000000001E-4</v>
      </c>
    </row>
    <row r="30" spans="1:3">
      <c r="A30" s="10">
        <v>26</v>
      </c>
      <c r="B30" s="293">
        <v>5.1000000000000004E-4</v>
      </c>
      <c r="C30" s="11">
        <v>2.1000000000000001E-4</v>
      </c>
    </row>
    <row r="31" spans="1:3">
      <c r="A31" s="10">
        <v>27</v>
      </c>
      <c r="B31" s="293">
        <v>5.2999999999999998E-4</v>
      </c>
      <c r="C31" s="11">
        <v>2.2000000000000001E-4</v>
      </c>
    </row>
    <row r="32" spans="1:3">
      <c r="A32" s="10">
        <v>28</v>
      </c>
      <c r="B32" s="293">
        <v>5.5999999999999995E-4</v>
      </c>
      <c r="C32" s="11">
        <v>2.3000000000000001E-4</v>
      </c>
    </row>
    <row r="33" spans="1:3">
      <c r="A33" s="10">
        <v>29</v>
      </c>
      <c r="B33" s="293">
        <v>5.9000000000000003E-4</v>
      </c>
      <c r="C33" s="11">
        <v>2.4000000000000001E-4</v>
      </c>
    </row>
    <row r="34" spans="1:3">
      <c r="A34" s="10">
        <v>30</v>
      </c>
      <c r="B34" s="293">
        <v>6.3000000000000003E-4</v>
      </c>
      <c r="C34" s="11">
        <v>2.7E-4</v>
      </c>
    </row>
    <row r="35" spans="1:3">
      <c r="A35" s="10">
        <v>31</v>
      </c>
      <c r="B35" s="293">
        <v>6.4999999999999997E-4</v>
      </c>
      <c r="C35" s="11">
        <v>2.9999999999999997E-4</v>
      </c>
    </row>
    <row r="36" spans="1:3">
      <c r="A36" s="10">
        <v>32</v>
      </c>
      <c r="B36" s="293">
        <v>6.8999999999999997E-4</v>
      </c>
      <c r="C36" s="11">
        <v>3.3E-4</v>
      </c>
    </row>
    <row r="37" spans="1:3">
      <c r="A37" s="10">
        <v>33</v>
      </c>
      <c r="B37" s="293">
        <v>7.2999999999999996E-4</v>
      </c>
      <c r="C37" s="11">
        <v>3.6000000000000002E-4</v>
      </c>
    </row>
    <row r="38" spans="1:3">
      <c r="A38" s="10">
        <v>34</v>
      </c>
      <c r="B38" s="293">
        <v>7.7999999999999999E-4</v>
      </c>
      <c r="C38" s="11">
        <v>4.0999999999999999E-4</v>
      </c>
    </row>
    <row r="39" spans="1:3">
      <c r="A39" s="10">
        <v>35</v>
      </c>
      <c r="B39" s="293">
        <v>8.4000000000000003E-4</v>
      </c>
      <c r="C39" s="11">
        <v>4.4999999999999999E-4</v>
      </c>
    </row>
    <row r="40" spans="1:3">
      <c r="A40" s="10">
        <v>36</v>
      </c>
      <c r="B40" s="293">
        <v>9.1E-4</v>
      </c>
      <c r="C40" s="11">
        <v>4.8000000000000001E-4</v>
      </c>
    </row>
    <row r="41" spans="1:3">
      <c r="A41" s="10">
        <v>37</v>
      </c>
      <c r="B41" s="293">
        <v>9.7000000000000005E-4</v>
      </c>
      <c r="C41" s="11">
        <v>5.1999999999999995E-4</v>
      </c>
    </row>
    <row r="42" spans="1:3">
      <c r="A42" s="10">
        <v>38</v>
      </c>
      <c r="B42" s="293">
        <v>1.0300000000000001E-3</v>
      </c>
      <c r="C42" s="11">
        <v>5.6999999999999998E-4</v>
      </c>
    </row>
    <row r="43" spans="1:3">
      <c r="A43" s="10">
        <v>39</v>
      </c>
      <c r="B43" s="293">
        <v>1.09E-3</v>
      </c>
      <c r="C43" s="11">
        <v>6.2E-4</v>
      </c>
    </row>
    <row r="44" spans="1:3">
      <c r="A44" s="10">
        <v>40</v>
      </c>
      <c r="B44" s="293">
        <v>1.16E-3</v>
      </c>
      <c r="C44" s="11">
        <v>6.8000000000000005E-4</v>
      </c>
    </row>
    <row r="45" spans="1:3">
      <c r="A45" s="10">
        <v>41</v>
      </c>
      <c r="B45" s="293">
        <v>1.24E-3</v>
      </c>
      <c r="C45" s="11">
        <v>7.5000000000000002E-4</v>
      </c>
    </row>
    <row r="46" spans="1:3">
      <c r="A46" s="10">
        <v>42</v>
      </c>
      <c r="B46" s="293">
        <v>1.33E-3</v>
      </c>
      <c r="C46" s="11">
        <v>8.4000000000000003E-4</v>
      </c>
    </row>
    <row r="47" spans="1:3">
      <c r="A47" s="10">
        <v>43</v>
      </c>
      <c r="B47" s="293">
        <v>1.4400000000000001E-3</v>
      </c>
      <c r="C47" s="11">
        <v>9.3999999999999997E-4</v>
      </c>
    </row>
    <row r="48" spans="1:3">
      <c r="A48" s="10">
        <v>44</v>
      </c>
      <c r="B48" s="293">
        <v>1.57E-3</v>
      </c>
      <c r="C48" s="11">
        <v>1.0399999999999999E-3</v>
      </c>
    </row>
    <row r="49" spans="1:3">
      <c r="A49" s="10">
        <v>45</v>
      </c>
      <c r="B49" s="293">
        <v>1.7099999999999999E-3</v>
      </c>
      <c r="C49" s="11">
        <v>1.1100000000000001E-3</v>
      </c>
    </row>
    <row r="50" spans="1:3">
      <c r="A50" s="10">
        <v>46</v>
      </c>
      <c r="B50" s="293">
        <v>1.8600000000000001E-3</v>
      </c>
      <c r="C50" s="11">
        <v>1.17E-3</v>
      </c>
    </row>
    <row r="51" spans="1:3">
      <c r="A51" s="10">
        <v>47</v>
      </c>
      <c r="B51" s="293">
        <v>2E-3</v>
      </c>
      <c r="C51" s="11">
        <v>1.25E-3</v>
      </c>
    </row>
    <row r="52" spans="1:3">
      <c r="A52" s="10">
        <v>48</v>
      </c>
      <c r="B52" s="293">
        <v>2.1299999999999999E-3</v>
      </c>
      <c r="C52" s="11">
        <v>1.3799999999999999E-3</v>
      </c>
    </row>
    <row r="53" spans="1:3">
      <c r="A53" s="10">
        <v>49</v>
      </c>
      <c r="B53" s="293">
        <v>2.2599999999999999E-3</v>
      </c>
      <c r="C53" s="11">
        <v>1.5E-3</v>
      </c>
    </row>
    <row r="54" spans="1:3">
      <c r="A54" s="10">
        <v>50</v>
      </c>
      <c r="B54" s="293">
        <v>2.4099999999999998E-3</v>
      </c>
      <c r="C54" s="11">
        <v>1.64E-3</v>
      </c>
    </row>
    <row r="55" spans="1:3">
      <c r="A55" s="10">
        <v>51</v>
      </c>
      <c r="B55" s="293">
        <v>2.5999999999999999E-3</v>
      </c>
      <c r="C55" s="11">
        <v>1.8E-3</v>
      </c>
    </row>
    <row r="56" spans="1:3">
      <c r="A56" s="10">
        <v>52</v>
      </c>
      <c r="B56" s="293">
        <v>2.8300000000000001E-3</v>
      </c>
      <c r="C56" s="11">
        <v>1.9599999999999999E-3</v>
      </c>
    </row>
    <row r="57" spans="1:3">
      <c r="A57" s="10">
        <v>53</v>
      </c>
      <c r="B57" s="293">
        <v>3.0899999999999999E-3</v>
      </c>
      <c r="C57" s="11">
        <v>2.1299999999999999E-3</v>
      </c>
    </row>
    <row r="58" spans="1:3">
      <c r="A58" s="10">
        <v>54</v>
      </c>
      <c r="B58" s="293">
        <v>3.3899999999999998E-3</v>
      </c>
      <c r="C58" s="11">
        <v>2.31E-3</v>
      </c>
    </row>
    <row r="59" spans="1:3">
      <c r="A59" s="10">
        <v>55</v>
      </c>
      <c r="B59" s="293">
        <v>3.7000000000000002E-3</v>
      </c>
      <c r="C59" s="11">
        <v>2.49E-3</v>
      </c>
    </row>
    <row r="60" spans="1:3">
      <c r="A60" s="10">
        <v>56</v>
      </c>
      <c r="B60" s="293">
        <v>4.0299999999999997E-3</v>
      </c>
      <c r="C60" s="11">
        <v>2.6700000000000001E-3</v>
      </c>
    </row>
    <row r="61" spans="1:3">
      <c r="A61" s="10">
        <v>57</v>
      </c>
      <c r="B61" s="293">
        <v>4.3899999999999998E-3</v>
      </c>
      <c r="C61" s="11">
        <v>2.8800000000000002E-3</v>
      </c>
    </row>
    <row r="62" spans="1:3">
      <c r="A62" s="10">
        <v>58</v>
      </c>
      <c r="B62" s="293">
        <v>4.81E-3</v>
      </c>
      <c r="C62" s="11">
        <v>3.15E-3</v>
      </c>
    </row>
    <row r="63" spans="1:3">
      <c r="A63" s="10">
        <v>59</v>
      </c>
      <c r="B63" s="293">
        <v>5.2900000000000004E-3</v>
      </c>
      <c r="C63" s="11">
        <v>3.4199999999999999E-3</v>
      </c>
    </row>
    <row r="64" spans="1:3">
      <c r="A64" s="10">
        <v>60</v>
      </c>
      <c r="B64" s="293">
        <v>5.8199999999999997E-3</v>
      </c>
      <c r="C64" s="11">
        <v>3.7399999999999998E-3</v>
      </c>
    </row>
    <row r="65" spans="1:3">
      <c r="A65" s="10">
        <v>61</v>
      </c>
      <c r="B65" s="293">
        <v>6.3699999999999998E-3</v>
      </c>
      <c r="C65" s="11">
        <v>4.0499999999999998E-3</v>
      </c>
    </row>
    <row r="66" spans="1:3">
      <c r="A66" s="10">
        <v>62</v>
      </c>
      <c r="B66" s="293">
        <v>6.9499999999999996E-3</v>
      </c>
      <c r="C66" s="11">
        <v>4.3499999999999997E-3</v>
      </c>
    </row>
    <row r="67" spans="1:3">
      <c r="A67" s="10">
        <v>63</v>
      </c>
      <c r="B67" s="293">
        <v>7.5500000000000003E-3</v>
      </c>
      <c r="C67" s="11">
        <v>4.64E-3</v>
      </c>
    </row>
    <row r="68" spans="1:3">
      <c r="A68" s="10">
        <v>64</v>
      </c>
      <c r="B68" s="293">
        <v>8.2000000000000007E-3</v>
      </c>
      <c r="C68" s="11">
        <v>4.96E-3</v>
      </c>
    </row>
    <row r="69" spans="1:3">
      <c r="A69" s="10">
        <v>65</v>
      </c>
      <c r="B69" s="293">
        <v>8.9300000000000004E-3</v>
      </c>
      <c r="C69" s="11">
        <v>5.4099999999999999E-3</v>
      </c>
    </row>
    <row r="70" spans="1:3">
      <c r="A70" s="10">
        <v>66</v>
      </c>
      <c r="B70" s="293">
        <v>9.75E-3</v>
      </c>
      <c r="C70" s="11">
        <v>5.9800000000000001E-3</v>
      </c>
    </row>
    <row r="71" spans="1:3">
      <c r="A71" s="10">
        <v>67</v>
      </c>
      <c r="B71" s="293">
        <v>1.0659999999999999E-2</v>
      </c>
      <c r="C71" s="11">
        <v>6.6899999999999998E-3</v>
      </c>
    </row>
    <row r="72" spans="1:3">
      <c r="A72" s="10">
        <v>68</v>
      </c>
      <c r="B72" s="293">
        <v>1.17E-2</v>
      </c>
      <c r="C72" s="11">
        <v>7.4900000000000001E-3</v>
      </c>
    </row>
    <row r="73" spans="1:3">
      <c r="A73" s="10">
        <v>69</v>
      </c>
      <c r="B73" s="293">
        <v>1.2930000000000001E-2</v>
      </c>
      <c r="C73" s="11">
        <v>8.2900000000000005E-3</v>
      </c>
    </row>
    <row r="74" spans="1:3">
      <c r="A74" s="10">
        <v>70</v>
      </c>
      <c r="B74" s="293">
        <v>1.434E-2</v>
      </c>
      <c r="C74" s="11">
        <v>9.1599999999999997E-3</v>
      </c>
    </row>
    <row r="75" spans="1:3">
      <c r="A75" s="10">
        <v>71</v>
      </c>
      <c r="B75" s="293">
        <v>1.5939999999999999E-2</v>
      </c>
      <c r="C75" s="11">
        <v>1.017E-2</v>
      </c>
    </row>
    <row r="76" spans="1:3">
      <c r="A76" s="10">
        <v>72</v>
      </c>
      <c r="B76" s="293">
        <v>1.772E-2</v>
      </c>
      <c r="C76" s="11">
        <v>1.1379999999999999E-2</v>
      </c>
    </row>
    <row r="77" spans="1:3">
      <c r="A77" s="10">
        <v>73</v>
      </c>
      <c r="B77" s="293">
        <v>1.9730000000000001E-2</v>
      </c>
      <c r="C77" s="11">
        <v>1.281E-2</v>
      </c>
    </row>
    <row r="78" spans="1:3">
      <c r="A78" s="10">
        <v>74</v>
      </c>
      <c r="B78" s="293">
        <v>2.1909999999999999E-2</v>
      </c>
      <c r="C78" s="11">
        <v>1.436E-2</v>
      </c>
    </row>
    <row r="79" spans="1:3">
      <c r="A79" s="10">
        <v>75</v>
      </c>
      <c r="B79" s="293">
        <v>2.4379999999999999E-2</v>
      </c>
      <c r="C79" s="11">
        <v>1.6129999999999999E-2</v>
      </c>
    </row>
    <row r="80" spans="1:3">
      <c r="A80" s="10">
        <v>76</v>
      </c>
      <c r="B80" s="293">
        <v>2.7310000000000001E-2</v>
      </c>
      <c r="C80" s="11">
        <v>1.813E-2</v>
      </c>
    </row>
    <row r="81" spans="1:3">
      <c r="A81" s="10">
        <v>77</v>
      </c>
      <c r="B81" s="293">
        <v>3.075E-2</v>
      </c>
      <c r="C81" s="11">
        <v>2.0539999999999999E-2</v>
      </c>
    </row>
    <row r="82" spans="1:3">
      <c r="A82" s="10">
        <v>78</v>
      </c>
      <c r="B82" s="293">
        <v>3.4709999999999998E-2</v>
      </c>
      <c r="C82" s="11">
        <v>2.3429999999999999E-2</v>
      </c>
    </row>
    <row r="83" spans="1:3">
      <c r="A83" s="10">
        <v>79</v>
      </c>
      <c r="B83" s="293">
        <v>3.918E-2</v>
      </c>
      <c r="C83" s="11">
        <v>2.6630000000000001E-2</v>
      </c>
    </row>
    <row r="84" spans="1:3">
      <c r="A84" s="10">
        <v>80</v>
      </c>
      <c r="B84" s="293">
        <v>4.4299999999999999E-2</v>
      </c>
      <c r="C84" s="11">
        <v>3.041E-2</v>
      </c>
    </row>
    <row r="85" spans="1:3">
      <c r="A85" s="10">
        <v>81</v>
      </c>
      <c r="B85" s="293">
        <v>5.0110000000000002E-2</v>
      </c>
      <c r="C85" s="11">
        <v>3.492E-2</v>
      </c>
    </row>
    <row r="86" spans="1:3">
      <c r="A86" s="10">
        <v>82</v>
      </c>
      <c r="B86" s="293">
        <v>5.6590000000000001E-2</v>
      </c>
      <c r="C86" s="11">
        <v>4.0120000000000003E-2</v>
      </c>
    </row>
    <row r="87" spans="1:3">
      <c r="A87" s="10">
        <v>83</v>
      </c>
      <c r="B87" s="293">
        <v>6.3869999999999996E-2</v>
      </c>
      <c r="C87" s="11">
        <v>4.6010000000000002E-2</v>
      </c>
    </row>
    <row r="88" spans="1:3">
      <c r="A88" s="10">
        <v>84</v>
      </c>
      <c r="B88" s="293">
        <v>7.2359999999999994E-2</v>
      </c>
      <c r="C88" s="11">
        <v>5.3109999999999997E-2</v>
      </c>
    </row>
    <row r="89" spans="1:3">
      <c r="A89" s="10">
        <v>85</v>
      </c>
      <c r="B89" s="293">
        <v>8.2030000000000006E-2</v>
      </c>
      <c r="C89" s="11">
        <v>6.0990000000000003E-2</v>
      </c>
    </row>
    <row r="90" spans="1:3">
      <c r="A90" s="10">
        <v>86</v>
      </c>
      <c r="B90" s="293">
        <v>9.2700000000000005E-2</v>
      </c>
      <c r="C90" s="11">
        <v>6.9760000000000003E-2</v>
      </c>
    </row>
    <row r="91" spans="1:3">
      <c r="A91" s="10">
        <v>87</v>
      </c>
      <c r="B91" s="293">
        <v>0.10442</v>
      </c>
      <c r="C91" s="11">
        <v>8.0049999999999996E-2</v>
      </c>
    </row>
    <row r="92" spans="1:3">
      <c r="A92" s="10">
        <v>88</v>
      </c>
      <c r="B92" s="293">
        <v>0.11726</v>
      </c>
      <c r="C92" s="11">
        <v>9.1520000000000004E-2</v>
      </c>
    </row>
    <row r="93" spans="1:3">
      <c r="A93" s="10">
        <v>89</v>
      </c>
      <c r="B93" s="293">
        <v>0.13124</v>
      </c>
      <c r="C93" s="11">
        <v>0.10434</v>
      </c>
    </row>
    <row r="94" spans="1:3">
      <c r="A94" s="10">
        <v>90</v>
      </c>
      <c r="B94" s="293">
        <v>0.14588000000000001</v>
      </c>
      <c r="C94" s="11">
        <v>0.11851</v>
      </c>
    </row>
    <row r="95" spans="1:3">
      <c r="A95" s="10">
        <v>91</v>
      </c>
      <c r="B95" s="293">
        <v>0.16142000000000001</v>
      </c>
      <c r="C95" s="11">
        <v>0.13347999999999999</v>
      </c>
    </row>
    <row r="96" spans="1:3">
      <c r="A96" s="10">
        <v>92</v>
      </c>
      <c r="B96" s="293">
        <v>0.17780000000000001</v>
      </c>
      <c r="C96" s="11">
        <v>0.14907000000000001</v>
      </c>
    </row>
    <row r="97" spans="1:3">
      <c r="A97" s="10">
        <v>93</v>
      </c>
      <c r="B97" s="293">
        <v>0.19461999999999999</v>
      </c>
      <c r="C97" s="11">
        <v>0.16535</v>
      </c>
    </row>
    <row r="98" spans="1:3">
      <c r="A98" s="10">
        <v>94</v>
      </c>
      <c r="B98" s="293">
        <v>0.21523999999999999</v>
      </c>
      <c r="C98" s="11">
        <v>0.18467</v>
      </c>
    </row>
    <row r="99" spans="1:3">
      <c r="A99" s="10">
        <v>95</v>
      </c>
      <c r="B99" s="293">
        <v>0.22935</v>
      </c>
      <c r="C99" s="11">
        <v>0.19989000000000001</v>
      </c>
    </row>
    <row r="100" spans="1:3">
      <c r="A100" s="10">
        <v>96</v>
      </c>
      <c r="B100" s="293">
        <v>0.2465</v>
      </c>
      <c r="C100" s="11">
        <v>0.22253999999999999</v>
      </c>
    </row>
    <row r="101" spans="1:3">
      <c r="A101" s="10">
        <v>97</v>
      </c>
      <c r="B101" s="293">
        <v>0.25903999999999999</v>
      </c>
      <c r="C101" s="11">
        <v>0.24007999999999999</v>
      </c>
    </row>
    <row r="102" spans="1:3">
      <c r="A102" s="10">
        <v>98</v>
      </c>
      <c r="B102" s="293">
        <v>0.27907999999999999</v>
      </c>
      <c r="C102" s="11">
        <v>0.26340999999999998</v>
      </c>
    </row>
    <row r="103" spans="1:3">
      <c r="A103" s="10">
        <v>99</v>
      </c>
      <c r="B103" s="293">
        <v>0.30315999999999999</v>
      </c>
      <c r="C103" s="11">
        <v>0.28121000000000002</v>
      </c>
    </row>
    <row r="104" spans="1:3">
      <c r="A104" s="10">
        <v>100</v>
      </c>
      <c r="B104" s="293">
        <v>0.32205</v>
      </c>
      <c r="C104" s="11">
        <v>0.29624</v>
      </c>
    </row>
  </sheetData>
  <mergeCells count="3">
    <mergeCell ref="A2:C2"/>
    <mergeCell ref="D2:E2"/>
    <mergeCell ref="I2:J2"/>
  </mergeCells>
  <hyperlinks>
    <hyperlink ref="D2:E2" location="Front!C3" display="MORTALITY TRENDS" xr:uid="{00000000-0004-0000-0400-000000000000}"/>
  </hyperlink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J134"/>
  <sheetViews>
    <sheetView showGridLines="0" showRowColHeaders="0" zoomScaleNormal="100" workbookViewId="0">
      <pane xSplit="1" ySplit="6" topLeftCell="B7" activePane="bottomRight" state="frozen"/>
      <selection activeCell="S43" sqref="S43"/>
      <selection pane="topRight" activeCell="S43" sqref="S43"/>
      <selection pane="bottomLeft" activeCell="S43" sqref="S43"/>
      <selection pane="bottomRight" activeCell="S43" sqref="S43"/>
    </sheetView>
  </sheetViews>
  <sheetFormatPr defaultRowHeight="13.15"/>
  <cols>
    <col min="1" max="1" width="12.86328125" style="25" customWidth="1"/>
    <col min="2" max="3" width="10" style="25" customWidth="1"/>
    <col min="4" max="39" width="10" style="26" customWidth="1"/>
    <col min="40" max="256" width="9.1328125" style="26"/>
    <col min="257" max="257" width="12.86328125" style="26" customWidth="1"/>
    <col min="258" max="295" width="10" style="26" customWidth="1"/>
    <col min="296" max="512" width="9.1328125" style="26"/>
    <col min="513" max="513" width="12.86328125" style="26" customWidth="1"/>
    <col min="514" max="551" width="10" style="26" customWidth="1"/>
    <col min="552" max="768" width="9.1328125" style="26"/>
    <col min="769" max="769" width="12.86328125" style="26" customWidth="1"/>
    <col min="770" max="807" width="10" style="26" customWidth="1"/>
    <col min="808" max="1024" width="9.1328125" style="26"/>
    <col min="1025" max="1025" width="12.86328125" style="26" customWidth="1"/>
    <col min="1026" max="1063" width="10" style="26" customWidth="1"/>
    <col min="1064" max="1280" width="9.1328125" style="26"/>
    <col min="1281" max="1281" width="12.86328125" style="26" customWidth="1"/>
    <col min="1282" max="1319" width="10" style="26" customWidth="1"/>
    <col min="1320" max="1536" width="9.1328125" style="26"/>
    <col min="1537" max="1537" width="12.86328125" style="26" customWidth="1"/>
    <col min="1538" max="1575" width="10" style="26" customWidth="1"/>
    <col min="1576" max="1792" width="9.1328125" style="26"/>
    <col min="1793" max="1793" width="12.86328125" style="26" customWidth="1"/>
    <col min="1794" max="1831" width="10" style="26" customWidth="1"/>
    <col min="1832" max="2048" width="9.1328125" style="26"/>
    <col min="2049" max="2049" width="12.86328125" style="26" customWidth="1"/>
    <col min="2050" max="2087" width="10" style="26" customWidth="1"/>
    <col min="2088" max="2304" width="9.1328125" style="26"/>
    <col min="2305" max="2305" width="12.86328125" style="26" customWidth="1"/>
    <col min="2306" max="2343" width="10" style="26" customWidth="1"/>
    <col min="2344" max="2560" width="9.1328125" style="26"/>
    <col min="2561" max="2561" width="12.86328125" style="26" customWidth="1"/>
    <col min="2562" max="2599" width="10" style="26" customWidth="1"/>
    <col min="2600" max="2816" width="9.1328125" style="26"/>
    <col min="2817" max="2817" width="12.86328125" style="26" customWidth="1"/>
    <col min="2818" max="2855" width="10" style="26" customWidth="1"/>
    <col min="2856" max="3072" width="9.1328125" style="26"/>
    <col min="3073" max="3073" width="12.86328125" style="26" customWidth="1"/>
    <col min="3074" max="3111" width="10" style="26" customWidth="1"/>
    <col min="3112" max="3328" width="9.1328125" style="26"/>
    <col min="3329" max="3329" width="12.86328125" style="26" customWidth="1"/>
    <col min="3330" max="3367" width="10" style="26" customWidth="1"/>
    <col min="3368" max="3584" width="9.1328125" style="26"/>
    <col min="3585" max="3585" width="12.86328125" style="26" customWidth="1"/>
    <col min="3586" max="3623" width="10" style="26" customWidth="1"/>
    <col min="3624" max="3840" width="9.1328125" style="26"/>
    <col min="3841" max="3841" width="12.86328125" style="26" customWidth="1"/>
    <col min="3842" max="3879" width="10" style="26" customWidth="1"/>
    <col min="3880" max="4096" width="9.1328125" style="26"/>
    <col min="4097" max="4097" width="12.86328125" style="26" customWidth="1"/>
    <col min="4098" max="4135" width="10" style="26" customWidth="1"/>
    <col min="4136" max="4352" width="9.1328125" style="26"/>
    <col min="4353" max="4353" width="12.86328125" style="26" customWidth="1"/>
    <col min="4354" max="4391" width="10" style="26" customWidth="1"/>
    <col min="4392" max="4608" width="9.1328125" style="26"/>
    <col min="4609" max="4609" width="12.86328125" style="26" customWidth="1"/>
    <col min="4610" max="4647" width="10" style="26" customWidth="1"/>
    <col min="4648" max="4864" width="9.1328125" style="26"/>
    <col min="4865" max="4865" width="12.86328125" style="26" customWidth="1"/>
    <col min="4866" max="4903" width="10" style="26" customWidth="1"/>
    <col min="4904" max="5120" width="9.1328125" style="26"/>
    <col min="5121" max="5121" width="12.86328125" style="26" customWidth="1"/>
    <col min="5122" max="5159" width="10" style="26" customWidth="1"/>
    <col min="5160" max="5376" width="9.1328125" style="26"/>
    <col min="5377" max="5377" width="12.86328125" style="26" customWidth="1"/>
    <col min="5378" max="5415" width="10" style="26" customWidth="1"/>
    <col min="5416" max="5632" width="9.1328125" style="26"/>
    <col min="5633" max="5633" width="12.86328125" style="26" customWidth="1"/>
    <col min="5634" max="5671" width="10" style="26" customWidth="1"/>
    <col min="5672" max="5888" width="9.1328125" style="26"/>
    <col min="5889" max="5889" width="12.86328125" style="26" customWidth="1"/>
    <col min="5890" max="5927" width="10" style="26" customWidth="1"/>
    <col min="5928" max="6144" width="9.1328125" style="26"/>
    <col min="6145" max="6145" width="12.86328125" style="26" customWidth="1"/>
    <col min="6146" max="6183" width="10" style="26" customWidth="1"/>
    <col min="6184" max="6400" width="9.1328125" style="26"/>
    <col min="6401" max="6401" width="12.86328125" style="26" customWidth="1"/>
    <col min="6402" max="6439" width="10" style="26" customWidth="1"/>
    <col min="6440" max="6656" width="9.1328125" style="26"/>
    <col min="6657" max="6657" width="12.86328125" style="26" customWidth="1"/>
    <col min="6658" max="6695" width="10" style="26" customWidth="1"/>
    <col min="6696" max="6912" width="9.1328125" style="26"/>
    <col min="6913" max="6913" width="12.86328125" style="26" customWidth="1"/>
    <col min="6914" max="6951" width="10" style="26" customWidth="1"/>
    <col min="6952" max="7168" width="9.1328125" style="26"/>
    <col min="7169" max="7169" width="12.86328125" style="26" customWidth="1"/>
    <col min="7170" max="7207" width="10" style="26" customWidth="1"/>
    <col min="7208" max="7424" width="9.1328125" style="26"/>
    <col min="7425" max="7425" width="12.86328125" style="26" customWidth="1"/>
    <col min="7426" max="7463" width="10" style="26" customWidth="1"/>
    <col min="7464" max="7680" width="9.1328125" style="26"/>
    <col min="7681" max="7681" width="12.86328125" style="26" customWidth="1"/>
    <col min="7682" max="7719" width="10" style="26" customWidth="1"/>
    <col min="7720" max="7936" width="9.1328125" style="26"/>
    <col min="7937" max="7937" width="12.86328125" style="26" customWidth="1"/>
    <col min="7938" max="7975" width="10" style="26" customWidth="1"/>
    <col min="7976" max="8192" width="9.1328125" style="26"/>
    <col min="8193" max="8193" width="12.86328125" style="26" customWidth="1"/>
    <col min="8194" max="8231" width="10" style="26" customWidth="1"/>
    <col min="8232" max="8448" width="9.1328125" style="26"/>
    <col min="8449" max="8449" width="12.86328125" style="26" customWidth="1"/>
    <col min="8450" max="8487" width="10" style="26" customWidth="1"/>
    <col min="8488" max="8704" width="9.1328125" style="26"/>
    <col min="8705" max="8705" width="12.86328125" style="26" customWidth="1"/>
    <col min="8706" max="8743" width="10" style="26" customWidth="1"/>
    <col min="8744" max="8960" width="9.1328125" style="26"/>
    <col min="8961" max="8961" width="12.86328125" style="26" customWidth="1"/>
    <col min="8962" max="8999" width="10" style="26" customWidth="1"/>
    <col min="9000" max="9216" width="9.1328125" style="26"/>
    <col min="9217" max="9217" width="12.86328125" style="26" customWidth="1"/>
    <col min="9218" max="9255" width="10" style="26" customWidth="1"/>
    <col min="9256" max="9472" width="9.1328125" style="26"/>
    <col min="9473" max="9473" width="12.86328125" style="26" customWidth="1"/>
    <col min="9474" max="9511" width="10" style="26" customWidth="1"/>
    <col min="9512" max="9728" width="9.1328125" style="26"/>
    <col min="9729" max="9729" width="12.86328125" style="26" customWidth="1"/>
    <col min="9730" max="9767" width="10" style="26" customWidth="1"/>
    <col min="9768" max="9984" width="9.1328125" style="26"/>
    <col min="9985" max="9985" width="12.86328125" style="26" customWidth="1"/>
    <col min="9986" max="10023" width="10" style="26" customWidth="1"/>
    <col min="10024" max="10240" width="9.1328125" style="26"/>
    <col min="10241" max="10241" width="12.86328125" style="26" customWidth="1"/>
    <col min="10242" max="10279" width="10" style="26" customWidth="1"/>
    <col min="10280" max="10496" width="9.1328125" style="26"/>
    <col min="10497" max="10497" width="12.86328125" style="26" customWidth="1"/>
    <col min="10498" max="10535" width="10" style="26" customWidth="1"/>
    <col min="10536" max="10752" width="9.1328125" style="26"/>
    <col min="10753" max="10753" width="12.86328125" style="26" customWidth="1"/>
    <col min="10754" max="10791" width="10" style="26" customWidth="1"/>
    <col min="10792" max="11008" width="9.1328125" style="26"/>
    <col min="11009" max="11009" width="12.86328125" style="26" customWidth="1"/>
    <col min="11010" max="11047" width="10" style="26" customWidth="1"/>
    <col min="11048" max="11264" width="9.1328125" style="26"/>
    <col min="11265" max="11265" width="12.86328125" style="26" customWidth="1"/>
    <col min="11266" max="11303" width="10" style="26" customWidth="1"/>
    <col min="11304" max="11520" width="9.1328125" style="26"/>
    <col min="11521" max="11521" width="12.86328125" style="26" customWidth="1"/>
    <col min="11522" max="11559" width="10" style="26" customWidth="1"/>
    <col min="11560" max="11776" width="9.1328125" style="26"/>
    <col min="11777" max="11777" width="12.86328125" style="26" customWidth="1"/>
    <col min="11778" max="11815" width="10" style="26" customWidth="1"/>
    <col min="11816" max="12032" width="9.1328125" style="26"/>
    <col min="12033" max="12033" width="12.86328125" style="26" customWidth="1"/>
    <col min="12034" max="12071" width="10" style="26" customWidth="1"/>
    <col min="12072" max="12288" width="9.1328125" style="26"/>
    <col min="12289" max="12289" width="12.86328125" style="26" customWidth="1"/>
    <col min="12290" max="12327" width="10" style="26" customWidth="1"/>
    <col min="12328" max="12544" width="9.1328125" style="26"/>
    <col min="12545" max="12545" width="12.86328125" style="26" customWidth="1"/>
    <col min="12546" max="12583" width="10" style="26" customWidth="1"/>
    <col min="12584" max="12800" width="9.1328125" style="26"/>
    <col min="12801" max="12801" width="12.86328125" style="26" customWidth="1"/>
    <col min="12802" max="12839" width="10" style="26" customWidth="1"/>
    <col min="12840" max="13056" width="9.1328125" style="26"/>
    <col min="13057" max="13057" width="12.86328125" style="26" customWidth="1"/>
    <col min="13058" max="13095" width="10" style="26" customWidth="1"/>
    <col min="13096" max="13312" width="9.1328125" style="26"/>
    <col min="13313" max="13313" width="12.86328125" style="26" customWidth="1"/>
    <col min="13314" max="13351" width="10" style="26" customWidth="1"/>
    <col min="13352" max="13568" width="9.1328125" style="26"/>
    <col min="13569" max="13569" width="12.86328125" style="26" customWidth="1"/>
    <col min="13570" max="13607" width="10" style="26" customWidth="1"/>
    <col min="13608" max="13824" width="9.1328125" style="26"/>
    <col min="13825" max="13825" width="12.86328125" style="26" customWidth="1"/>
    <col min="13826" max="13863" width="10" style="26" customWidth="1"/>
    <col min="13864" max="14080" width="9.1328125" style="26"/>
    <col min="14081" max="14081" width="12.86328125" style="26" customWidth="1"/>
    <col min="14082" max="14119" width="10" style="26" customWidth="1"/>
    <col min="14120" max="14336" width="9.1328125" style="26"/>
    <col min="14337" max="14337" width="12.86328125" style="26" customWidth="1"/>
    <col min="14338" max="14375" width="10" style="26" customWidth="1"/>
    <col min="14376" max="14592" width="9.1328125" style="26"/>
    <col min="14593" max="14593" width="12.86328125" style="26" customWidth="1"/>
    <col min="14594" max="14631" width="10" style="26" customWidth="1"/>
    <col min="14632" max="14848" width="9.1328125" style="26"/>
    <col min="14849" max="14849" width="12.86328125" style="26" customWidth="1"/>
    <col min="14850" max="14887" width="10" style="26" customWidth="1"/>
    <col min="14888" max="15104" width="9.1328125" style="26"/>
    <col min="15105" max="15105" width="12.86328125" style="26" customWidth="1"/>
    <col min="15106" max="15143" width="10" style="26" customWidth="1"/>
    <col min="15144" max="15360" width="9.1328125" style="26"/>
    <col min="15361" max="15361" width="12.86328125" style="26" customWidth="1"/>
    <col min="15362" max="15399" width="10" style="26" customWidth="1"/>
    <col min="15400" max="15616" width="9.1328125" style="26"/>
    <col min="15617" max="15617" width="12.86328125" style="26" customWidth="1"/>
    <col min="15618" max="15655" width="10" style="26" customWidth="1"/>
    <col min="15656" max="15872" width="9.1328125" style="26"/>
    <col min="15873" max="15873" width="12.86328125" style="26" customWidth="1"/>
    <col min="15874" max="15911" width="10" style="26" customWidth="1"/>
    <col min="15912" max="16128" width="9.1328125" style="26"/>
    <col min="16129" max="16129" width="12.86328125" style="26" customWidth="1"/>
    <col min="16130" max="16167" width="10" style="26" customWidth="1"/>
    <col min="16168" max="16384" width="9.1328125" style="26"/>
  </cols>
  <sheetData>
    <row r="1" spans="1:114">
      <c r="A1" s="24" t="s">
        <v>67</v>
      </c>
      <c r="F1" s="27"/>
    </row>
    <row r="2" spans="1:114" ht="24.75" customHeight="1">
      <c r="A2" s="28" t="s">
        <v>68</v>
      </c>
      <c r="B2" s="28"/>
      <c r="C2" s="28"/>
      <c r="D2" s="28"/>
      <c r="E2" s="28"/>
      <c r="F2" s="28"/>
      <c r="G2" s="28"/>
      <c r="H2" s="28"/>
      <c r="I2" s="29"/>
      <c r="J2" s="29"/>
    </row>
    <row r="3" spans="1:114">
      <c r="A3" s="26" t="s">
        <v>69</v>
      </c>
      <c r="B3" s="26"/>
      <c r="C3" s="26"/>
      <c r="F3" s="308" t="s">
        <v>36</v>
      </c>
      <c r="G3" s="308"/>
      <c r="H3" s="308"/>
    </row>
    <row r="4" spans="1:114" ht="5.25" customHeight="1">
      <c r="A4" s="27"/>
      <c r="B4" s="27"/>
      <c r="C4" s="27"/>
      <c r="D4" s="27"/>
      <c r="F4" s="309"/>
      <c r="G4" s="309"/>
      <c r="H4" s="309"/>
    </row>
    <row r="5" spans="1:114">
      <c r="A5" s="30"/>
      <c r="B5" s="31" t="s">
        <v>70</v>
      </c>
      <c r="C5" s="31"/>
      <c r="D5" s="32" t="s">
        <v>71</v>
      </c>
      <c r="E5" s="32"/>
      <c r="F5" s="31" t="s">
        <v>72</v>
      </c>
      <c r="G5" s="31"/>
      <c r="H5" s="32" t="s">
        <v>73</v>
      </c>
      <c r="I5" s="32"/>
      <c r="J5" s="31" t="s">
        <v>74</v>
      </c>
      <c r="K5" s="31"/>
      <c r="L5" s="32" t="s">
        <v>75</v>
      </c>
      <c r="M5" s="32"/>
      <c r="N5" s="31" t="s">
        <v>76</v>
      </c>
      <c r="O5" s="31"/>
      <c r="P5" s="32" t="s">
        <v>77</v>
      </c>
      <c r="Q5" s="32"/>
      <c r="R5" s="31" t="s">
        <v>78</v>
      </c>
      <c r="S5" s="31"/>
      <c r="T5" s="32" t="s">
        <v>79</v>
      </c>
      <c r="U5" s="32"/>
      <c r="V5" s="31" t="s">
        <v>80</v>
      </c>
      <c r="W5" s="31"/>
      <c r="X5" s="32" t="s">
        <v>81</v>
      </c>
      <c r="Y5" s="32"/>
      <c r="Z5" s="31" t="s">
        <v>82</v>
      </c>
      <c r="AA5" s="31"/>
      <c r="AB5" s="32" t="s">
        <v>83</v>
      </c>
      <c r="AC5" s="32"/>
      <c r="AD5" s="31" t="s">
        <v>84</v>
      </c>
      <c r="AE5" s="31"/>
      <c r="AF5" s="32" t="s">
        <v>85</v>
      </c>
      <c r="AG5" s="32"/>
      <c r="AH5" s="31" t="s">
        <v>86</v>
      </c>
      <c r="AI5" s="31"/>
      <c r="AJ5" s="32" t="s">
        <v>87</v>
      </c>
      <c r="AK5" s="32"/>
      <c r="AL5" s="31" t="s">
        <v>25</v>
      </c>
      <c r="AM5" s="31"/>
      <c r="AN5" s="31" t="s">
        <v>88</v>
      </c>
      <c r="AO5" s="31"/>
    </row>
    <row r="6" spans="1:114" s="36" customFormat="1" ht="10.15">
      <c r="A6" s="33"/>
      <c r="B6" s="34" t="s">
        <v>89</v>
      </c>
      <c r="C6" s="34" t="s">
        <v>90</v>
      </c>
      <c r="D6" s="35" t="s">
        <v>91</v>
      </c>
      <c r="E6" s="35" t="s">
        <v>92</v>
      </c>
      <c r="F6" s="34" t="s">
        <v>93</v>
      </c>
      <c r="G6" s="34" t="s">
        <v>94</v>
      </c>
      <c r="H6" s="35" t="s">
        <v>95</v>
      </c>
      <c r="I6" s="35" t="s">
        <v>96</v>
      </c>
      <c r="J6" s="34" t="s">
        <v>97</v>
      </c>
      <c r="K6" s="34" t="s">
        <v>98</v>
      </c>
      <c r="L6" s="35" t="s">
        <v>99</v>
      </c>
      <c r="M6" s="35" t="s">
        <v>100</v>
      </c>
      <c r="N6" s="34" t="s">
        <v>101</v>
      </c>
      <c r="O6" s="34" t="s">
        <v>102</v>
      </c>
      <c r="P6" s="35" t="s">
        <v>103</v>
      </c>
      <c r="Q6" s="35" t="s">
        <v>104</v>
      </c>
      <c r="R6" s="34" t="s">
        <v>105</v>
      </c>
      <c r="S6" s="34" t="s">
        <v>106</v>
      </c>
      <c r="T6" s="35" t="s">
        <v>107</v>
      </c>
      <c r="U6" s="35" t="s">
        <v>108</v>
      </c>
      <c r="V6" s="34" t="s">
        <v>109</v>
      </c>
      <c r="W6" s="34" t="s">
        <v>110</v>
      </c>
      <c r="X6" s="35" t="s">
        <v>111</v>
      </c>
      <c r="Y6" s="35" t="s">
        <v>112</v>
      </c>
      <c r="Z6" s="34" t="s">
        <v>113</v>
      </c>
      <c r="AA6" s="34" t="s">
        <v>114</v>
      </c>
      <c r="AB6" s="35" t="s">
        <v>115</v>
      </c>
      <c r="AC6" s="35" t="s">
        <v>116</v>
      </c>
      <c r="AD6" s="34" t="s">
        <v>117</v>
      </c>
      <c r="AE6" s="34" t="s">
        <v>118</v>
      </c>
      <c r="AF6" s="35" t="s">
        <v>119</v>
      </c>
      <c r="AG6" s="35" t="s">
        <v>120</v>
      </c>
      <c r="AH6" s="34" t="s">
        <v>121</v>
      </c>
      <c r="AI6" s="34" t="s">
        <v>122</v>
      </c>
      <c r="AJ6" s="35" t="s">
        <v>123</v>
      </c>
      <c r="AK6" s="35" t="s">
        <v>124</v>
      </c>
      <c r="AL6" s="34" t="s">
        <v>125</v>
      </c>
      <c r="AM6" s="34" t="s">
        <v>126</v>
      </c>
      <c r="AN6" s="34" t="s">
        <v>2</v>
      </c>
      <c r="AO6" s="34" t="s">
        <v>3</v>
      </c>
    </row>
    <row r="7" spans="1:114">
      <c r="A7" s="37">
        <v>1951</v>
      </c>
      <c r="B7" s="38">
        <v>27.66</v>
      </c>
      <c r="C7" s="38">
        <v>22.67</v>
      </c>
      <c r="D7" s="38">
        <v>1.86</v>
      </c>
      <c r="E7" s="38">
        <v>1.58</v>
      </c>
      <c r="F7" s="38">
        <v>0.83</v>
      </c>
      <c r="G7" s="38">
        <v>0.54</v>
      </c>
      <c r="H7" s="38">
        <v>0.77</v>
      </c>
      <c r="I7" s="38">
        <v>0.5</v>
      </c>
      <c r="J7" s="38">
        <v>1.71</v>
      </c>
      <c r="K7" s="38">
        <v>0.64</v>
      </c>
      <c r="L7" s="38">
        <v>2.23</v>
      </c>
      <c r="M7" s="38">
        <v>0.87</v>
      </c>
      <c r="N7" s="38">
        <v>1.82</v>
      </c>
      <c r="O7" s="38">
        <v>1.06</v>
      </c>
      <c r="P7" s="38">
        <v>1.93</v>
      </c>
      <c r="Q7" s="38">
        <v>1.53</v>
      </c>
      <c r="R7" s="38">
        <v>2.69</v>
      </c>
      <c r="S7" s="38">
        <v>1.96</v>
      </c>
      <c r="T7" s="38">
        <v>3.97</v>
      </c>
      <c r="U7" s="38">
        <v>2.89</v>
      </c>
      <c r="V7" s="38">
        <v>6.55</v>
      </c>
      <c r="W7" s="38">
        <v>4.5599999999999996</v>
      </c>
      <c r="X7" s="38">
        <v>11.18</v>
      </c>
      <c r="Y7" s="38">
        <v>7.12</v>
      </c>
      <c r="Z7" s="38">
        <v>18.420000000000002</v>
      </c>
      <c r="AA7" s="38">
        <v>9.98</v>
      </c>
      <c r="AB7" s="38">
        <v>28.74</v>
      </c>
      <c r="AC7" s="38">
        <v>15.69</v>
      </c>
      <c r="AD7" s="38">
        <v>43.51</v>
      </c>
      <c r="AE7" s="38">
        <v>25.55</v>
      </c>
      <c r="AF7" s="38">
        <v>65.16</v>
      </c>
      <c r="AG7" s="38">
        <v>43.42</v>
      </c>
      <c r="AH7" s="38">
        <v>103.35</v>
      </c>
      <c r="AI7" s="38">
        <v>75.92</v>
      </c>
      <c r="AJ7" s="38">
        <v>150.32</v>
      </c>
      <c r="AK7" s="38">
        <v>120.49</v>
      </c>
      <c r="AL7" s="38">
        <v>264.35000000000002</v>
      </c>
      <c r="AM7" s="38">
        <v>230.97</v>
      </c>
      <c r="AN7" s="38"/>
      <c r="AO7" s="38"/>
    </row>
    <row r="8" spans="1:114">
      <c r="A8" s="37">
        <v>1956</v>
      </c>
      <c r="B8" s="38">
        <v>23.57</v>
      </c>
      <c r="C8" s="38">
        <v>19.75</v>
      </c>
      <c r="D8" s="38">
        <v>1.43</v>
      </c>
      <c r="E8" s="38">
        <v>1.23</v>
      </c>
      <c r="F8" s="38">
        <v>0.55000000000000004</v>
      </c>
      <c r="G8" s="38">
        <v>0.35</v>
      </c>
      <c r="H8" s="38">
        <v>0.56999999999999995</v>
      </c>
      <c r="I8" s="38">
        <v>0.37</v>
      </c>
      <c r="J8" s="38">
        <v>1.27</v>
      </c>
      <c r="K8" s="38">
        <v>0.54</v>
      </c>
      <c r="L8" s="38">
        <v>1.86</v>
      </c>
      <c r="M8" s="38">
        <v>0.68</v>
      </c>
      <c r="N8" s="38">
        <v>1.59</v>
      </c>
      <c r="O8" s="38">
        <v>0.8</v>
      </c>
      <c r="P8" s="38">
        <v>1.83</v>
      </c>
      <c r="Q8" s="38">
        <v>1.05</v>
      </c>
      <c r="R8" s="38">
        <v>2.3199999999999998</v>
      </c>
      <c r="S8" s="38">
        <v>1.59</v>
      </c>
      <c r="T8" s="38">
        <v>3.67</v>
      </c>
      <c r="U8" s="38">
        <v>2.35</v>
      </c>
      <c r="V8" s="38">
        <v>5.97</v>
      </c>
      <c r="W8" s="38">
        <v>3.94</v>
      </c>
      <c r="X8" s="38">
        <v>10.050000000000001</v>
      </c>
      <c r="Y8" s="38">
        <v>5.9</v>
      </c>
      <c r="Z8" s="38">
        <v>16.96</v>
      </c>
      <c r="AA8" s="38">
        <v>8.99</v>
      </c>
      <c r="AB8" s="38">
        <v>27.64</v>
      </c>
      <c r="AC8" s="38">
        <v>14.24</v>
      </c>
      <c r="AD8" s="38">
        <v>41.76</v>
      </c>
      <c r="AE8" s="38">
        <v>24.28</v>
      </c>
      <c r="AF8" s="38">
        <v>66.02</v>
      </c>
      <c r="AG8" s="38">
        <v>41.31</v>
      </c>
      <c r="AH8" s="38">
        <v>101.49</v>
      </c>
      <c r="AI8" s="38">
        <v>70.2</v>
      </c>
      <c r="AJ8" s="38">
        <v>159.65</v>
      </c>
      <c r="AK8" s="38">
        <v>123.63</v>
      </c>
      <c r="AL8" s="38">
        <v>265.37</v>
      </c>
      <c r="AM8" s="38">
        <v>226.33</v>
      </c>
      <c r="AN8" s="38"/>
      <c r="AO8" s="38"/>
    </row>
    <row r="9" spans="1:114">
      <c r="A9" s="37">
        <v>1961</v>
      </c>
      <c r="B9" s="38">
        <v>21.85</v>
      </c>
      <c r="C9" s="38">
        <v>17.100000000000001</v>
      </c>
      <c r="D9" s="38">
        <v>1.2</v>
      </c>
      <c r="E9" s="38">
        <v>0.97</v>
      </c>
      <c r="F9" s="38">
        <v>0.49</v>
      </c>
      <c r="G9" s="38">
        <v>0.38</v>
      </c>
      <c r="H9" s="38">
        <v>0.52</v>
      </c>
      <c r="I9" s="38">
        <v>0.3</v>
      </c>
      <c r="J9" s="38">
        <v>1.23</v>
      </c>
      <c r="K9" s="38">
        <v>0.47</v>
      </c>
      <c r="L9" s="38">
        <v>1.61</v>
      </c>
      <c r="M9" s="38">
        <v>0.61</v>
      </c>
      <c r="N9" s="38">
        <v>1.46</v>
      </c>
      <c r="O9" s="38">
        <v>0.74</v>
      </c>
      <c r="P9" s="38">
        <v>1.69</v>
      </c>
      <c r="Q9" s="38">
        <v>0.92</v>
      </c>
      <c r="R9" s="38">
        <v>2.29</v>
      </c>
      <c r="S9" s="38">
        <v>1.46</v>
      </c>
      <c r="T9" s="38">
        <v>3.8</v>
      </c>
      <c r="U9" s="38">
        <v>2.09</v>
      </c>
      <c r="V9" s="38">
        <v>5.88</v>
      </c>
      <c r="W9" s="38">
        <v>3.47</v>
      </c>
      <c r="X9" s="38">
        <v>9.92</v>
      </c>
      <c r="Y9" s="38">
        <v>5.42</v>
      </c>
      <c r="Z9" s="38">
        <v>16.14</v>
      </c>
      <c r="AA9" s="38">
        <v>7.85</v>
      </c>
      <c r="AB9" s="38">
        <v>26.2</v>
      </c>
      <c r="AC9" s="38">
        <v>12.98</v>
      </c>
      <c r="AD9" s="38">
        <v>41.17</v>
      </c>
      <c r="AE9" s="38">
        <v>21.78</v>
      </c>
      <c r="AF9" s="38">
        <v>62.52</v>
      </c>
      <c r="AG9" s="38">
        <v>36.520000000000003</v>
      </c>
      <c r="AH9" s="38">
        <v>93.12</v>
      </c>
      <c r="AI9" s="38">
        <v>62.71</v>
      </c>
      <c r="AJ9" s="38">
        <v>140.84</v>
      </c>
      <c r="AK9" s="38">
        <v>102.41</v>
      </c>
      <c r="AL9" s="38">
        <v>237.72</v>
      </c>
      <c r="AM9" s="38">
        <v>206.7</v>
      </c>
      <c r="AN9" s="38"/>
      <c r="AO9" s="38"/>
    </row>
    <row r="10" spans="1:114">
      <c r="A10" s="37">
        <v>1966</v>
      </c>
      <c r="B10" s="38">
        <v>20.3</v>
      </c>
      <c r="C10" s="38">
        <v>15.9</v>
      </c>
      <c r="D10" s="38">
        <v>1.1000000000000001</v>
      </c>
      <c r="E10" s="38">
        <v>0.7</v>
      </c>
      <c r="F10" s="38">
        <v>0.5</v>
      </c>
      <c r="G10" s="38">
        <v>0.4</v>
      </c>
      <c r="H10" s="38">
        <v>0.5</v>
      </c>
      <c r="I10" s="38">
        <v>0.3</v>
      </c>
      <c r="J10" s="38">
        <v>1.4</v>
      </c>
      <c r="K10" s="38">
        <v>0.6</v>
      </c>
      <c r="L10" s="38">
        <v>1.7</v>
      </c>
      <c r="M10" s="38">
        <v>0.6</v>
      </c>
      <c r="N10" s="38">
        <v>1.4</v>
      </c>
      <c r="O10" s="38">
        <v>0.7</v>
      </c>
      <c r="P10" s="38">
        <v>1.6</v>
      </c>
      <c r="Q10" s="38">
        <v>1</v>
      </c>
      <c r="R10" s="38">
        <v>2.5</v>
      </c>
      <c r="S10" s="38">
        <v>1.6</v>
      </c>
      <c r="T10" s="38">
        <v>3.8</v>
      </c>
      <c r="U10" s="38">
        <v>2.2000000000000002</v>
      </c>
      <c r="V10" s="38">
        <v>6</v>
      </c>
      <c r="W10" s="38">
        <v>3.7</v>
      </c>
      <c r="X10" s="38">
        <v>10.4</v>
      </c>
      <c r="Y10" s="38">
        <v>6</v>
      </c>
      <c r="Z10" s="38">
        <v>16.8</v>
      </c>
      <c r="AA10" s="38">
        <v>8.8000000000000007</v>
      </c>
      <c r="AB10" s="38">
        <v>27.8</v>
      </c>
      <c r="AC10" s="38">
        <v>13.5</v>
      </c>
      <c r="AD10" s="38">
        <v>44</v>
      </c>
      <c r="AE10" s="38">
        <v>22.6</v>
      </c>
      <c r="AF10" s="38">
        <v>67.5</v>
      </c>
      <c r="AG10" s="38">
        <v>38.200000000000003</v>
      </c>
      <c r="AH10" s="38">
        <v>102.1</v>
      </c>
      <c r="AI10" s="38">
        <v>64.400000000000006</v>
      </c>
      <c r="AJ10" s="38">
        <v>151.6</v>
      </c>
      <c r="AK10" s="38">
        <v>110.5</v>
      </c>
      <c r="AL10" s="38">
        <v>249.5</v>
      </c>
      <c r="AM10" s="38">
        <v>204</v>
      </c>
      <c r="AN10" s="38"/>
      <c r="AO10" s="38"/>
    </row>
    <row r="11" spans="1:114">
      <c r="A11" s="37">
        <v>1971</v>
      </c>
      <c r="B11" s="38">
        <v>19</v>
      </c>
      <c r="C11" s="38">
        <v>15.5</v>
      </c>
      <c r="D11" s="38">
        <v>0.9</v>
      </c>
      <c r="E11" s="38">
        <v>0.8</v>
      </c>
      <c r="F11" s="38">
        <v>0.5</v>
      </c>
      <c r="G11" s="38">
        <v>0.3</v>
      </c>
      <c r="H11" s="38">
        <v>0.4</v>
      </c>
      <c r="I11" s="38">
        <v>0.2</v>
      </c>
      <c r="J11" s="38">
        <v>1.6</v>
      </c>
      <c r="K11" s="38">
        <v>0.7</v>
      </c>
      <c r="L11" s="38">
        <v>1.8</v>
      </c>
      <c r="M11" s="38">
        <v>0.6</v>
      </c>
      <c r="N11" s="38">
        <v>1.4</v>
      </c>
      <c r="O11" s="38">
        <v>0.6</v>
      </c>
      <c r="P11" s="38">
        <v>1.5</v>
      </c>
      <c r="Q11" s="38">
        <v>0.9</v>
      </c>
      <c r="R11" s="38">
        <v>2.2999999999999998</v>
      </c>
      <c r="S11" s="38">
        <v>1.3</v>
      </c>
      <c r="T11" s="38">
        <v>3.3</v>
      </c>
      <c r="U11" s="38">
        <v>2.2000000000000002</v>
      </c>
      <c r="V11" s="38">
        <v>5.9</v>
      </c>
      <c r="W11" s="38">
        <v>3.7</v>
      </c>
      <c r="X11" s="38">
        <v>9.8000000000000007</v>
      </c>
      <c r="Y11" s="38">
        <v>5.4</v>
      </c>
      <c r="Z11" s="38">
        <v>16.5</v>
      </c>
      <c r="AA11" s="38">
        <v>8.3000000000000007</v>
      </c>
      <c r="AB11" s="38">
        <v>25.8</v>
      </c>
      <c r="AC11" s="38">
        <v>12.6</v>
      </c>
      <c r="AD11" s="38">
        <v>40.5</v>
      </c>
      <c r="AE11" s="38">
        <v>20.100000000000001</v>
      </c>
      <c r="AF11" s="38">
        <v>62.5</v>
      </c>
      <c r="AG11" s="38">
        <v>35.299999999999997</v>
      </c>
      <c r="AH11" s="38">
        <v>97.7</v>
      </c>
      <c r="AI11" s="38">
        <v>61.7</v>
      </c>
      <c r="AJ11" s="38">
        <v>144.30000000000001</v>
      </c>
      <c r="AK11" s="38">
        <v>101.1</v>
      </c>
      <c r="AL11" s="38">
        <v>240.5</v>
      </c>
      <c r="AM11" s="38">
        <v>197.2</v>
      </c>
      <c r="AN11" s="38"/>
      <c r="AO11" s="38"/>
    </row>
    <row r="12" spans="1:114" s="39" customFormat="1">
      <c r="A12" s="37">
        <v>1976</v>
      </c>
      <c r="B12" s="38">
        <v>15.1</v>
      </c>
      <c r="C12" s="38">
        <v>12.4</v>
      </c>
      <c r="D12" s="38">
        <v>0.8</v>
      </c>
      <c r="E12" s="38">
        <v>0.5</v>
      </c>
      <c r="F12" s="38">
        <v>0.4</v>
      </c>
      <c r="G12" s="38">
        <v>0.3</v>
      </c>
      <c r="H12" s="38">
        <v>0.4</v>
      </c>
      <c r="I12" s="38">
        <v>0.2</v>
      </c>
      <c r="J12" s="38">
        <v>1.5</v>
      </c>
      <c r="K12" s="38">
        <v>0.5</v>
      </c>
      <c r="L12" s="38">
        <v>1.7</v>
      </c>
      <c r="M12" s="38">
        <v>0.5</v>
      </c>
      <c r="N12" s="38">
        <v>1.2</v>
      </c>
      <c r="O12" s="38">
        <v>0.5</v>
      </c>
      <c r="P12" s="38">
        <v>1.4</v>
      </c>
      <c r="Q12" s="38">
        <v>0.7</v>
      </c>
      <c r="R12" s="38">
        <v>2</v>
      </c>
      <c r="S12" s="38">
        <v>1.2</v>
      </c>
      <c r="T12" s="38">
        <v>3.3</v>
      </c>
      <c r="U12" s="38">
        <v>1.9</v>
      </c>
      <c r="V12" s="38">
        <v>5.6</v>
      </c>
      <c r="W12" s="38">
        <v>3.1</v>
      </c>
      <c r="X12" s="38">
        <v>9.1</v>
      </c>
      <c r="Y12" s="38">
        <v>4.9000000000000004</v>
      </c>
      <c r="Z12" s="38">
        <v>14.9</v>
      </c>
      <c r="AA12" s="38">
        <v>7.3</v>
      </c>
      <c r="AB12" s="38">
        <v>24.1</v>
      </c>
      <c r="AC12" s="38">
        <v>11.5</v>
      </c>
      <c r="AD12" s="38">
        <v>37.700000000000003</v>
      </c>
      <c r="AE12" s="38">
        <v>18.399999999999999</v>
      </c>
      <c r="AF12" s="38">
        <v>58.2</v>
      </c>
      <c r="AG12" s="38">
        <v>30</v>
      </c>
      <c r="AH12" s="38">
        <v>92.6</v>
      </c>
      <c r="AI12" s="38">
        <v>53.1</v>
      </c>
      <c r="AJ12" s="38">
        <v>139.19999999999999</v>
      </c>
      <c r="AK12" s="38">
        <v>90.5</v>
      </c>
      <c r="AL12" s="38">
        <v>229.5</v>
      </c>
      <c r="AM12" s="38">
        <v>183.6</v>
      </c>
      <c r="AN12" s="38"/>
      <c r="AO12" s="38"/>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row>
    <row r="13" spans="1:114" s="40" customFormat="1">
      <c r="A13" s="37">
        <v>1981</v>
      </c>
      <c r="B13" s="38">
        <v>11.2</v>
      </c>
      <c r="C13" s="38">
        <v>8.6999999999999993</v>
      </c>
      <c r="D13" s="38">
        <v>0.6</v>
      </c>
      <c r="E13" s="38">
        <v>0.5</v>
      </c>
      <c r="F13" s="38">
        <v>0.3</v>
      </c>
      <c r="G13" s="38">
        <v>0.2</v>
      </c>
      <c r="H13" s="38">
        <v>0.3</v>
      </c>
      <c r="I13" s="38">
        <v>0.2</v>
      </c>
      <c r="J13" s="38">
        <v>1.2</v>
      </c>
      <c r="K13" s="38">
        <v>0.4</v>
      </c>
      <c r="L13" s="38">
        <v>1.5</v>
      </c>
      <c r="M13" s="38">
        <v>0.5</v>
      </c>
      <c r="N13" s="38">
        <v>1.3</v>
      </c>
      <c r="O13" s="38">
        <v>0.5</v>
      </c>
      <c r="P13" s="38">
        <v>1.2</v>
      </c>
      <c r="Q13" s="38">
        <v>0.6</v>
      </c>
      <c r="R13" s="38">
        <v>1.7</v>
      </c>
      <c r="S13" s="38">
        <v>0.9</v>
      </c>
      <c r="T13" s="38">
        <v>2.6</v>
      </c>
      <c r="U13" s="38">
        <v>1.4</v>
      </c>
      <c r="V13" s="38">
        <v>4.5</v>
      </c>
      <c r="W13" s="38">
        <v>2.7</v>
      </c>
      <c r="X13" s="38">
        <v>7.9</v>
      </c>
      <c r="Y13" s="38">
        <v>3.8</v>
      </c>
      <c r="Z13" s="38">
        <v>12.9</v>
      </c>
      <c r="AA13" s="38">
        <v>6.2</v>
      </c>
      <c r="AB13" s="38">
        <v>19.8</v>
      </c>
      <c r="AC13" s="38">
        <v>9.6999999999999993</v>
      </c>
      <c r="AD13" s="38">
        <v>32.299999999999997</v>
      </c>
      <c r="AE13" s="38">
        <v>15.7</v>
      </c>
      <c r="AF13" s="38">
        <v>52</v>
      </c>
      <c r="AG13" s="38">
        <v>25.5</v>
      </c>
      <c r="AH13" s="38">
        <v>80.2</v>
      </c>
      <c r="AI13" s="38">
        <v>44.3</v>
      </c>
      <c r="AJ13" s="38">
        <v>121.1</v>
      </c>
      <c r="AK13" s="38">
        <v>76</v>
      </c>
      <c r="AL13" s="38">
        <v>208.1</v>
      </c>
      <c r="AM13" s="38">
        <v>160.4</v>
      </c>
      <c r="AN13" s="38"/>
      <c r="AO13" s="38"/>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row>
    <row r="14" spans="1:114">
      <c r="A14" s="37">
        <v>1986</v>
      </c>
      <c r="B14" s="38">
        <v>10</v>
      </c>
      <c r="C14" s="38">
        <v>7.7</v>
      </c>
      <c r="D14" s="38">
        <v>0.5</v>
      </c>
      <c r="E14" s="38">
        <v>0.4</v>
      </c>
      <c r="F14" s="38">
        <v>0.2</v>
      </c>
      <c r="G14" s="38">
        <v>0.2</v>
      </c>
      <c r="H14" s="38">
        <v>0.3</v>
      </c>
      <c r="I14" s="38">
        <v>0.2</v>
      </c>
      <c r="J14" s="38">
        <v>1.1000000000000001</v>
      </c>
      <c r="K14" s="38">
        <v>0.4</v>
      </c>
      <c r="L14" s="38">
        <v>1.5</v>
      </c>
      <c r="M14" s="38">
        <v>0.5</v>
      </c>
      <c r="N14" s="38">
        <v>1.3</v>
      </c>
      <c r="O14" s="38">
        <v>0.5</v>
      </c>
      <c r="P14" s="38">
        <v>1.3</v>
      </c>
      <c r="Q14" s="38">
        <v>0.6</v>
      </c>
      <c r="R14" s="38">
        <v>1.4</v>
      </c>
      <c r="S14" s="38">
        <v>0.8</v>
      </c>
      <c r="T14" s="38">
        <v>2.2999999999999998</v>
      </c>
      <c r="U14" s="38">
        <v>1.3</v>
      </c>
      <c r="V14" s="38">
        <v>3.5</v>
      </c>
      <c r="W14" s="38">
        <v>2.2000000000000002</v>
      </c>
      <c r="X14" s="38">
        <v>6.3</v>
      </c>
      <c r="Y14" s="38">
        <v>3.5</v>
      </c>
      <c r="Z14" s="38">
        <v>10.7</v>
      </c>
      <c r="AA14" s="38">
        <v>5.7</v>
      </c>
      <c r="AB14" s="38">
        <v>17.899999999999999</v>
      </c>
      <c r="AC14" s="38">
        <v>8.8000000000000007</v>
      </c>
      <c r="AD14" s="38">
        <v>28.3</v>
      </c>
      <c r="AE14" s="38">
        <v>15.1</v>
      </c>
      <c r="AF14" s="38">
        <v>45.4</v>
      </c>
      <c r="AG14" s="38">
        <v>24.8</v>
      </c>
      <c r="AH14" s="38">
        <v>72.099999999999994</v>
      </c>
      <c r="AI14" s="38">
        <v>41.1</v>
      </c>
      <c r="AJ14" s="38">
        <v>110.6</v>
      </c>
      <c r="AK14" s="38">
        <v>71.099999999999994</v>
      </c>
      <c r="AL14" s="38">
        <v>187.2</v>
      </c>
      <c r="AM14" s="38">
        <v>148.30000000000001</v>
      </c>
      <c r="AN14" s="38"/>
      <c r="AO14" s="38"/>
    </row>
    <row r="15" spans="1:114">
      <c r="A15" s="37">
        <v>1991</v>
      </c>
      <c r="B15" s="38">
        <v>7.9</v>
      </c>
      <c r="C15" s="38">
        <v>6.3</v>
      </c>
      <c r="D15" s="38">
        <v>0.4</v>
      </c>
      <c r="E15" s="38">
        <v>0.3</v>
      </c>
      <c r="F15" s="38">
        <v>0.2</v>
      </c>
      <c r="G15" s="38">
        <v>0.1</v>
      </c>
      <c r="H15" s="38">
        <v>0.2</v>
      </c>
      <c r="I15" s="38">
        <v>0.1</v>
      </c>
      <c r="J15" s="38">
        <v>0.9</v>
      </c>
      <c r="K15" s="38">
        <v>0.4</v>
      </c>
      <c r="L15" s="38">
        <v>1.3</v>
      </c>
      <c r="M15" s="38">
        <v>0.4</v>
      </c>
      <c r="N15" s="38">
        <v>1.3</v>
      </c>
      <c r="O15" s="38">
        <v>0.5</v>
      </c>
      <c r="P15" s="38">
        <v>1.3</v>
      </c>
      <c r="Q15" s="38">
        <v>0.5</v>
      </c>
      <c r="R15" s="38">
        <v>1.6</v>
      </c>
      <c r="S15" s="38">
        <v>0.8</v>
      </c>
      <c r="T15" s="38">
        <v>2</v>
      </c>
      <c r="U15" s="38">
        <v>1.1000000000000001</v>
      </c>
      <c r="V15" s="38">
        <v>3.1</v>
      </c>
      <c r="W15" s="38">
        <v>1.9</v>
      </c>
      <c r="X15" s="38">
        <v>5.2</v>
      </c>
      <c r="Y15" s="38">
        <v>3.1</v>
      </c>
      <c r="Z15" s="38">
        <v>8.9</v>
      </c>
      <c r="AA15" s="38">
        <v>4.8</v>
      </c>
      <c r="AB15" s="38">
        <v>15.4</v>
      </c>
      <c r="AC15" s="38">
        <v>8</v>
      </c>
      <c r="AD15" s="38">
        <v>24.9</v>
      </c>
      <c r="AE15" s="38">
        <v>13</v>
      </c>
      <c r="AF15" s="38">
        <v>39.299999999999997</v>
      </c>
      <c r="AG15" s="38">
        <v>21.9</v>
      </c>
      <c r="AH15" s="38">
        <v>65.5</v>
      </c>
      <c r="AI15" s="38">
        <v>38</v>
      </c>
      <c r="AJ15" s="38">
        <v>105.5</v>
      </c>
      <c r="AK15" s="38">
        <v>64.900000000000006</v>
      </c>
      <c r="AL15" s="38">
        <v>175.7</v>
      </c>
      <c r="AM15" s="38">
        <v>143.5</v>
      </c>
      <c r="AN15" s="38"/>
      <c r="AO15" s="38"/>
    </row>
    <row r="16" spans="1:114">
      <c r="A16" s="37">
        <v>1996</v>
      </c>
      <c r="B16" s="38">
        <v>6.5</v>
      </c>
      <c r="C16" s="38">
        <v>5</v>
      </c>
      <c r="D16" s="38">
        <v>0.4</v>
      </c>
      <c r="E16" s="38">
        <v>0.3</v>
      </c>
      <c r="F16" s="38">
        <v>0.2</v>
      </c>
      <c r="G16" s="38">
        <v>0.1</v>
      </c>
      <c r="H16" s="38">
        <v>0.2</v>
      </c>
      <c r="I16" s="38">
        <v>0.2</v>
      </c>
      <c r="J16" s="38">
        <v>0.8</v>
      </c>
      <c r="K16" s="38">
        <v>0.3</v>
      </c>
      <c r="L16" s="38">
        <v>1.2</v>
      </c>
      <c r="M16" s="38">
        <v>0.3</v>
      </c>
      <c r="N16" s="38">
        <v>1.2</v>
      </c>
      <c r="O16" s="38">
        <v>0.4</v>
      </c>
      <c r="P16" s="38">
        <v>1.4</v>
      </c>
      <c r="Q16" s="38">
        <v>0.5</v>
      </c>
      <c r="R16" s="38">
        <v>1.6</v>
      </c>
      <c r="S16" s="38">
        <v>0.8</v>
      </c>
      <c r="T16" s="38">
        <v>2</v>
      </c>
      <c r="U16" s="38">
        <v>1.1000000000000001</v>
      </c>
      <c r="V16" s="38">
        <v>2.7</v>
      </c>
      <c r="W16" s="38">
        <v>1.7</v>
      </c>
      <c r="X16" s="38">
        <v>4.4000000000000004</v>
      </c>
      <c r="Y16" s="38">
        <v>2.8</v>
      </c>
      <c r="Z16" s="38">
        <v>7.2</v>
      </c>
      <c r="AA16" s="38">
        <v>4.5</v>
      </c>
      <c r="AB16" s="38">
        <v>13.2</v>
      </c>
      <c r="AC16" s="38">
        <v>7.2</v>
      </c>
      <c r="AD16" s="38">
        <v>21.9</v>
      </c>
      <c r="AE16" s="38">
        <v>11.3</v>
      </c>
      <c r="AF16" s="38">
        <v>36.1</v>
      </c>
      <c r="AG16" s="38">
        <v>19.3</v>
      </c>
      <c r="AH16" s="38">
        <v>58.3</v>
      </c>
      <c r="AI16" s="38">
        <v>34.4</v>
      </c>
      <c r="AJ16" s="38">
        <v>99.8</v>
      </c>
      <c r="AK16" s="38">
        <v>62.3</v>
      </c>
      <c r="AL16" s="38">
        <v>180.6</v>
      </c>
      <c r="AM16" s="38">
        <v>146.4</v>
      </c>
      <c r="AN16" s="38"/>
      <c r="AO16" s="38"/>
    </row>
    <row r="17" spans="1:55">
      <c r="A17" s="37">
        <v>1998</v>
      </c>
      <c r="B17" s="38">
        <v>6.4</v>
      </c>
      <c r="C17" s="38">
        <v>4.9000000000000004</v>
      </c>
      <c r="D17" s="38">
        <v>0.3</v>
      </c>
      <c r="E17" s="38">
        <v>0.3</v>
      </c>
      <c r="F17" s="38">
        <v>0.1</v>
      </c>
      <c r="G17" s="38">
        <v>0.1</v>
      </c>
      <c r="H17" s="38">
        <v>0.2</v>
      </c>
      <c r="I17" s="38">
        <v>0.1</v>
      </c>
      <c r="J17" s="38">
        <v>0.8</v>
      </c>
      <c r="K17" s="38">
        <v>0.3</v>
      </c>
      <c r="L17" s="38">
        <v>1.2</v>
      </c>
      <c r="M17" s="38">
        <v>0.4</v>
      </c>
      <c r="N17" s="38">
        <v>1.4</v>
      </c>
      <c r="O17" s="38">
        <v>0.4</v>
      </c>
      <c r="P17" s="38">
        <v>1.4</v>
      </c>
      <c r="Q17" s="38">
        <v>0.6</v>
      </c>
      <c r="R17" s="38">
        <v>1.4</v>
      </c>
      <c r="S17" s="38">
        <v>0.7</v>
      </c>
      <c r="T17" s="38">
        <v>1.8</v>
      </c>
      <c r="U17" s="38">
        <v>1.1000000000000001</v>
      </c>
      <c r="V17" s="38">
        <v>2.5</v>
      </c>
      <c r="W17" s="38">
        <v>1.6</v>
      </c>
      <c r="X17" s="38">
        <v>3.9</v>
      </c>
      <c r="Y17" s="38">
        <v>2.2999999999999998</v>
      </c>
      <c r="Z17" s="38">
        <v>6.7</v>
      </c>
      <c r="AA17" s="38">
        <v>3.8</v>
      </c>
      <c r="AB17" s="38">
        <v>11</v>
      </c>
      <c r="AC17" s="38">
        <v>6.3</v>
      </c>
      <c r="AD17" s="38">
        <v>19</v>
      </c>
      <c r="AE17" s="38">
        <v>9.9</v>
      </c>
      <c r="AF17" s="38">
        <v>3</v>
      </c>
      <c r="AG17" s="38">
        <v>17.8</v>
      </c>
      <c r="AH17" s="38">
        <v>52.6</v>
      </c>
      <c r="AI17" s="38">
        <v>30.4</v>
      </c>
      <c r="AJ17" s="38">
        <v>88.3</v>
      </c>
      <c r="AK17" s="38">
        <v>59.1</v>
      </c>
      <c r="AL17" s="38">
        <v>166.1</v>
      </c>
      <c r="AM17" s="38">
        <v>136.1</v>
      </c>
      <c r="AN17" s="38"/>
      <c r="AO17" s="38"/>
    </row>
    <row r="18" spans="1:55">
      <c r="A18" s="37">
        <v>2000</v>
      </c>
      <c r="B18" s="38">
        <v>5.7</v>
      </c>
      <c r="C18" s="38">
        <v>4.7</v>
      </c>
      <c r="D18" s="38">
        <v>0.3</v>
      </c>
      <c r="E18" s="38">
        <v>0.2</v>
      </c>
      <c r="F18" s="38">
        <v>0.1</v>
      </c>
      <c r="G18" s="38">
        <v>0.1</v>
      </c>
      <c r="H18" s="38">
        <v>0.2</v>
      </c>
      <c r="I18" s="38">
        <v>0.1</v>
      </c>
      <c r="J18" s="38">
        <v>0.7</v>
      </c>
      <c r="K18" s="38">
        <v>0.3</v>
      </c>
      <c r="L18" s="38">
        <v>1</v>
      </c>
      <c r="M18" s="38">
        <v>0.4</v>
      </c>
      <c r="N18" s="38">
        <v>1.2</v>
      </c>
      <c r="O18" s="38">
        <v>0.4</v>
      </c>
      <c r="P18" s="38">
        <v>1.3</v>
      </c>
      <c r="Q18" s="38">
        <v>0.5</v>
      </c>
      <c r="R18" s="38"/>
      <c r="S18" s="38">
        <v>0.8</v>
      </c>
      <c r="T18" s="38">
        <v>1.9</v>
      </c>
      <c r="U18" s="38">
        <v>1</v>
      </c>
      <c r="V18" s="38">
        <v>2.4</v>
      </c>
      <c r="W18" s="38">
        <v>1.6</v>
      </c>
      <c r="X18" s="38">
        <v>3.8</v>
      </c>
      <c r="Y18" s="38">
        <v>2.4</v>
      </c>
      <c r="Z18" s="38">
        <v>6.3</v>
      </c>
      <c r="AA18" s="38">
        <v>4</v>
      </c>
      <c r="AB18" s="38">
        <v>10.4</v>
      </c>
      <c r="AC18" s="38">
        <v>5.9</v>
      </c>
      <c r="AD18" s="38">
        <v>17.899999999999999</v>
      </c>
      <c r="AE18" s="38">
        <v>10</v>
      </c>
      <c r="AF18" s="38">
        <v>31</v>
      </c>
      <c r="AG18" s="38">
        <v>17</v>
      </c>
      <c r="AH18" s="38">
        <v>51.6</v>
      </c>
      <c r="AI18" s="38">
        <v>29.1</v>
      </c>
      <c r="AJ18" s="38">
        <v>85</v>
      </c>
      <c r="AK18" s="38">
        <v>55.7</v>
      </c>
      <c r="AL18" s="38">
        <v>165.3</v>
      </c>
      <c r="AM18" s="38">
        <v>137.9</v>
      </c>
      <c r="AN18" s="38"/>
      <c r="AO18" s="38"/>
    </row>
    <row r="19" spans="1:55">
      <c r="A19" s="37">
        <v>2002</v>
      </c>
      <c r="B19" s="38">
        <v>5.5</v>
      </c>
      <c r="C19" s="38">
        <v>4.7</v>
      </c>
      <c r="D19" s="38">
        <v>0.3</v>
      </c>
      <c r="E19" s="38">
        <v>0.2</v>
      </c>
      <c r="F19" s="38">
        <v>0.1</v>
      </c>
      <c r="G19" s="38">
        <v>0.1</v>
      </c>
      <c r="H19" s="38">
        <v>0.2</v>
      </c>
      <c r="I19" s="38">
        <v>0.1</v>
      </c>
      <c r="J19" s="38">
        <v>0.6</v>
      </c>
      <c r="K19" s="38">
        <v>0.3</v>
      </c>
      <c r="L19" s="38">
        <v>0.9</v>
      </c>
      <c r="M19" s="38">
        <v>0.3</v>
      </c>
      <c r="N19" s="38">
        <v>1</v>
      </c>
      <c r="O19" s="38">
        <v>0.4</v>
      </c>
      <c r="P19" s="38">
        <v>1.1000000000000001</v>
      </c>
      <c r="Q19" s="38">
        <v>0.5</v>
      </c>
      <c r="R19" s="38">
        <v>1.3</v>
      </c>
      <c r="S19" s="38">
        <v>0.7</v>
      </c>
      <c r="T19" s="38">
        <v>1.7</v>
      </c>
      <c r="U19" s="38">
        <v>1</v>
      </c>
      <c r="V19" s="38">
        <v>2.6</v>
      </c>
      <c r="W19" s="38">
        <v>1.5</v>
      </c>
      <c r="X19" s="38">
        <v>3.6</v>
      </c>
      <c r="Y19" s="38">
        <v>2.4</v>
      </c>
      <c r="Z19" s="38">
        <v>5.8</v>
      </c>
      <c r="AA19" s="38">
        <v>3.7</v>
      </c>
      <c r="AB19" s="38">
        <v>10</v>
      </c>
      <c r="AC19" s="38">
        <v>6</v>
      </c>
      <c r="AD19" s="38">
        <v>16.5</v>
      </c>
      <c r="AE19" s="38">
        <v>9.6</v>
      </c>
      <c r="AF19" s="38">
        <v>28.8</v>
      </c>
      <c r="AG19" s="38">
        <v>16.2</v>
      </c>
      <c r="AH19" s="38">
        <v>48.8</v>
      </c>
      <c r="AI19" s="38">
        <v>28.9</v>
      </c>
      <c r="AJ19" s="38">
        <v>80.8</v>
      </c>
      <c r="AK19" s="38">
        <v>54.2</v>
      </c>
      <c r="AL19" s="38">
        <v>167.4</v>
      </c>
      <c r="AM19" s="38">
        <v>135.4</v>
      </c>
      <c r="AN19" s="38"/>
      <c r="AO19" s="38"/>
    </row>
    <row r="20" spans="1:55">
      <c r="A20" s="37">
        <v>2003</v>
      </c>
      <c r="B20" s="38">
        <v>5.4</v>
      </c>
      <c r="C20" s="38">
        <v>4.3</v>
      </c>
      <c r="D20" s="38">
        <v>0.3</v>
      </c>
      <c r="E20" s="38">
        <v>0.2</v>
      </c>
      <c r="F20" s="38">
        <v>0.1</v>
      </c>
      <c r="G20" s="38">
        <v>0.1</v>
      </c>
      <c r="H20" s="38">
        <v>0.1</v>
      </c>
      <c r="I20" s="38">
        <v>0.1</v>
      </c>
      <c r="J20" s="38">
        <v>0.6</v>
      </c>
      <c r="K20" s="38">
        <v>0.3</v>
      </c>
      <c r="L20" s="38">
        <v>0.9</v>
      </c>
      <c r="M20" s="38">
        <v>0.3</v>
      </c>
      <c r="N20" s="38">
        <v>1</v>
      </c>
      <c r="O20" s="38">
        <v>0.4</v>
      </c>
      <c r="P20" s="38">
        <v>1.1000000000000001</v>
      </c>
      <c r="Q20" s="38">
        <v>0.5</v>
      </c>
      <c r="R20" s="38">
        <v>1.3</v>
      </c>
      <c r="S20" s="38">
        <v>0.7</v>
      </c>
      <c r="T20" s="38">
        <v>1.8</v>
      </c>
      <c r="U20" s="38">
        <v>1</v>
      </c>
      <c r="V20" s="38">
        <v>2.6</v>
      </c>
      <c r="W20" s="38">
        <v>1.5</v>
      </c>
      <c r="X20" s="38">
        <v>3.4</v>
      </c>
      <c r="Y20" s="38">
        <v>2.1</v>
      </c>
      <c r="Z20" s="38">
        <v>5.8</v>
      </c>
      <c r="AA20" s="38">
        <v>3.4</v>
      </c>
      <c r="AB20" s="38">
        <v>9.6</v>
      </c>
      <c r="AC20" s="38">
        <v>5.9</v>
      </c>
      <c r="AD20" s="38">
        <v>16.100000000000001</v>
      </c>
      <c r="AE20" s="38">
        <v>9.1</v>
      </c>
      <c r="AF20" s="38">
        <v>27.5</v>
      </c>
      <c r="AG20" s="38">
        <v>15.1</v>
      </c>
      <c r="AH20" s="38">
        <v>45.9</v>
      </c>
      <c r="AI20" s="38">
        <v>27.7</v>
      </c>
      <c r="AJ20" s="38">
        <v>77.8</v>
      </c>
      <c r="AK20" s="38">
        <v>50.9</v>
      </c>
      <c r="AL20" s="38">
        <v>159.4</v>
      </c>
      <c r="AM20" s="38">
        <v>132.6</v>
      </c>
      <c r="AN20" s="38"/>
      <c r="AO20" s="38"/>
    </row>
    <row r="21" spans="1:55">
      <c r="A21" s="37">
        <v>2004</v>
      </c>
      <c r="B21" s="41">
        <v>5.2</v>
      </c>
      <c r="C21" s="41">
        <v>4.2</v>
      </c>
      <c r="D21" s="41">
        <v>0.3</v>
      </c>
      <c r="E21" s="41">
        <v>0.2</v>
      </c>
      <c r="F21" s="41">
        <v>0.1</v>
      </c>
      <c r="G21" s="41">
        <v>0.1</v>
      </c>
      <c r="H21" s="41">
        <v>0.1</v>
      </c>
      <c r="I21" s="41">
        <v>0.1</v>
      </c>
      <c r="J21" s="41">
        <v>0.5</v>
      </c>
      <c r="K21" s="41">
        <v>0.3</v>
      </c>
      <c r="L21" s="41">
        <v>0.8</v>
      </c>
      <c r="M21" s="41">
        <v>0.3</v>
      </c>
      <c r="N21" s="41">
        <v>0.9</v>
      </c>
      <c r="O21" s="41">
        <v>0.4</v>
      </c>
      <c r="P21" s="41">
        <v>1.2</v>
      </c>
      <c r="Q21" s="41">
        <v>0.4</v>
      </c>
      <c r="R21" s="41">
        <v>1.2</v>
      </c>
      <c r="S21" s="41">
        <v>0.6</v>
      </c>
      <c r="T21" s="41">
        <v>1.7</v>
      </c>
      <c r="U21" s="41">
        <v>0.9</v>
      </c>
      <c r="V21" s="41">
        <v>2.4</v>
      </c>
      <c r="W21" s="41">
        <v>1.6</v>
      </c>
      <c r="X21" s="41">
        <v>3.6</v>
      </c>
      <c r="Y21" s="41">
        <v>2.1</v>
      </c>
      <c r="Z21" s="41">
        <v>5.4</v>
      </c>
      <c r="AA21" s="41">
        <v>3.4</v>
      </c>
      <c r="AB21" s="41">
        <v>9.3000000000000007</v>
      </c>
      <c r="AC21" s="41">
        <v>5.4</v>
      </c>
      <c r="AD21" s="41">
        <v>15.2</v>
      </c>
      <c r="AE21" s="41">
        <v>9</v>
      </c>
      <c r="AF21" s="41">
        <v>26.7</v>
      </c>
      <c r="AG21" s="41">
        <v>14.7</v>
      </c>
      <c r="AH21" s="41">
        <v>44.8</v>
      </c>
      <c r="AI21" s="41">
        <v>27.2</v>
      </c>
      <c r="AJ21" s="41">
        <v>76.400000000000006</v>
      </c>
      <c r="AK21" s="41">
        <v>51.1</v>
      </c>
      <c r="AL21" s="41">
        <v>156.4</v>
      </c>
      <c r="AM21" s="41">
        <v>128.9</v>
      </c>
      <c r="AN21" s="41"/>
      <c r="AO21" s="41"/>
      <c r="AP21" s="41"/>
      <c r="AQ21" s="41"/>
      <c r="AR21" s="41"/>
      <c r="AS21" s="41"/>
      <c r="AT21" s="41"/>
      <c r="AU21" s="41"/>
      <c r="AV21" s="41"/>
      <c r="AW21" s="41"/>
      <c r="AX21" s="41"/>
      <c r="AY21" s="41"/>
      <c r="AZ21" s="41"/>
      <c r="BA21" s="41"/>
      <c r="BB21" s="41"/>
      <c r="BC21" s="41"/>
    </row>
    <row r="22" spans="1:55">
      <c r="A22" s="37">
        <v>2005</v>
      </c>
      <c r="B22" s="38">
        <v>5.5</v>
      </c>
      <c r="C22" s="38">
        <v>4.9000000000000004</v>
      </c>
      <c r="D22" s="38">
        <v>0.2</v>
      </c>
      <c r="E22" s="38">
        <v>0.2</v>
      </c>
      <c r="F22" s="38">
        <v>0.1</v>
      </c>
      <c r="G22" s="38">
        <v>0.2</v>
      </c>
      <c r="H22" s="38">
        <v>0.1</v>
      </c>
      <c r="I22" s="38">
        <v>0.1</v>
      </c>
      <c r="J22" s="38">
        <v>0.5</v>
      </c>
      <c r="K22" s="38">
        <v>0.2</v>
      </c>
      <c r="L22" s="38">
        <v>0.8</v>
      </c>
      <c r="M22" s="38">
        <v>0.3</v>
      </c>
      <c r="N22" s="38">
        <v>1</v>
      </c>
      <c r="O22" s="38">
        <v>0.3</v>
      </c>
      <c r="P22" s="38">
        <v>0.9</v>
      </c>
      <c r="Q22" s="38">
        <v>0.4</v>
      </c>
      <c r="R22" s="38">
        <v>1</v>
      </c>
      <c r="S22" s="38">
        <v>0.6</v>
      </c>
      <c r="T22" s="38">
        <v>1.5</v>
      </c>
      <c r="U22" s="38">
        <v>0.9</v>
      </c>
      <c r="V22" s="38">
        <v>2.1</v>
      </c>
      <c r="W22" s="38">
        <v>1.3</v>
      </c>
      <c r="X22" s="38">
        <v>3.4</v>
      </c>
      <c r="Y22" s="38">
        <v>2.2000000000000002</v>
      </c>
      <c r="Z22" s="38">
        <v>5.0999999999999996</v>
      </c>
      <c r="AA22" s="38">
        <v>3.1</v>
      </c>
      <c r="AB22" s="38">
        <v>8.1</v>
      </c>
      <c r="AC22" s="38">
        <v>5.0999999999999996</v>
      </c>
      <c r="AD22" s="38">
        <v>13.5</v>
      </c>
      <c r="AE22" s="38">
        <v>8.1</v>
      </c>
      <c r="AF22" s="38">
        <v>24.1</v>
      </c>
      <c r="AG22" s="38">
        <v>13.8</v>
      </c>
      <c r="AH22" s="38">
        <v>40.4</v>
      </c>
      <c r="AI22" s="38">
        <v>25</v>
      </c>
      <c r="AJ22" s="38">
        <v>73.2</v>
      </c>
      <c r="AK22" s="38">
        <v>48.8</v>
      </c>
      <c r="AL22" s="38">
        <v>146.9</v>
      </c>
      <c r="AM22" s="38">
        <v>126.7</v>
      </c>
      <c r="AN22" s="38"/>
      <c r="AO22" s="38"/>
    </row>
    <row r="23" spans="1:55">
      <c r="A23" s="37">
        <v>2006</v>
      </c>
      <c r="B23" s="38">
        <v>5.3</v>
      </c>
      <c r="C23" s="38">
        <v>4.0999999999999996</v>
      </c>
      <c r="D23" s="38">
        <v>0.2</v>
      </c>
      <c r="E23" s="38">
        <v>0.2</v>
      </c>
      <c r="F23" s="38">
        <v>0.1</v>
      </c>
      <c r="G23" s="38">
        <v>0.1</v>
      </c>
      <c r="H23" s="38">
        <v>0.1</v>
      </c>
      <c r="I23" s="38">
        <v>0.1</v>
      </c>
      <c r="J23" s="38">
        <v>0.5</v>
      </c>
      <c r="K23" s="38">
        <v>0.3</v>
      </c>
      <c r="L23" s="38">
        <v>0.8</v>
      </c>
      <c r="M23" s="38">
        <v>0.3</v>
      </c>
      <c r="N23" s="38">
        <v>0.8</v>
      </c>
      <c r="O23" s="38">
        <v>0.3</v>
      </c>
      <c r="P23" s="38">
        <v>1</v>
      </c>
      <c r="Q23" s="38">
        <v>0.4</v>
      </c>
      <c r="R23" s="38">
        <v>1.2</v>
      </c>
      <c r="S23" s="38">
        <v>0.6</v>
      </c>
      <c r="T23" s="38">
        <v>1.6</v>
      </c>
      <c r="U23" s="38">
        <v>0.9</v>
      </c>
      <c r="V23" s="38">
        <v>2.4</v>
      </c>
      <c r="W23" s="38">
        <v>1.5</v>
      </c>
      <c r="X23" s="38">
        <v>3.4</v>
      </c>
      <c r="Y23" s="38">
        <v>2.1</v>
      </c>
      <c r="Z23" s="38">
        <v>5.3</v>
      </c>
      <c r="AA23" s="38">
        <v>3.2</v>
      </c>
      <c r="AB23" s="38">
        <v>8.6999999999999993</v>
      </c>
      <c r="AC23" s="38">
        <v>5.0999999999999996</v>
      </c>
      <c r="AD23" s="38">
        <v>14.2</v>
      </c>
      <c r="AE23" s="38">
        <v>8</v>
      </c>
      <c r="AF23" s="38">
        <v>23.6</v>
      </c>
      <c r="AG23" s="38">
        <v>13.9</v>
      </c>
      <c r="AH23" s="38">
        <v>41.4</v>
      </c>
      <c r="AI23" s="38">
        <v>25.4</v>
      </c>
      <c r="AJ23" s="38">
        <v>73.400000000000006</v>
      </c>
      <c r="AK23" s="38">
        <v>48.7</v>
      </c>
      <c r="AL23" s="38">
        <v>153.9</v>
      </c>
      <c r="AM23" s="38">
        <v>129.5</v>
      </c>
      <c r="AN23" s="38"/>
      <c r="AO23" s="38"/>
    </row>
    <row r="24" spans="1:55">
      <c r="A24" s="37">
        <v>2007</v>
      </c>
      <c r="B24" s="38">
        <v>4.7</v>
      </c>
      <c r="C24" s="38">
        <v>4.0999999999999996</v>
      </c>
      <c r="D24" s="38">
        <v>0.3</v>
      </c>
      <c r="E24" s="38">
        <v>0.2</v>
      </c>
      <c r="F24" s="38">
        <v>0.1</v>
      </c>
      <c r="G24" s="38">
        <v>0.1</v>
      </c>
      <c r="H24" s="38">
        <v>0.1</v>
      </c>
      <c r="I24" s="38">
        <v>0.1</v>
      </c>
      <c r="J24" s="38">
        <v>0.5</v>
      </c>
      <c r="K24" s="38">
        <v>0.2</v>
      </c>
      <c r="L24" s="38">
        <v>0.8</v>
      </c>
      <c r="M24" s="38">
        <v>0.3</v>
      </c>
      <c r="N24" s="38">
        <v>0.9</v>
      </c>
      <c r="O24" s="38">
        <v>0.3</v>
      </c>
      <c r="P24" s="38">
        <v>1</v>
      </c>
      <c r="Q24" s="38">
        <v>0.5</v>
      </c>
      <c r="R24" s="38">
        <v>1.2</v>
      </c>
      <c r="S24" s="38">
        <v>0.6</v>
      </c>
      <c r="T24" s="38">
        <v>1.5</v>
      </c>
      <c r="U24" s="38">
        <v>1</v>
      </c>
      <c r="V24" s="38">
        <v>2.4</v>
      </c>
      <c r="W24" s="38">
        <v>1.4</v>
      </c>
      <c r="X24" s="38">
        <v>3.5</v>
      </c>
      <c r="Y24" s="38">
        <v>2.2000000000000002</v>
      </c>
      <c r="Z24" s="38">
        <v>5.4</v>
      </c>
      <c r="AA24" s="38">
        <v>3.2</v>
      </c>
      <c r="AB24" s="38">
        <v>8.6</v>
      </c>
      <c r="AC24" s="38">
        <v>5.2</v>
      </c>
      <c r="AD24" s="38">
        <v>14.3</v>
      </c>
      <c r="AE24" s="38">
        <v>8.1999999999999993</v>
      </c>
      <c r="AF24" s="38">
        <v>22.8</v>
      </c>
      <c r="AG24" s="38">
        <v>13.8</v>
      </c>
      <c r="AH24" s="38">
        <v>41.9</v>
      </c>
      <c r="AI24" s="38">
        <v>25.2</v>
      </c>
      <c r="AJ24" s="38">
        <v>72.599999999999994</v>
      </c>
      <c r="AK24" s="38">
        <v>47.9</v>
      </c>
      <c r="AL24" s="38">
        <v>149.6</v>
      </c>
      <c r="AM24" s="38">
        <v>129.30000000000001</v>
      </c>
      <c r="AN24" s="38"/>
      <c r="AO24" s="38"/>
    </row>
    <row r="25" spans="1:55">
      <c r="A25" s="37">
        <v>2008</v>
      </c>
      <c r="B25" s="38">
        <v>4.8</v>
      </c>
      <c r="C25" s="38">
        <v>3.7</v>
      </c>
      <c r="D25" s="38">
        <v>0.2</v>
      </c>
      <c r="E25" s="38">
        <v>0.2</v>
      </c>
      <c r="F25" s="38">
        <v>0.1</v>
      </c>
      <c r="G25" s="38">
        <v>0.1</v>
      </c>
      <c r="H25" s="38">
        <v>0.1</v>
      </c>
      <c r="I25" s="38">
        <v>0.1</v>
      </c>
      <c r="J25" s="38">
        <v>0.5</v>
      </c>
      <c r="K25" s="38">
        <v>0.2</v>
      </c>
      <c r="L25" s="38">
        <v>0.7</v>
      </c>
      <c r="M25" s="38">
        <v>0.30000000000000004</v>
      </c>
      <c r="N25" s="38">
        <v>0.8</v>
      </c>
      <c r="O25" s="38">
        <v>0.30000000000000004</v>
      </c>
      <c r="P25" s="38">
        <v>1</v>
      </c>
      <c r="Q25" s="38">
        <v>0.4</v>
      </c>
      <c r="R25" s="38">
        <v>1.2</v>
      </c>
      <c r="S25" s="38">
        <v>0.60000000000000009</v>
      </c>
      <c r="T25" s="38">
        <v>1.6</v>
      </c>
      <c r="U25" s="38">
        <v>0.9</v>
      </c>
      <c r="V25" s="38">
        <v>2.4</v>
      </c>
      <c r="W25" s="38">
        <v>1.4</v>
      </c>
      <c r="X25" s="38">
        <v>3.6</v>
      </c>
      <c r="Y25" s="38">
        <v>2.1</v>
      </c>
      <c r="Z25" s="38">
        <v>5.2</v>
      </c>
      <c r="AA25" s="38">
        <v>3.2</v>
      </c>
      <c r="AB25" s="38">
        <v>8.3000000000000007</v>
      </c>
      <c r="AC25" s="38">
        <v>5.0999999999999996</v>
      </c>
      <c r="AD25" s="38">
        <v>14.1</v>
      </c>
      <c r="AE25" s="38">
        <v>8.1</v>
      </c>
      <c r="AF25" s="38">
        <v>23.2</v>
      </c>
      <c r="AG25" s="38">
        <v>13.9</v>
      </c>
      <c r="AH25" s="38">
        <v>41.5</v>
      </c>
      <c r="AI25" s="38">
        <v>25.6</v>
      </c>
      <c r="AJ25" s="38">
        <v>73.3</v>
      </c>
      <c r="AK25" s="38">
        <v>49.2</v>
      </c>
      <c r="AL25" s="38">
        <v>156.9</v>
      </c>
      <c r="AM25" s="38">
        <v>134.6</v>
      </c>
      <c r="AN25" s="38"/>
      <c r="AO25" s="38"/>
    </row>
    <row r="26" spans="1:55">
      <c r="A26" s="37">
        <v>2009</v>
      </c>
      <c r="B26" s="38">
        <v>4.8</v>
      </c>
      <c r="C26" s="38">
        <v>3.7</v>
      </c>
      <c r="D26" s="38">
        <v>0.2</v>
      </c>
      <c r="E26" s="38">
        <v>0.2</v>
      </c>
      <c r="F26" s="38">
        <v>0.1</v>
      </c>
      <c r="G26" s="38">
        <v>0.1</v>
      </c>
      <c r="H26" s="38">
        <v>0.1</v>
      </c>
      <c r="I26" s="38">
        <v>0.1</v>
      </c>
      <c r="J26" s="38">
        <v>0.5</v>
      </c>
      <c r="K26" s="38">
        <v>0.2</v>
      </c>
      <c r="L26" s="38">
        <v>0.60000000000000009</v>
      </c>
      <c r="M26" s="38">
        <v>0.30000000000000004</v>
      </c>
      <c r="N26" s="38">
        <v>0.8</v>
      </c>
      <c r="O26" s="38">
        <v>0.30000000000000004</v>
      </c>
      <c r="P26" s="38">
        <v>1</v>
      </c>
      <c r="Q26" s="38">
        <v>0.4</v>
      </c>
      <c r="R26" s="38">
        <v>1.2</v>
      </c>
      <c r="S26" s="38">
        <v>0.60000000000000009</v>
      </c>
      <c r="T26" s="38">
        <v>1.7000000000000002</v>
      </c>
      <c r="U26" s="38">
        <v>0.9</v>
      </c>
      <c r="V26" s="38">
        <v>2.2999999999999998</v>
      </c>
      <c r="W26" s="38">
        <v>1.5</v>
      </c>
      <c r="X26" s="38">
        <v>3.5</v>
      </c>
      <c r="Y26" s="38">
        <v>2.2000000000000002</v>
      </c>
      <c r="Z26" s="38">
        <v>5.2</v>
      </c>
      <c r="AA26" s="38">
        <v>3.2</v>
      </c>
      <c r="AB26" s="38">
        <v>8.1999999999999993</v>
      </c>
      <c r="AC26" s="38">
        <v>4.8</v>
      </c>
      <c r="AD26" s="38">
        <v>13.3</v>
      </c>
      <c r="AE26" s="38">
        <v>7.8</v>
      </c>
      <c r="AF26" s="38">
        <v>22.4</v>
      </c>
      <c r="AG26" s="38">
        <v>13.2</v>
      </c>
      <c r="AH26" s="38">
        <v>38.5</v>
      </c>
      <c r="AI26" s="38">
        <v>23.5</v>
      </c>
      <c r="AJ26" s="38">
        <v>68.8</v>
      </c>
      <c r="AK26" s="38">
        <v>46.5</v>
      </c>
      <c r="AL26" s="38">
        <v>146.80000000000001</v>
      </c>
      <c r="AM26" s="38">
        <v>126</v>
      </c>
      <c r="AN26" s="38"/>
      <c r="AO26" s="38"/>
    </row>
    <row r="27" spans="1:55">
      <c r="A27" s="37">
        <v>2010</v>
      </c>
      <c r="B27" s="38">
        <v>4.8</v>
      </c>
      <c r="C27" s="38">
        <v>3.4</v>
      </c>
      <c r="D27" s="38">
        <v>0.2</v>
      </c>
      <c r="E27" s="38">
        <v>0.2</v>
      </c>
      <c r="F27" s="38">
        <v>0.1</v>
      </c>
      <c r="G27" s="38">
        <v>0.1</v>
      </c>
      <c r="H27" s="38">
        <v>0.1</v>
      </c>
      <c r="I27" s="38">
        <v>0.1</v>
      </c>
      <c r="J27" s="38">
        <v>0.5</v>
      </c>
      <c r="K27" s="38">
        <v>0.2</v>
      </c>
      <c r="L27" s="38">
        <v>0.6</v>
      </c>
      <c r="M27" s="38">
        <v>0.3</v>
      </c>
      <c r="N27" s="38">
        <v>0.7</v>
      </c>
      <c r="O27" s="38">
        <v>0.3</v>
      </c>
      <c r="P27" s="38">
        <v>0.9</v>
      </c>
      <c r="Q27" s="38">
        <v>0.4</v>
      </c>
      <c r="R27" s="38">
        <v>1.2</v>
      </c>
      <c r="S27" s="38">
        <v>0.6</v>
      </c>
      <c r="T27" s="38">
        <v>1.6</v>
      </c>
      <c r="U27" s="38">
        <v>0.9</v>
      </c>
      <c r="V27" s="38">
        <v>2.4</v>
      </c>
      <c r="W27" s="38">
        <v>1.4</v>
      </c>
      <c r="X27" s="38">
        <v>3.5</v>
      </c>
      <c r="Y27" s="38">
        <v>2.1</v>
      </c>
      <c r="Z27" s="38">
        <v>5.2</v>
      </c>
      <c r="AA27" s="38">
        <v>3.1</v>
      </c>
      <c r="AB27" s="38">
        <v>7.9</v>
      </c>
      <c r="AC27" s="38">
        <v>4.8</v>
      </c>
      <c r="AD27" s="38">
        <v>13.1</v>
      </c>
      <c r="AE27" s="38">
        <v>7.6</v>
      </c>
      <c r="AF27" s="38">
        <v>21.8</v>
      </c>
      <c r="AG27" s="38">
        <v>13.6</v>
      </c>
      <c r="AH27" s="38">
        <v>37.5</v>
      </c>
      <c r="AI27" s="38">
        <v>23.2</v>
      </c>
      <c r="AJ27" s="38">
        <v>68.599999999999994</v>
      </c>
      <c r="AK27" s="38">
        <v>45.8</v>
      </c>
      <c r="AL27" s="38">
        <v>151.30000000000001</v>
      </c>
      <c r="AM27" s="38">
        <v>128.80000000000001</v>
      </c>
      <c r="AN27" s="38"/>
      <c r="AO27" s="38"/>
    </row>
    <row r="28" spans="1:55">
      <c r="A28" s="37">
        <v>2011</v>
      </c>
      <c r="B28" s="38">
        <v>4.3</v>
      </c>
      <c r="C28" s="38">
        <v>3.6</v>
      </c>
      <c r="D28" s="38">
        <v>0.2</v>
      </c>
      <c r="E28" s="38">
        <v>0.2</v>
      </c>
      <c r="F28" s="38">
        <v>0.1</v>
      </c>
      <c r="G28" s="38">
        <v>0.1</v>
      </c>
      <c r="H28" s="38">
        <v>0.1</v>
      </c>
      <c r="I28" s="38">
        <v>0.1</v>
      </c>
      <c r="J28" s="38">
        <v>0.4</v>
      </c>
      <c r="K28" s="38">
        <v>0.2</v>
      </c>
      <c r="L28" s="38">
        <v>0.6</v>
      </c>
      <c r="M28" s="38">
        <v>0.3</v>
      </c>
      <c r="N28" s="38">
        <v>0.7</v>
      </c>
      <c r="O28" s="38">
        <v>0.3</v>
      </c>
      <c r="P28" s="38">
        <v>0.9</v>
      </c>
      <c r="Q28" s="38">
        <v>0.4</v>
      </c>
      <c r="R28" s="38">
        <v>1.1000000000000001</v>
      </c>
      <c r="S28" s="38">
        <v>0.6</v>
      </c>
      <c r="T28" s="38">
        <v>1.5</v>
      </c>
      <c r="U28" s="38">
        <v>0.9</v>
      </c>
      <c r="V28" s="38">
        <v>2.2000000000000002</v>
      </c>
      <c r="W28" s="38">
        <v>1.4</v>
      </c>
      <c r="X28" s="38">
        <v>3.4</v>
      </c>
      <c r="Y28" s="38">
        <v>2.1</v>
      </c>
      <c r="Z28" s="38">
        <v>5.3</v>
      </c>
      <c r="AA28" s="38">
        <v>3.1</v>
      </c>
      <c r="AB28" s="38">
        <v>8.1</v>
      </c>
      <c r="AC28" s="38">
        <v>4.7</v>
      </c>
      <c r="AD28" s="38">
        <v>12.6</v>
      </c>
      <c r="AE28" s="38">
        <v>7.4</v>
      </c>
      <c r="AF28" s="38">
        <v>21.2</v>
      </c>
      <c r="AG28" s="38">
        <v>13.3</v>
      </c>
      <c r="AH28" s="38">
        <v>37.700000000000003</v>
      </c>
      <c r="AI28" s="38">
        <v>22.5</v>
      </c>
      <c r="AJ28" s="38">
        <v>67.900000000000006</v>
      </c>
      <c r="AK28" s="38">
        <v>44.9</v>
      </c>
      <c r="AL28" s="38">
        <v>153.30000000000001</v>
      </c>
      <c r="AM28" s="38">
        <v>130</v>
      </c>
      <c r="AN28" s="38"/>
      <c r="AO28" s="38"/>
    </row>
    <row r="29" spans="1:55">
      <c r="A29" s="37">
        <v>2012</v>
      </c>
      <c r="B29" s="38">
        <v>3.6</v>
      </c>
      <c r="C29" s="38">
        <v>3.1</v>
      </c>
      <c r="D29" s="38">
        <v>0.2</v>
      </c>
      <c r="E29" s="38">
        <v>0.2</v>
      </c>
      <c r="F29" s="38">
        <v>0.1</v>
      </c>
      <c r="G29" s="38">
        <v>0.1</v>
      </c>
      <c r="H29" s="38">
        <v>0.1</v>
      </c>
      <c r="I29" s="38">
        <v>0.1</v>
      </c>
      <c r="J29" s="38">
        <v>0.4</v>
      </c>
      <c r="K29" s="38">
        <v>0.3</v>
      </c>
      <c r="L29" s="38">
        <v>0.6</v>
      </c>
      <c r="M29" s="38">
        <v>0.3</v>
      </c>
      <c r="N29" s="38">
        <v>0.7</v>
      </c>
      <c r="O29" s="38">
        <v>0.3</v>
      </c>
      <c r="P29" s="38">
        <v>0.8</v>
      </c>
      <c r="Q29" s="38">
        <v>0.4</v>
      </c>
      <c r="R29" s="38">
        <v>1.1000000000000001</v>
      </c>
      <c r="S29" s="38">
        <v>0.6</v>
      </c>
      <c r="T29" s="38">
        <v>1.5</v>
      </c>
      <c r="U29" s="38">
        <v>0.9</v>
      </c>
      <c r="V29" s="38">
        <v>2.2000000000000002</v>
      </c>
      <c r="W29" s="38">
        <v>1.3</v>
      </c>
      <c r="X29" s="38">
        <v>3.3</v>
      </c>
      <c r="Y29" s="38">
        <v>2</v>
      </c>
      <c r="Z29" s="38">
        <v>5</v>
      </c>
      <c r="AA29" s="38">
        <v>3</v>
      </c>
      <c r="AB29" s="38">
        <v>7.7</v>
      </c>
      <c r="AC29" s="38">
        <v>4.7</v>
      </c>
      <c r="AD29" s="38">
        <v>12.1</v>
      </c>
      <c r="AE29" s="38">
        <v>7.3</v>
      </c>
      <c r="AF29" s="38">
        <v>20</v>
      </c>
      <c r="AG29" s="38">
        <v>12.5</v>
      </c>
      <c r="AH29" s="38">
        <v>35.6</v>
      </c>
      <c r="AI29" s="38">
        <v>22.6</v>
      </c>
      <c r="AJ29" s="38">
        <v>65.5</v>
      </c>
      <c r="AK29" s="38">
        <v>44.6</v>
      </c>
      <c r="AL29" s="38">
        <v>149.19999999999999</v>
      </c>
      <c r="AM29" s="38">
        <v>128.5</v>
      </c>
      <c r="AN29" s="38"/>
      <c r="AO29" s="38"/>
    </row>
    <row r="30" spans="1:55">
      <c r="A30" s="37">
        <v>2013</v>
      </c>
      <c r="B30" s="38">
        <v>3.7</v>
      </c>
      <c r="C30" s="38">
        <v>3.3</v>
      </c>
      <c r="D30" s="38">
        <v>0.2</v>
      </c>
      <c r="E30" s="38">
        <v>0.2</v>
      </c>
      <c r="F30" s="38">
        <v>0.1</v>
      </c>
      <c r="G30" s="38">
        <v>0.1</v>
      </c>
      <c r="H30" s="38">
        <v>0.1</v>
      </c>
      <c r="I30" s="38">
        <v>0.1</v>
      </c>
      <c r="J30" s="38">
        <v>0.4</v>
      </c>
      <c r="K30" s="38">
        <v>0.2</v>
      </c>
      <c r="L30" s="38">
        <v>0.6</v>
      </c>
      <c r="M30" s="38">
        <v>0.2</v>
      </c>
      <c r="N30" s="38">
        <v>0.7</v>
      </c>
      <c r="O30" s="38">
        <v>0.3</v>
      </c>
      <c r="P30" s="38">
        <v>0.8</v>
      </c>
      <c r="Q30" s="38">
        <v>0.4</v>
      </c>
      <c r="R30" s="38">
        <v>1.1000000000000001</v>
      </c>
      <c r="S30" s="38">
        <v>0.6</v>
      </c>
      <c r="T30" s="38">
        <v>1.5</v>
      </c>
      <c r="U30" s="38">
        <v>0.9</v>
      </c>
      <c r="V30" s="38">
        <v>2.2999999999999998</v>
      </c>
      <c r="W30" s="38">
        <v>1.4</v>
      </c>
      <c r="X30" s="38">
        <v>3.3</v>
      </c>
      <c r="Y30" s="38">
        <v>2</v>
      </c>
      <c r="Z30" s="38">
        <v>5</v>
      </c>
      <c r="AA30" s="38">
        <v>3.1</v>
      </c>
      <c r="AB30" s="38">
        <v>7.6</v>
      </c>
      <c r="AC30" s="38">
        <v>4.7</v>
      </c>
      <c r="AD30" s="38">
        <v>12.5</v>
      </c>
      <c r="AE30" s="38">
        <v>7.2</v>
      </c>
      <c r="AF30" s="38">
        <v>20</v>
      </c>
      <c r="AG30" s="38">
        <v>12</v>
      </c>
      <c r="AH30" s="38">
        <v>34.299999999999997</v>
      </c>
      <c r="AI30" s="38">
        <v>21.8</v>
      </c>
      <c r="AJ30" s="38">
        <v>63.2</v>
      </c>
      <c r="AK30" s="38">
        <v>43.2</v>
      </c>
      <c r="AL30" s="38">
        <v>144.1</v>
      </c>
      <c r="AM30" s="38">
        <v>123.6</v>
      </c>
      <c r="AN30" s="38"/>
      <c r="AO30" s="38"/>
    </row>
    <row r="31" spans="1:55">
      <c r="A31" s="37">
        <v>2014</v>
      </c>
      <c r="B31" s="38">
        <v>3.5</v>
      </c>
      <c r="C31" s="38">
        <v>3.3</v>
      </c>
      <c r="D31" s="38">
        <v>0.2</v>
      </c>
      <c r="E31" s="38">
        <v>0.1</v>
      </c>
      <c r="F31" s="38">
        <v>0.1</v>
      </c>
      <c r="G31" s="38">
        <v>0.1</v>
      </c>
      <c r="H31" s="38">
        <v>0.1</v>
      </c>
      <c r="I31" s="38">
        <v>0.1</v>
      </c>
      <c r="J31" s="38">
        <v>0.3</v>
      </c>
      <c r="K31" s="38">
        <v>0.2</v>
      </c>
      <c r="L31" s="38">
        <v>0.6</v>
      </c>
      <c r="M31" s="38">
        <v>0.2</v>
      </c>
      <c r="N31" s="38">
        <v>0.7</v>
      </c>
      <c r="O31" s="38">
        <v>0.3</v>
      </c>
      <c r="P31" s="38">
        <v>0.9</v>
      </c>
      <c r="Q31" s="38">
        <v>0.4</v>
      </c>
      <c r="R31" s="38">
        <v>1.2</v>
      </c>
      <c r="S31" s="38">
        <v>0.6</v>
      </c>
      <c r="T31" s="38">
        <v>1.6</v>
      </c>
      <c r="U31" s="38">
        <v>0.9</v>
      </c>
      <c r="V31" s="38">
        <v>2.2000000000000002</v>
      </c>
      <c r="W31" s="38">
        <v>1.4</v>
      </c>
      <c r="X31" s="38">
        <v>3.4</v>
      </c>
      <c r="Y31" s="38">
        <v>2.1</v>
      </c>
      <c r="Z31" s="38">
        <v>5.0999999999999996</v>
      </c>
      <c r="AA31" s="38">
        <v>3.1</v>
      </c>
      <c r="AB31" s="38">
        <v>8</v>
      </c>
      <c r="AC31" s="38">
        <v>4.7</v>
      </c>
      <c r="AD31" s="38">
        <v>12.1</v>
      </c>
      <c r="AE31" s="38">
        <v>7.3</v>
      </c>
      <c r="AF31" s="38">
        <v>19.5</v>
      </c>
      <c r="AG31" s="38">
        <v>12.4</v>
      </c>
      <c r="AH31" s="38">
        <v>33.700000000000003</v>
      </c>
      <c r="AI31" s="38">
        <v>22.4</v>
      </c>
      <c r="AJ31" s="38">
        <v>63.2</v>
      </c>
      <c r="AK31" s="38">
        <v>42.9</v>
      </c>
      <c r="AL31" s="38">
        <v>143.5</v>
      </c>
      <c r="AM31" s="38">
        <v>127</v>
      </c>
      <c r="AN31" s="38"/>
      <c r="AO31" s="38"/>
    </row>
    <row r="32" spans="1:55">
      <c r="A32" s="37"/>
      <c r="B32" s="38"/>
      <c r="C32" s="38"/>
      <c r="D32" s="38"/>
      <c r="E32" s="38"/>
      <c r="F32" s="38"/>
      <c r="G32" s="38"/>
      <c r="H32" s="38"/>
      <c r="I32" s="38"/>
      <c r="J32" s="38"/>
      <c r="K32" s="38"/>
      <c r="L32" s="38"/>
      <c r="M32" s="38"/>
      <c r="N32" s="38"/>
      <c r="O32" s="38"/>
      <c r="P32" s="38"/>
      <c r="Q32" s="38"/>
      <c r="R32" s="38"/>
      <c r="S32" s="38"/>
      <c r="T32" s="38"/>
      <c r="U32" s="42"/>
      <c r="V32" s="42"/>
      <c r="W32" s="42"/>
      <c r="X32" s="42"/>
      <c r="Y32" s="42"/>
      <c r="Z32" s="42"/>
      <c r="AA32" s="42"/>
      <c r="AB32" s="42"/>
      <c r="AC32" s="42"/>
      <c r="AD32" s="42"/>
      <c r="AE32" s="42"/>
      <c r="AF32" s="42"/>
      <c r="AG32" s="42"/>
      <c r="AH32" s="42"/>
      <c r="AI32" s="42"/>
      <c r="AJ32" s="42"/>
      <c r="AK32" s="42"/>
      <c r="AL32" s="42"/>
      <c r="AM32" s="42"/>
      <c r="AN32" s="42"/>
      <c r="AO32" s="42"/>
    </row>
    <row r="33" spans="1:114">
      <c r="A33" s="37"/>
      <c r="B33" s="31" t="s">
        <v>70</v>
      </c>
      <c r="C33" s="32" t="s">
        <v>71</v>
      </c>
      <c r="D33" s="31" t="s">
        <v>72</v>
      </c>
      <c r="E33" s="32" t="s">
        <v>73</v>
      </c>
      <c r="F33" s="31" t="s">
        <v>74</v>
      </c>
      <c r="G33" s="32" t="s">
        <v>75</v>
      </c>
      <c r="H33" s="31" t="s">
        <v>76</v>
      </c>
      <c r="I33" s="32" t="s">
        <v>77</v>
      </c>
      <c r="J33" s="31" t="s">
        <v>78</v>
      </c>
      <c r="K33" s="32" t="s">
        <v>79</v>
      </c>
      <c r="L33" s="31" t="s">
        <v>80</v>
      </c>
      <c r="M33" s="32" t="s">
        <v>81</v>
      </c>
      <c r="N33" s="31" t="s">
        <v>82</v>
      </c>
      <c r="O33" s="32" t="s">
        <v>83</v>
      </c>
      <c r="P33" s="31" t="s">
        <v>84</v>
      </c>
      <c r="Q33" s="32" t="s">
        <v>85</v>
      </c>
      <c r="R33" s="31" t="s">
        <v>86</v>
      </c>
      <c r="S33" s="32" t="s">
        <v>87</v>
      </c>
      <c r="T33" s="31" t="s">
        <v>25</v>
      </c>
      <c r="U33" s="42"/>
      <c r="V33" s="42"/>
      <c r="W33" s="42"/>
      <c r="X33" s="42"/>
      <c r="Y33" s="42"/>
      <c r="Z33" s="42"/>
      <c r="AA33" s="42"/>
      <c r="AB33" s="42"/>
      <c r="AC33" s="42"/>
      <c r="AD33" s="42"/>
      <c r="AE33" s="42"/>
      <c r="AF33" s="42"/>
      <c r="AG33" s="42"/>
      <c r="AH33" s="42"/>
      <c r="AI33" s="42"/>
      <c r="AJ33" s="42"/>
      <c r="AK33" s="42"/>
      <c r="AL33" s="7"/>
      <c r="AM33" s="7"/>
      <c r="AN33" s="7"/>
    </row>
    <row r="34" spans="1:114">
      <c r="A34" s="37" t="s">
        <v>127</v>
      </c>
      <c r="B34" s="43">
        <f>B31</f>
        <v>3.5</v>
      </c>
      <c r="C34" s="43">
        <f>D31</f>
        <v>0.2</v>
      </c>
      <c r="D34" s="43">
        <f>F31</f>
        <v>0.1</v>
      </c>
      <c r="E34" s="43">
        <f>H31</f>
        <v>0.1</v>
      </c>
      <c r="F34" s="43">
        <f>J31</f>
        <v>0.3</v>
      </c>
      <c r="G34" s="43">
        <f>L31</f>
        <v>0.6</v>
      </c>
      <c r="H34" s="43">
        <f>N31</f>
        <v>0.7</v>
      </c>
      <c r="I34" s="43">
        <f>O31</f>
        <v>0.3</v>
      </c>
      <c r="J34" s="43">
        <f>R31</f>
        <v>1.2</v>
      </c>
      <c r="K34" s="43">
        <f>T31</f>
        <v>1.6</v>
      </c>
      <c r="L34" s="43">
        <f>V31</f>
        <v>2.2000000000000002</v>
      </c>
      <c r="M34" s="43">
        <f>X31</f>
        <v>3.4</v>
      </c>
      <c r="N34" s="43">
        <f>Z31</f>
        <v>5.0999999999999996</v>
      </c>
      <c r="O34" s="43">
        <f>AB31</f>
        <v>8</v>
      </c>
      <c r="P34" s="43">
        <f>AD31</f>
        <v>12.1</v>
      </c>
      <c r="Q34" s="43">
        <f>AF31</f>
        <v>19.5</v>
      </c>
      <c r="R34" s="43">
        <f>AH31</f>
        <v>33.700000000000003</v>
      </c>
      <c r="S34" s="43">
        <f>AJ31</f>
        <v>63.2</v>
      </c>
      <c r="T34" s="43">
        <f>AL31</f>
        <v>143.5</v>
      </c>
      <c r="AL34" s="7"/>
      <c r="AM34" s="7"/>
      <c r="AN34" s="7"/>
    </row>
    <row r="35" spans="1:114">
      <c r="A35" s="37" t="s">
        <v>128</v>
      </c>
      <c r="B35" s="43">
        <f>C31</f>
        <v>3.3</v>
      </c>
      <c r="C35" s="43">
        <f>E31</f>
        <v>0.1</v>
      </c>
      <c r="D35" s="43">
        <f>G31</f>
        <v>0.1</v>
      </c>
      <c r="E35" s="43">
        <f>I31</f>
        <v>0.1</v>
      </c>
      <c r="F35" s="43">
        <f>K31</f>
        <v>0.2</v>
      </c>
      <c r="G35" s="43">
        <f>M31</f>
        <v>0.2</v>
      </c>
      <c r="H35" s="43">
        <f>O31</f>
        <v>0.3</v>
      </c>
      <c r="I35" s="43">
        <f>P31</f>
        <v>0.9</v>
      </c>
      <c r="J35" s="43">
        <f>S31</f>
        <v>0.6</v>
      </c>
      <c r="K35" s="43">
        <f>U31</f>
        <v>0.9</v>
      </c>
      <c r="L35" s="43">
        <f>W31</f>
        <v>1.4</v>
      </c>
      <c r="M35" s="43">
        <f>Y31</f>
        <v>2.1</v>
      </c>
      <c r="N35" s="43">
        <f>AA31</f>
        <v>3.1</v>
      </c>
      <c r="O35" s="43">
        <f>AC31</f>
        <v>4.7</v>
      </c>
      <c r="P35" s="43">
        <f>AE31</f>
        <v>7.3</v>
      </c>
      <c r="Q35" s="43">
        <f>AG31</f>
        <v>12.4</v>
      </c>
      <c r="R35" s="43">
        <f>AI31</f>
        <v>22.4</v>
      </c>
      <c r="S35" s="43">
        <f>AK31</f>
        <v>42.9</v>
      </c>
      <c r="T35" s="43">
        <f>AM31</f>
        <v>127</v>
      </c>
      <c r="AL35" s="7"/>
      <c r="AM35" s="7"/>
      <c r="AN35" s="7"/>
    </row>
    <row r="36" spans="1:114">
      <c r="A36" s="26"/>
      <c r="B36" s="26"/>
      <c r="C36" s="26"/>
      <c r="AL36" s="7"/>
      <c r="AM36" s="7"/>
      <c r="AN36" s="7"/>
    </row>
    <row r="37" spans="1:114" s="39" customFormat="1">
      <c r="A37" s="44" t="s">
        <v>129</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row>
    <row r="38" spans="1:114">
      <c r="A38" s="45" t="s">
        <v>130</v>
      </c>
      <c r="B38" s="46">
        <f>B31/B7*100</f>
        <v>12.653651482284889</v>
      </c>
      <c r="C38" s="46">
        <f t="shared" ref="C38:AM38" si="0">C31/C7*100</f>
        <v>14.556682840758711</v>
      </c>
      <c r="D38" s="46">
        <f t="shared" si="0"/>
        <v>10.75268817204301</v>
      </c>
      <c r="E38" s="46">
        <f t="shared" si="0"/>
        <v>6.3291139240506329</v>
      </c>
      <c r="F38" s="46">
        <f t="shared" si="0"/>
        <v>12.048192771084338</v>
      </c>
      <c r="G38" s="46">
        <f t="shared" si="0"/>
        <v>18.518518518518519</v>
      </c>
      <c r="H38" s="46">
        <f t="shared" si="0"/>
        <v>12.987012987012989</v>
      </c>
      <c r="I38" s="46">
        <f t="shared" si="0"/>
        <v>20</v>
      </c>
      <c r="J38" s="46">
        <f t="shared" si="0"/>
        <v>17.543859649122805</v>
      </c>
      <c r="K38" s="46">
        <f t="shared" si="0"/>
        <v>31.25</v>
      </c>
      <c r="L38" s="46">
        <f>L31/L7*100</f>
        <v>26.905829596412556</v>
      </c>
      <c r="M38" s="46">
        <f t="shared" si="0"/>
        <v>22.988505747126439</v>
      </c>
      <c r="N38" s="46">
        <f t="shared" si="0"/>
        <v>38.46153846153846</v>
      </c>
      <c r="O38" s="46">
        <f t="shared" si="0"/>
        <v>28.30188679245283</v>
      </c>
      <c r="P38" s="46">
        <f t="shared" si="0"/>
        <v>46.632124352331608</v>
      </c>
      <c r="Q38" s="46">
        <f t="shared" si="0"/>
        <v>26.143790849673206</v>
      </c>
      <c r="R38" s="46">
        <f t="shared" si="0"/>
        <v>44.609665427509292</v>
      </c>
      <c r="S38" s="46">
        <f t="shared" si="0"/>
        <v>30.612244897959183</v>
      </c>
      <c r="T38" s="46">
        <f t="shared" si="0"/>
        <v>40.302267002518896</v>
      </c>
      <c r="U38" s="46">
        <f t="shared" si="0"/>
        <v>31.141868512110726</v>
      </c>
      <c r="V38" s="46">
        <f t="shared" si="0"/>
        <v>33.587786259541993</v>
      </c>
      <c r="W38" s="46">
        <f t="shared" si="0"/>
        <v>30.701754385964914</v>
      </c>
      <c r="X38" s="46">
        <f t="shared" si="0"/>
        <v>30.411449016100178</v>
      </c>
      <c r="Y38" s="46">
        <f t="shared" si="0"/>
        <v>29.49438202247191</v>
      </c>
      <c r="Z38" s="46">
        <f t="shared" si="0"/>
        <v>27.687296416938107</v>
      </c>
      <c r="AA38" s="46">
        <f t="shared" si="0"/>
        <v>31.062124248496993</v>
      </c>
      <c r="AB38" s="46">
        <f t="shared" si="0"/>
        <v>27.835768963117609</v>
      </c>
      <c r="AC38" s="46">
        <f t="shared" si="0"/>
        <v>29.955385595920969</v>
      </c>
      <c r="AD38" s="46">
        <f t="shared" si="0"/>
        <v>27.809698919788556</v>
      </c>
      <c r="AE38" s="46">
        <f t="shared" si="0"/>
        <v>28.571428571428569</v>
      </c>
      <c r="AF38" s="46">
        <f t="shared" si="0"/>
        <v>29.926335174953962</v>
      </c>
      <c r="AG38" s="46">
        <f t="shared" si="0"/>
        <v>28.558268079226163</v>
      </c>
      <c r="AH38" s="46">
        <f t="shared" si="0"/>
        <v>32.607643928398652</v>
      </c>
      <c r="AI38" s="46">
        <f t="shared" si="0"/>
        <v>29.504741833508952</v>
      </c>
      <c r="AJ38" s="46">
        <f t="shared" si="0"/>
        <v>42.043640234167114</v>
      </c>
      <c r="AK38" s="46">
        <f t="shared" si="0"/>
        <v>35.604614490829114</v>
      </c>
      <c r="AL38" s="46">
        <f t="shared" si="0"/>
        <v>54.284093058445237</v>
      </c>
      <c r="AM38" s="46">
        <f t="shared" si="0"/>
        <v>54.985495951855221</v>
      </c>
      <c r="AN38" s="7"/>
    </row>
    <row r="39" spans="1:114">
      <c r="A39" s="47" t="s">
        <v>131</v>
      </c>
      <c r="B39" s="26"/>
      <c r="C39" s="26"/>
      <c r="AN39" s="7"/>
    </row>
    <row r="40" spans="1:114">
      <c r="A40" s="37" t="s">
        <v>132</v>
      </c>
      <c r="B40" s="46">
        <f>B31/C31*100</f>
        <v>106.06060606060606</v>
      </c>
      <c r="C40" s="46" t="s">
        <v>133</v>
      </c>
      <c r="D40" s="46">
        <f>D31/E31*100</f>
        <v>200</v>
      </c>
      <c r="E40" s="46" t="s">
        <v>133</v>
      </c>
      <c r="F40" s="46">
        <f>F31/G31*100</f>
        <v>100</v>
      </c>
      <c r="G40" s="46" t="s">
        <v>133</v>
      </c>
      <c r="H40" s="46">
        <f>H31/I31*100</f>
        <v>100</v>
      </c>
      <c r="I40" s="46" t="s">
        <v>133</v>
      </c>
      <c r="J40" s="46">
        <f>J31/K31*100</f>
        <v>149.99999999999997</v>
      </c>
      <c r="K40" s="46" t="s">
        <v>133</v>
      </c>
      <c r="L40" s="46">
        <f>L31/M31*100</f>
        <v>299.99999999999994</v>
      </c>
      <c r="M40" s="46" t="s">
        <v>133</v>
      </c>
      <c r="N40" s="46">
        <f>N31/O31*100</f>
        <v>233.33333333333334</v>
      </c>
      <c r="O40" s="46" t="s">
        <v>133</v>
      </c>
      <c r="P40" s="46">
        <f>P31/Q31*100</f>
        <v>225</v>
      </c>
      <c r="Q40" s="46" t="s">
        <v>133</v>
      </c>
      <c r="R40" s="46">
        <f>R31/S31*100</f>
        <v>200</v>
      </c>
      <c r="S40" s="46" t="s">
        <v>133</v>
      </c>
      <c r="T40" s="46">
        <f>T31/U31*100</f>
        <v>177.7777777777778</v>
      </c>
      <c r="U40" s="46" t="s">
        <v>133</v>
      </c>
      <c r="V40" s="46">
        <f>V31/W31*100</f>
        <v>157.14285714285717</v>
      </c>
      <c r="W40" s="46" t="s">
        <v>133</v>
      </c>
      <c r="X40" s="46">
        <f>X31/Y31*100</f>
        <v>161.9047619047619</v>
      </c>
      <c r="Y40" s="46" t="s">
        <v>133</v>
      </c>
      <c r="Z40" s="46">
        <f>Z31/AA31*100</f>
        <v>164.51612903225805</v>
      </c>
      <c r="AA40" s="46" t="s">
        <v>133</v>
      </c>
      <c r="AB40" s="46">
        <f>AB31/AC31*100</f>
        <v>170.21276595744681</v>
      </c>
      <c r="AC40" s="46" t="s">
        <v>133</v>
      </c>
      <c r="AD40" s="46">
        <f>AD31/AE31*100</f>
        <v>165.75342465753425</v>
      </c>
      <c r="AE40" s="46" t="s">
        <v>133</v>
      </c>
      <c r="AF40" s="46">
        <f>AF31/AG31*100</f>
        <v>157.25806451612902</v>
      </c>
      <c r="AG40" s="46" t="s">
        <v>133</v>
      </c>
      <c r="AH40" s="46">
        <f>AH31/AI31*100</f>
        <v>150.44642857142861</v>
      </c>
      <c r="AI40" s="46" t="s">
        <v>133</v>
      </c>
      <c r="AJ40" s="46">
        <f>AJ31/AK31*100</f>
        <v>147.31934731934732</v>
      </c>
      <c r="AK40" s="46" t="s">
        <v>133</v>
      </c>
      <c r="AL40" s="46">
        <f>AL31/AM31*100</f>
        <v>112.99212598425197</v>
      </c>
      <c r="AM40" s="46" t="s">
        <v>133</v>
      </c>
      <c r="AN40" s="7"/>
    </row>
    <row r="41" spans="1:114">
      <c r="A41" s="26"/>
      <c r="B41" s="26"/>
      <c r="C41" s="26"/>
      <c r="AN41" s="7"/>
    </row>
    <row r="42" spans="1:114">
      <c r="A42" s="41"/>
      <c r="B42" s="41"/>
      <c r="C42" s="41"/>
      <c r="D42" s="41"/>
      <c r="U42" s="41"/>
      <c r="V42" s="41"/>
      <c r="W42" s="41"/>
      <c r="X42" s="41"/>
      <c r="Y42" s="41"/>
      <c r="Z42" s="41"/>
      <c r="AA42" s="41"/>
      <c r="AB42" s="41"/>
      <c r="AC42" s="41"/>
      <c r="AD42" s="41"/>
      <c r="AE42" s="41"/>
      <c r="AF42" s="41"/>
      <c r="AN42" s="7"/>
      <c r="AO42" s="41"/>
      <c r="AP42" s="41"/>
      <c r="AQ42" s="41"/>
      <c r="AR42" s="41"/>
      <c r="AS42" s="41"/>
    </row>
    <row r="43" spans="1:114" s="40" customFormat="1">
      <c r="A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row>
    <row r="44" spans="1:114" s="7" customFormat="1">
      <c r="B44" s="25"/>
      <c r="C44" s="25"/>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row>
    <row r="45" spans="1:114" s="7" customFormat="1" ht="12.75"/>
    <row r="46" spans="1:114" s="7" customFormat="1" ht="12.75"/>
    <row r="47" spans="1:114">
      <c r="A47" s="26"/>
      <c r="B47" s="26"/>
      <c r="C47" s="26"/>
    </row>
    <row r="48" spans="1:114">
      <c r="A48" s="26"/>
      <c r="B48" s="26"/>
      <c r="C48" s="26"/>
    </row>
    <row r="49" spans="1:114">
      <c r="A49" s="26"/>
      <c r="B49" s="26"/>
      <c r="C49" s="26"/>
    </row>
    <row r="50" spans="1:114">
      <c r="A50" s="26"/>
      <c r="B50" s="26"/>
      <c r="C50" s="26"/>
    </row>
    <row r="51" spans="1:114">
      <c r="A51" s="26"/>
      <c r="B51" s="26"/>
      <c r="C51" s="26"/>
    </row>
    <row r="52" spans="1:114">
      <c r="A52" s="26"/>
      <c r="B52" s="26"/>
      <c r="C52" s="26"/>
    </row>
    <row r="53" spans="1:114">
      <c r="A53" s="26"/>
      <c r="B53" s="26"/>
      <c r="C53" s="26"/>
    </row>
    <row r="54" spans="1:114">
      <c r="A54" s="26"/>
      <c r="B54" s="26"/>
      <c r="C54" s="26"/>
    </row>
    <row r="55" spans="1:114" s="39" customForma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row>
    <row r="56" spans="1:114">
      <c r="A56" s="26"/>
      <c r="B56" s="26"/>
      <c r="C56" s="26"/>
    </row>
    <row r="57" spans="1:114" s="40" customForma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row>
    <row r="58" spans="1:114">
      <c r="A58" s="26"/>
      <c r="B58" s="26"/>
      <c r="C58" s="26"/>
    </row>
    <row r="59" spans="1:114">
      <c r="A59" s="26"/>
      <c r="B59" s="26"/>
      <c r="C59" s="26"/>
    </row>
    <row r="60" spans="1:114">
      <c r="A60" s="26"/>
      <c r="B60" s="26"/>
      <c r="C60" s="26"/>
    </row>
    <row r="61" spans="1:114">
      <c r="A61" s="26"/>
      <c r="B61" s="26"/>
      <c r="C61" s="26"/>
    </row>
    <row r="62" spans="1:114">
      <c r="A62" s="26"/>
      <c r="B62" s="26"/>
      <c r="C62" s="26"/>
    </row>
    <row r="63" spans="1:114">
      <c r="A63" s="26"/>
      <c r="B63" s="26"/>
      <c r="C63" s="26"/>
    </row>
    <row r="64" spans="1:114" s="39" customForma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row>
    <row r="65" spans="1:114" s="7" customFormat="1" ht="12.75"/>
    <row r="66" spans="1:114">
      <c r="A66" s="26"/>
      <c r="B66" s="26"/>
      <c r="C66" s="26"/>
    </row>
    <row r="67" spans="1:114">
      <c r="A67" s="26"/>
      <c r="B67" s="26"/>
      <c r="C67" s="26"/>
    </row>
    <row r="68" spans="1:114">
      <c r="A68" s="26"/>
      <c r="B68" s="26"/>
      <c r="C68" s="26"/>
    </row>
    <row r="69" spans="1:114">
      <c r="A69" s="26"/>
      <c r="B69" s="26"/>
      <c r="C69" s="26"/>
    </row>
    <row r="70" spans="1:114">
      <c r="A70" s="26"/>
      <c r="B70" s="26"/>
      <c r="C70" s="26"/>
    </row>
    <row r="71" spans="1:114">
      <c r="A71" s="26"/>
      <c r="B71" s="26"/>
      <c r="C71" s="26"/>
    </row>
    <row r="72" spans="1:114">
      <c r="A72" s="26"/>
      <c r="B72" s="26"/>
      <c r="C72" s="26"/>
    </row>
    <row r="73" spans="1:114" s="39" customForma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row>
    <row r="74" spans="1:114">
      <c r="A74" s="26"/>
      <c r="B74" s="26"/>
      <c r="C74" s="26"/>
    </row>
    <row r="75" spans="1:114">
      <c r="A75" s="26"/>
      <c r="B75" s="26"/>
      <c r="C75" s="26"/>
    </row>
    <row r="76" spans="1:114">
      <c r="A76" s="26"/>
      <c r="B76" s="26"/>
      <c r="C76" s="26"/>
    </row>
    <row r="77" spans="1:114">
      <c r="A77" s="26"/>
      <c r="B77" s="26"/>
      <c r="C77" s="26"/>
    </row>
    <row r="78" spans="1:114">
      <c r="A78" s="26"/>
      <c r="B78" s="26"/>
      <c r="C78" s="26"/>
    </row>
    <row r="79" spans="1:114">
      <c r="A79" s="26"/>
      <c r="B79" s="26"/>
      <c r="C79" s="26"/>
    </row>
    <row r="80" spans="1:114">
      <c r="A80" s="26"/>
      <c r="B80" s="26"/>
      <c r="C80" s="26"/>
    </row>
    <row r="81" spans="1:114">
      <c r="A81" s="26"/>
      <c r="B81" s="26"/>
      <c r="C81" s="26"/>
    </row>
    <row r="82" spans="1:114" s="39" customForma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row>
    <row r="83" spans="1:114">
      <c r="A83" s="26"/>
      <c r="B83" s="26"/>
      <c r="C83" s="26"/>
    </row>
    <row r="84" spans="1:114">
      <c r="A84" s="26"/>
      <c r="B84" s="26"/>
      <c r="C84" s="26"/>
    </row>
    <row r="85" spans="1:114">
      <c r="A85" s="26"/>
      <c r="B85" s="26"/>
      <c r="C85" s="26"/>
    </row>
    <row r="86" spans="1:114">
      <c r="A86" s="26"/>
      <c r="B86" s="26"/>
      <c r="C86" s="26"/>
    </row>
    <row r="87" spans="1:114">
      <c r="A87" s="26"/>
      <c r="B87" s="26"/>
      <c r="C87" s="26"/>
    </row>
    <row r="88" spans="1:114">
      <c r="A88" s="26"/>
      <c r="B88" s="26"/>
      <c r="C88" s="26"/>
    </row>
    <row r="89" spans="1:114">
      <c r="A89" s="26"/>
      <c r="B89" s="26"/>
      <c r="C89" s="26"/>
    </row>
    <row r="90" spans="1:114" s="39" customForma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row>
    <row r="91" spans="1:114">
      <c r="A91" s="26"/>
      <c r="B91" s="26"/>
      <c r="C91" s="26"/>
    </row>
    <row r="92" spans="1:114">
      <c r="A92" s="26"/>
      <c r="B92" s="26"/>
      <c r="C92" s="26"/>
    </row>
    <row r="93" spans="1:114">
      <c r="A93" s="26"/>
      <c r="B93" s="26"/>
      <c r="C93" s="26"/>
    </row>
    <row r="94" spans="1:114">
      <c r="A94" s="26"/>
      <c r="B94" s="26"/>
      <c r="C94" s="26"/>
    </row>
    <row r="95" spans="1:114">
      <c r="A95" s="26"/>
      <c r="B95" s="26"/>
      <c r="C95" s="26"/>
    </row>
    <row r="96" spans="1:114">
      <c r="A96" s="26"/>
      <c r="B96" s="26"/>
      <c r="C96" s="26"/>
    </row>
    <row r="97" spans="1:3">
      <c r="A97" s="26"/>
      <c r="B97" s="26"/>
      <c r="C97" s="26"/>
    </row>
    <row r="98" spans="1:3">
      <c r="A98" s="26"/>
      <c r="B98" s="26"/>
      <c r="C98" s="26"/>
    </row>
    <row r="99" spans="1:3">
      <c r="A99" s="26"/>
      <c r="B99" s="26"/>
      <c r="C99" s="26"/>
    </row>
    <row r="100" spans="1:3">
      <c r="A100" s="26"/>
      <c r="B100" s="26"/>
      <c r="C100" s="26"/>
    </row>
    <row r="101" spans="1:3">
      <c r="A101" s="26"/>
      <c r="B101" s="26"/>
      <c r="C101" s="26"/>
    </row>
    <row r="102" spans="1:3">
      <c r="A102" s="26"/>
      <c r="B102" s="26"/>
      <c r="C102" s="26"/>
    </row>
    <row r="103" spans="1:3">
      <c r="A103" s="26"/>
      <c r="B103" s="26"/>
      <c r="C103" s="26"/>
    </row>
    <row r="104" spans="1:3">
      <c r="A104" s="26"/>
      <c r="B104" s="26"/>
      <c r="C104" s="26"/>
    </row>
    <row r="105" spans="1:3">
      <c r="A105" s="26"/>
      <c r="B105" s="26"/>
      <c r="C105" s="26"/>
    </row>
    <row r="106" spans="1:3">
      <c r="A106" s="26"/>
      <c r="B106" s="26"/>
      <c r="C106" s="26"/>
    </row>
    <row r="107" spans="1:3">
      <c r="A107" s="26"/>
      <c r="B107" s="26"/>
      <c r="C107" s="26"/>
    </row>
    <row r="108" spans="1:3">
      <c r="A108" s="26"/>
      <c r="B108" s="26"/>
      <c r="C108" s="26"/>
    </row>
    <row r="109" spans="1:3">
      <c r="A109" s="26"/>
      <c r="B109" s="26"/>
      <c r="C109" s="26"/>
    </row>
    <row r="110" spans="1:3">
      <c r="A110" s="26"/>
      <c r="B110" s="26"/>
      <c r="C110" s="26"/>
    </row>
    <row r="111" spans="1:3">
      <c r="A111" s="26"/>
      <c r="B111" s="26"/>
      <c r="C111" s="26"/>
    </row>
    <row r="112" spans="1:3">
      <c r="A112" s="26"/>
      <c r="B112" s="26"/>
      <c r="C112" s="26"/>
    </row>
    <row r="113" spans="1:3">
      <c r="A113" s="26"/>
      <c r="B113" s="26"/>
      <c r="C113" s="26"/>
    </row>
    <row r="114" spans="1:3">
      <c r="A114" s="26"/>
      <c r="B114" s="26"/>
      <c r="C114" s="26"/>
    </row>
    <row r="115" spans="1:3">
      <c r="A115" s="26"/>
      <c r="B115" s="26"/>
      <c r="C115" s="26"/>
    </row>
    <row r="116" spans="1:3">
      <c r="A116" s="26"/>
      <c r="B116" s="26"/>
      <c r="C116" s="26"/>
    </row>
    <row r="117" spans="1:3">
      <c r="A117" s="26"/>
      <c r="B117" s="26"/>
      <c r="C117" s="26"/>
    </row>
    <row r="118" spans="1:3">
      <c r="A118" s="26"/>
      <c r="B118" s="26"/>
      <c r="C118" s="26"/>
    </row>
    <row r="119" spans="1:3">
      <c r="A119" s="26"/>
      <c r="B119" s="26"/>
      <c r="C119" s="26"/>
    </row>
    <row r="120" spans="1:3">
      <c r="A120" s="26"/>
      <c r="B120" s="26"/>
      <c r="C120" s="26"/>
    </row>
    <row r="121" spans="1:3">
      <c r="A121" s="26"/>
      <c r="B121" s="26"/>
      <c r="C121" s="26"/>
    </row>
    <row r="122" spans="1:3">
      <c r="A122" s="26"/>
      <c r="B122" s="26"/>
      <c r="C122" s="26"/>
    </row>
    <row r="123" spans="1:3">
      <c r="A123" s="26"/>
      <c r="B123" s="26"/>
      <c r="C123" s="26"/>
    </row>
    <row r="124" spans="1:3">
      <c r="A124" s="26"/>
      <c r="B124" s="26"/>
      <c r="C124" s="26"/>
    </row>
    <row r="125" spans="1:3">
      <c r="A125" s="26"/>
      <c r="B125" s="26"/>
      <c r="C125" s="26"/>
    </row>
    <row r="126" spans="1:3">
      <c r="A126" s="26"/>
      <c r="B126" s="26"/>
      <c r="C126" s="26"/>
    </row>
    <row r="127" spans="1:3">
      <c r="A127" s="26"/>
      <c r="B127" s="26"/>
      <c r="C127" s="26"/>
    </row>
    <row r="128" spans="1:3">
      <c r="A128" s="26"/>
      <c r="B128" s="26"/>
      <c r="C128" s="26"/>
    </row>
    <row r="129" spans="1:3">
      <c r="A129" s="26"/>
      <c r="B129" s="26"/>
      <c r="C129" s="26"/>
    </row>
    <row r="130" spans="1:3">
      <c r="A130" s="26"/>
      <c r="B130" s="26"/>
      <c r="C130" s="26"/>
    </row>
    <row r="131" spans="1:3">
      <c r="A131" s="26"/>
      <c r="B131" s="26"/>
      <c r="C131" s="26"/>
    </row>
    <row r="132" spans="1:3">
      <c r="A132" s="26"/>
      <c r="B132" s="26"/>
      <c r="C132" s="26"/>
    </row>
    <row r="133" spans="1:3">
      <c r="A133" s="26"/>
      <c r="B133" s="26"/>
      <c r="C133" s="26"/>
    </row>
    <row r="134" spans="1:3">
      <c r="A134" s="26"/>
      <c r="B134" s="26"/>
      <c r="C134" s="26"/>
    </row>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pageSetUpPr fitToPage="1"/>
  </sheetPr>
  <dimension ref="A1:U273"/>
  <sheetViews>
    <sheetView showGridLines="0" showRowColHeaders="0" zoomScale="80" workbookViewId="0">
      <selection activeCell="T41" sqref="T41"/>
    </sheetView>
  </sheetViews>
  <sheetFormatPr defaultRowHeight="13.15"/>
  <cols>
    <col min="1" max="1" width="18.265625" style="6" customWidth="1"/>
    <col min="2" max="5" width="10.86328125" style="60" customWidth="1"/>
    <col min="6" max="14" width="9.1328125" style="60"/>
    <col min="15" max="15" width="10.3984375" style="60" customWidth="1"/>
    <col min="16" max="256" width="9.1328125" style="60"/>
    <col min="257" max="257" width="18.265625" style="60" customWidth="1"/>
    <col min="258" max="261" width="10.86328125" style="60" customWidth="1"/>
    <col min="262" max="512" width="9.1328125" style="60"/>
    <col min="513" max="513" width="18.265625" style="60" customWidth="1"/>
    <col min="514" max="517" width="10.86328125" style="60" customWidth="1"/>
    <col min="518" max="768" width="9.1328125" style="60"/>
    <col min="769" max="769" width="18.265625" style="60" customWidth="1"/>
    <col min="770" max="773" width="10.86328125" style="60" customWidth="1"/>
    <col min="774" max="1024" width="9.1328125" style="60"/>
    <col min="1025" max="1025" width="18.265625" style="60" customWidth="1"/>
    <col min="1026" max="1029" width="10.86328125" style="60" customWidth="1"/>
    <col min="1030" max="1280" width="9.1328125" style="60"/>
    <col min="1281" max="1281" width="18.265625" style="60" customWidth="1"/>
    <col min="1282" max="1285" width="10.86328125" style="60" customWidth="1"/>
    <col min="1286" max="1536" width="9.1328125" style="60"/>
    <col min="1537" max="1537" width="18.265625" style="60" customWidth="1"/>
    <col min="1538" max="1541" width="10.86328125" style="60" customWidth="1"/>
    <col min="1542" max="1792" width="9.1328125" style="60"/>
    <col min="1793" max="1793" width="18.265625" style="60" customWidth="1"/>
    <col min="1794" max="1797" width="10.86328125" style="60" customWidth="1"/>
    <col min="1798" max="2048" width="9.1328125" style="60"/>
    <col min="2049" max="2049" width="18.265625" style="60" customWidth="1"/>
    <col min="2050" max="2053" width="10.86328125" style="60" customWidth="1"/>
    <col min="2054" max="2304" width="9.1328125" style="60"/>
    <col min="2305" max="2305" width="18.265625" style="60" customWidth="1"/>
    <col min="2306" max="2309" width="10.86328125" style="60" customWidth="1"/>
    <col min="2310" max="2560" width="9.1328125" style="60"/>
    <col min="2561" max="2561" width="18.265625" style="60" customWidth="1"/>
    <col min="2562" max="2565" width="10.86328125" style="60" customWidth="1"/>
    <col min="2566" max="2816" width="9.1328125" style="60"/>
    <col min="2817" max="2817" width="18.265625" style="60" customWidth="1"/>
    <col min="2818" max="2821" width="10.86328125" style="60" customWidth="1"/>
    <col min="2822" max="3072" width="9.1328125" style="60"/>
    <col min="3073" max="3073" width="18.265625" style="60" customWidth="1"/>
    <col min="3074" max="3077" width="10.86328125" style="60" customWidth="1"/>
    <col min="3078" max="3328" width="9.1328125" style="60"/>
    <col min="3329" max="3329" width="18.265625" style="60" customWidth="1"/>
    <col min="3330" max="3333" width="10.86328125" style="60" customWidth="1"/>
    <col min="3334" max="3584" width="9.1328125" style="60"/>
    <col min="3585" max="3585" width="18.265625" style="60" customWidth="1"/>
    <col min="3586" max="3589" width="10.86328125" style="60" customWidth="1"/>
    <col min="3590" max="3840" width="9.1328125" style="60"/>
    <col min="3841" max="3841" width="18.265625" style="60" customWidth="1"/>
    <col min="3842" max="3845" width="10.86328125" style="60" customWidth="1"/>
    <col min="3846" max="4096" width="9.1328125" style="60"/>
    <col min="4097" max="4097" width="18.265625" style="60" customWidth="1"/>
    <col min="4098" max="4101" width="10.86328125" style="60" customWidth="1"/>
    <col min="4102" max="4352" width="9.1328125" style="60"/>
    <col min="4353" max="4353" width="18.265625" style="60" customWidth="1"/>
    <col min="4354" max="4357" width="10.86328125" style="60" customWidth="1"/>
    <col min="4358" max="4608" width="9.1328125" style="60"/>
    <col min="4609" max="4609" width="18.265625" style="60" customWidth="1"/>
    <col min="4610" max="4613" width="10.86328125" style="60" customWidth="1"/>
    <col min="4614" max="4864" width="9.1328125" style="60"/>
    <col min="4865" max="4865" width="18.265625" style="60" customWidth="1"/>
    <col min="4866" max="4869" width="10.86328125" style="60" customWidth="1"/>
    <col min="4870" max="5120" width="9.1328125" style="60"/>
    <col min="5121" max="5121" width="18.265625" style="60" customWidth="1"/>
    <col min="5122" max="5125" width="10.86328125" style="60" customWidth="1"/>
    <col min="5126" max="5376" width="9.1328125" style="60"/>
    <col min="5377" max="5377" width="18.265625" style="60" customWidth="1"/>
    <col min="5378" max="5381" width="10.86328125" style="60" customWidth="1"/>
    <col min="5382" max="5632" width="9.1328125" style="60"/>
    <col min="5633" max="5633" width="18.265625" style="60" customWidth="1"/>
    <col min="5634" max="5637" width="10.86328125" style="60" customWidth="1"/>
    <col min="5638" max="5888" width="9.1328125" style="60"/>
    <col min="5889" max="5889" width="18.265625" style="60" customWidth="1"/>
    <col min="5890" max="5893" width="10.86328125" style="60" customWidth="1"/>
    <col min="5894" max="6144" width="9.1328125" style="60"/>
    <col min="6145" max="6145" width="18.265625" style="60" customWidth="1"/>
    <col min="6146" max="6149" width="10.86328125" style="60" customWidth="1"/>
    <col min="6150" max="6400" width="9.1328125" style="60"/>
    <col min="6401" max="6401" width="18.265625" style="60" customWidth="1"/>
    <col min="6402" max="6405" width="10.86328125" style="60" customWidth="1"/>
    <col min="6406" max="6656" width="9.1328125" style="60"/>
    <col min="6657" max="6657" width="18.265625" style="60" customWidth="1"/>
    <col min="6658" max="6661" width="10.86328125" style="60" customWidth="1"/>
    <col min="6662" max="6912" width="9.1328125" style="60"/>
    <col min="6913" max="6913" width="18.265625" style="60" customWidth="1"/>
    <col min="6914" max="6917" width="10.86328125" style="60" customWidth="1"/>
    <col min="6918" max="7168" width="9.1328125" style="60"/>
    <col min="7169" max="7169" width="18.265625" style="60" customWidth="1"/>
    <col min="7170" max="7173" width="10.86328125" style="60" customWidth="1"/>
    <col min="7174" max="7424" width="9.1328125" style="60"/>
    <col min="7425" max="7425" width="18.265625" style="60" customWidth="1"/>
    <col min="7426" max="7429" width="10.86328125" style="60" customWidth="1"/>
    <col min="7430" max="7680" width="9.1328125" style="60"/>
    <col min="7681" max="7681" width="18.265625" style="60" customWidth="1"/>
    <col min="7682" max="7685" width="10.86328125" style="60" customWidth="1"/>
    <col min="7686" max="7936" width="9.1328125" style="60"/>
    <col min="7937" max="7937" width="18.265625" style="60" customWidth="1"/>
    <col min="7938" max="7941" width="10.86328125" style="60" customWidth="1"/>
    <col min="7942" max="8192" width="9.1328125" style="60"/>
    <col min="8193" max="8193" width="18.265625" style="60" customWidth="1"/>
    <col min="8194" max="8197" width="10.86328125" style="60" customWidth="1"/>
    <col min="8198" max="8448" width="9.1328125" style="60"/>
    <col min="8449" max="8449" width="18.265625" style="60" customWidth="1"/>
    <col min="8450" max="8453" width="10.86328125" style="60" customWidth="1"/>
    <col min="8454" max="8704" width="9.1328125" style="60"/>
    <col min="8705" max="8705" width="18.265625" style="60" customWidth="1"/>
    <col min="8706" max="8709" width="10.86328125" style="60" customWidth="1"/>
    <col min="8710" max="8960" width="9.1328125" style="60"/>
    <col min="8961" max="8961" width="18.265625" style="60" customWidth="1"/>
    <col min="8962" max="8965" width="10.86328125" style="60" customWidth="1"/>
    <col min="8966" max="9216" width="9.1328125" style="60"/>
    <col min="9217" max="9217" width="18.265625" style="60" customWidth="1"/>
    <col min="9218" max="9221" width="10.86328125" style="60" customWidth="1"/>
    <col min="9222" max="9472" width="9.1328125" style="60"/>
    <col min="9473" max="9473" width="18.265625" style="60" customWidth="1"/>
    <col min="9474" max="9477" width="10.86328125" style="60" customWidth="1"/>
    <col min="9478" max="9728" width="9.1328125" style="60"/>
    <col min="9729" max="9729" width="18.265625" style="60" customWidth="1"/>
    <col min="9730" max="9733" width="10.86328125" style="60" customWidth="1"/>
    <col min="9734" max="9984" width="9.1328125" style="60"/>
    <col min="9985" max="9985" width="18.265625" style="60" customWidth="1"/>
    <col min="9986" max="9989" width="10.86328125" style="60" customWidth="1"/>
    <col min="9990" max="10240" width="9.1328125" style="60"/>
    <col min="10241" max="10241" width="18.265625" style="60" customWidth="1"/>
    <col min="10242" max="10245" width="10.86328125" style="60" customWidth="1"/>
    <col min="10246" max="10496" width="9.1328125" style="60"/>
    <col min="10497" max="10497" width="18.265625" style="60" customWidth="1"/>
    <col min="10498" max="10501" width="10.86328125" style="60" customWidth="1"/>
    <col min="10502" max="10752" width="9.1328125" style="60"/>
    <col min="10753" max="10753" width="18.265625" style="60" customWidth="1"/>
    <col min="10754" max="10757" width="10.86328125" style="60" customWidth="1"/>
    <col min="10758" max="11008" width="9.1328125" style="60"/>
    <col min="11009" max="11009" width="18.265625" style="60" customWidth="1"/>
    <col min="11010" max="11013" width="10.86328125" style="60" customWidth="1"/>
    <col min="11014" max="11264" width="9.1328125" style="60"/>
    <col min="11265" max="11265" width="18.265625" style="60" customWidth="1"/>
    <col min="11266" max="11269" width="10.86328125" style="60" customWidth="1"/>
    <col min="11270" max="11520" width="9.1328125" style="60"/>
    <col min="11521" max="11521" width="18.265625" style="60" customWidth="1"/>
    <col min="11522" max="11525" width="10.86328125" style="60" customWidth="1"/>
    <col min="11526" max="11776" width="9.1328125" style="60"/>
    <col min="11777" max="11777" width="18.265625" style="60" customWidth="1"/>
    <col min="11778" max="11781" width="10.86328125" style="60" customWidth="1"/>
    <col min="11782" max="12032" width="9.1328125" style="60"/>
    <col min="12033" max="12033" width="18.265625" style="60" customWidth="1"/>
    <col min="12034" max="12037" width="10.86328125" style="60" customWidth="1"/>
    <col min="12038" max="12288" width="9.1328125" style="60"/>
    <col min="12289" max="12289" width="18.265625" style="60" customWidth="1"/>
    <col min="12290" max="12293" width="10.86328125" style="60" customWidth="1"/>
    <col min="12294" max="12544" width="9.1328125" style="60"/>
    <col min="12545" max="12545" width="18.265625" style="60" customWidth="1"/>
    <col min="12546" max="12549" width="10.86328125" style="60" customWidth="1"/>
    <col min="12550" max="12800" width="9.1328125" style="60"/>
    <col min="12801" max="12801" width="18.265625" style="60" customWidth="1"/>
    <col min="12802" max="12805" width="10.86328125" style="60" customWidth="1"/>
    <col min="12806" max="13056" width="9.1328125" style="60"/>
    <col min="13057" max="13057" width="18.265625" style="60" customWidth="1"/>
    <col min="13058" max="13061" width="10.86328125" style="60" customWidth="1"/>
    <col min="13062" max="13312" width="9.1328125" style="60"/>
    <col min="13313" max="13313" width="18.265625" style="60" customWidth="1"/>
    <col min="13314" max="13317" width="10.86328125" style="60" customWidth="1"/>
    <col min="13318" max="13568" width="9.1328125" style="60"/>
    <col min="13569" max="13569" width="18.265625" style="60" customWidth="1"/>
    <col min="13570" max="13573" width="10.86328125" style="60" customWidth="1"/>
    <col min="13574" max="13824" width="9.1328125" style="60"/>
    <col min="13825" max="13825" width="18.265625" style="60" customWidth="1"/>
    <col min="13826" max="13829" width="10.86328125" style="60" customWidth="1"/>
    <col min="13830" max="14080" width="9.1328125" style="60"/>
    <col min="14081" max="14081" width="18.265625" style="60" customWidth="1"/>
    <col min="14082" max="14085" width="10.86328125" style="60" customWidth="1"/>
    <col min="14086" max="14336" width="9.1328125" style="60"/>
    <col min="14337" max="14337" width="18.265625" style="60" customWidth="1"/>
    <col min="14338" max="14341" width="10.86328125" style="60" customWidth="1"/>
    <col min="14342" max="14592" width="9.1328125" style="60"/>
    <col min="14593" max="14593" width="18.265625" style="60" customWidth="1"/>
    <col min="14594" max="14597" width="10.86328125" style="60" customWidth="1"/>
    <col min="14598" max="14848" width="9.1328125" style="60"/>
    <col min="14849" max="14849" width="18.265625" style="60" customWidth="1"/>
    <col min="14850" max="14853" width="10.86328125" style="60" customWidth="1"/>
    <col min="14854" max="15104" width="9.1328125" style="60"/>
    <col min="15105" max="15105" width="18.265625" style="60" customWidth="1"/>
    <col min="15106" max="15109" width="10.86328125" style="60" customWidth="1"/>
    <col min="15110" max="15360" width="9.1328125" style="60"/>
    <col min="15361" max="15361" width="18.265625" style="60" customWidth="1"/>
    <col min="15362" max="15365" width="10.86328125" style="60" customWidth="1"/>
    <col min="15366" max="15616" width="9.1328125" style="60"/>
    <col min="15617" max="15617" width="18.265625" style="60" customWidth="1"/>
    <col min="15618" max="15621" width="10.86328125" style="60" customWidth="1"/>
    <col min="15622" max="15872" width="9.1328125" style="60"/>
    <col min="15873" max="15873" width="18.265625" style="60" customWidth="1"/>
    <col min="15874" max="15877" width="10.86328125" style="60" customWidth="1"/>
    <col min="15878" max="16128" width="9.1328125" style="60"/>
    <col min="16129" max="16129" width="18.265625" style="60" customWidth="1"/>
    <col min="16130" max="16133" width="10.86328125" style="60" customWidth="1"/>
    <col min="16134" max="16384" width="9.1328125" style="60"/>
  </cols>
  <sheetData>
    <row r="1" spans="1:21">
      <c r="A1" s="288" t="s">
        <v>136</v>
      </c>
      <c r="B1" s="49"/>
      <c r="C1" s="50"/>
      <c r="D1" s="50"/>
    </row>
    <row r="2" spans="1:21" ht="17.649999999999999">
      <c r="A2" s="61" t="s">
        <v>572</v>
      </c>
      <c r="B2" s="62"/>
      <c r="C2" s="62"/>
      <c r="D2" s="62"/>
      <c r="E2" s="62"/>
      <c r="F2" s="62"/>
      <c r="G2" s="62"/>
      <c r="I2" s="303" t="s">
        <v>36</v>
      </c>
      <c r="J2" s="303"/>
      <c r="K2" s="303"/>
      <c r="O2" s="61" t="s">
        <v>574</v>
      </c>
      <c r="P2" s="62"/>
      <c r="Q2" s="62"/>
      <c r="R2" s="62"/>
      <c r="S2" s="62"/>
      <c r="T2" s="62"/>
      <c r="U2" s="62"/>
    </row>
    <row r="3" spans="1:21">
      <c r="I3" s="304"/>
      <c r="J3" s="304"/>
      <c r="K3" s="304"/>
    </row>
    <row r="4" spans="1:21">
      <c r="B4" s="63" t="s">
        <v>7</v>
      </c>
      <c r="C4" s="63" t="s">
        <v>2</v>
      </c>
      <c r="D4" s="63" t="s">
        <v>3</v>
      </c>
      <c r="E4" s="63" t="s">
        <v>137</v>
      </c>
      <c r="O4" s="64" t="s">
        <v>138</v>
      </c>
      <c r="P4" s="65">
        <v>47.2</v>
      </c>
    </row>
    <row r="5" spans="1:21">
      <c r="B5" s="64">
        <v>1979</v>
      </c>
      <c r="C5" s="66">
        <v>70.945758451456214</v>
      </c>
      <c r="D5" s="66">
        <v>78.14317830858181</v>
      </c>
      <c r="E5" s="66">
        <f t="shared" ref="E5:E41" si="0">D5-C5</f>
        <v>7.1974198571255954</v>
      </c>
      <c r="O5" s="64" t="s">
        <v>139</v>
      </c>
      <c r="P5" s="65">
        <v>51.08</v>
      </c>
    </row>
    <row r="6" spans="1:21">
      <c r="B6" s="67">
        <v>1980</v>
      </c>
      <c r="C6" s="68">
        <v>71.31844901692952</v>
      </c>
      <c r="D6" s="68">
        <v>78.323555055397634</v>
      </c>
      <c r="E6" s="68">
        <f t="shared" si="0"/>
        <v>7.0051060384681136</v>
      </c>
      <c r="O6" s="64" t="s">
        <v>140</v>
      </c>
      <c r="P6" s="65">
        <v>55.2</v>
      </c>
    </row>
    <row r="7" spans="1:21">
      <c r="B7" s="67">
        <v>1981</v>
      </c>
      <c r="C7" s="68">
        <v>71.946529717892275</v>
      </c>
      <c r="D7" s="68">
        <v>78.619987165426195</v>
      </c>
      <c r="E7" s="68">
        <f t="shared" si="0"/>
        <v>6.6734574475339201</v>
      </c>
      <c r="O7" s="64" t="s">
        <v>141</v>
      </c>
      <c r="P7" s="65">
        <v>59.15</v>
      </c>
    </row>
    <row r="8" spans="1:21">
      <c r="B8" s="67">
        <v>1982</v>
      </c>
      <c r="C8" s="68">
        <v>71.566024713120939</v>
      </c>
      <c r="D8" s="68">
        <v>78.356968821632393</v>
      </c>
      <c r="E8" s="68">
        <f t="shared" si="0"/>
        <v>6.7909441085114537</v>
      </c>
      <c r="O8" s="64" t="s">
        <v>142</v>
      </c>
      <c r="P8" s="65">
        <v>63.48</v>
      </c>
    </row>
    <row r="9" spans="1:21">
      <c r="B9" s="67">
        <v>1983</v>
      </c>
      <c r="C9" s="68">
        <v>72.433995332737069</v>
      </c>
      <c r="D9" s="68">
        <v>79.067241452047952</v>
      </c>
      <c r="E9" s="68">
        <f t="shared" si="0"/>
        <v>6.6332461193108827</v>
      </c>
      <c r="O9" s="64" t="s">
        <v>143</v>
      </c>
      <c r="P9" s="65">
        <v>66.069999999999993</v>
      </c>
    </row>
    <row r="10" spans="1:21">
      <c r="B10" s="67">
        <v>1984</v>
      </c>
      <c r="C10" s="68">
        <v>72.801983378216633</v>
      </c>
      <c r="D10" s="68">
        <v>79.430906383403624</v>
      </c>
      <c r="E10" s="68">
        <f t="shared" si="0"/>
        <v>6.6289230051869907</v>
      </c>
      <c r="O10" s="64" t="s">
        <v>144</v>
      </c>
      <c r="P10" s="65">
        <v>67.14</v>
      </c>
    </row>
    <row r="11" spans="1:21">
      <c r="B11" s="67">
        <v>1985</v>
      </c>
      <c r="C11" s="68">
        <v>72.717144715573625</v>
      </c>
      <c r="D11" s="68">
        <v>78.906527865844311</v>
      </c>
      <c r="E11" s="68">
        <f t="shared" si="0"/>
        <v>6.189383150270686</v>
      </c>
      <c r="O11" s="64" t="s">
        <v>145</v>
      </c>
      <c r="P11" s="65">
        <v>67.92</v>
      </c>
    </row>
    <row r="12" spans="1:21">
      <c r="B12" s="67">
        <v>1986</v>
      </c>
      <c r="C12" s="68">
        <v>73.35545532911776</v>
      </c>
      <c r="D12" s="68">
        <v>79.72858416468091</v>
      </c>
      <c r="E12" s="68">
        <f t="shared" si="0"/>
        <v>6.3731288355631506</v>
      </c>
      <c r="O12" s="64" t="s">
        <v>146</v>
      </c>
      <c r="P12" s="65">
        <v>67.63</v>
      </c>
    </row>
    <row r="13" spans="1:21">
      <c r="B13" s="67">
        <v>1987</v>
      </c>
      <c r="C13" s="68">
        <v>73.198573150124631</v>
      </c>
      <c r="D13" s="68">
        <v>79.588225465696041</v>
      </c>
      <c r="E13" s="68">
        <f t="shared" si="0"/>
        <v>6.3896523155714107</v>
      </c>
      <c r="O13" s="64" t="s">
        <v>147</v>
      </c>
      <c r="P13" s="65">
        <v>67.81</v>
      </c>
    </row>
    <row r="14" spans="1:21">
      <c r="B14" s="67">
        <v>1988</v>
      </c>
      <c r="C14" s="68">
        <v>73.693951990094718</v>
      </c>
      <c r="D14" s="68">
        <v>79.595120442422342</v>
      </c>
      <c r="E14" s="68">
        <f t="shared" si="0"/>
        <v>5.9011684523276244</v>
      </c>
      <c r="O14" s="64" t="s">
        <v>148</v>
      </c>
      <c r="P14" s="65">
        <v>69.56</v>
      </c>
    </row>
    <row r="15" spans="1:21">
      <c r="B15" s="67">
        <v>1989</v>
      </c>
      <c r="C15" s="68">
        <v>73.652353261486326</v>
      </c>
      <c r="D15" s="68">
        <v>79.816226562043994</v>
      </c>
      <c r="E15" s="68">
        <f t="shared" si="0"/>
        <v>6.1638733005576682</v>
      </c>
      <c r="O15" s="64" t="s">
        <v>149</v>
      </c>
      <c r="P15" s="65">
        <v>71.23</v>
      </c>
    </row>
    <row r="16" spans="1:21">
      <c r="B16" s="67">
        <v>1990</v>
      </c>
      <c r="C16" s="68">
        <v>74.398003203380242</v>
      </c>
      <c r="D16" s="68">
        <v>80.447285487341915</v>
      </c>
      <c r="E16" s="68">
        <f t="shared" si="0"/>
        <v>6.0492822839616736</v>
      </c>
      <c r="O16" s="64" t="s">
        <v>150</v>
      </c>
      <c r="P16" s="65">
        <v>72.739999999999995</v>
      </c>
    </row>
    <row r="17" spans="2:16">
      <c r="B17" s="67">
        <v>1991</v>
      </c>
      <c r="C17" s="68">
        <v>74.734343802141069</v>
      </c>
      <c r="D17" s="68">
        <v>80.724310296802471</v>
      </c>
      <c r="E17" s="68">
        <f t="shared" si="0"/>
        <v>5.9899664946614024</v>
      </c>
      <c r="O17" s="64" t="s">
        <v>151</v>
      </c>
      <c r="P17" s="65">
        <v>74.319999999999993</v>
      </c>
    </row>
    <row r="18" spans="2:16">
      <c r="B18" s="67">
        <v>1992</v>
      </c>
      <c r="C18" s="68">
        <v>74.912049373702516</v>
      </c>
      <c r="D18" s="68">
        <v>80.93652791123877</v>
      </c>
      <c r="E18" s="68">
        <f t="shared" si="0"/>
        <v>6.024478537536254</v>
      </c>
      <c r="O18" s="64" t="s">
        <v>152</v>
      </c>
      <c r="P18" s="65">
        <v>74.95</v>
      </c>
    </row>
    <row r="19" spans="2:16">
      <c r="B19" s="67">
        <v>1993</v>
      </c>
      <c r="C19" s="68">
        <v>75.417337522364093</v>
      </c>
      <c r="D19" s="68">
        <v>81.40788019096091</v>
      </c>
      <c r="E19" s="68">
        <f t="shared" si="0"/>
        <v>5.9905426685968166</v>
      </c>
      <c r="O19" s="64" t="s">
        <v>153</v>
      </c>
      <c r="P19" s="65">
        <v>75.22</v>
      </c>
    </row>
    <row r="20" spans="2:16">
      <c r="B20" s="67">
        <v>1994</v>
      </c>
      <c r="C20" s="68">
        <v>75.715243452461536</v>
      </c>
      <c r="D20" s="68">
        <v>81.244865596760803</v>
      </c>
      <c r="E20" s="68">
        <f t="shared" si="0"/>
        <v>5.5296221442992675</v>
      </c>
      <c r="O20" s="64" t="s">
        <v>154</v>
      </c>
      <c r="P20" s="65">
        <v>75.569999999999993</v>
      </c>
    </row>
    <row r="21" spans="2:16">
      <c r="B21" s="67">
        <v>1995</v>
      </c>
      <c r="C21" s="68">
        <v>75.785495186867365</v>
      </c>
      <c r="D21" s="68">
        <v>81.553136443043272</v>
      </c>
      <c r="E21" s="68">
        <f t="shared" si="0"/>
        <v>5.7676412561759065</v>
      </c>
      <c r="O21" s="64" t="s">
        <v>155</v>
      </c>
      <c r="P21" s="65">
        <v>75.86</v>
      </c>
    </row>
    <row r="22" spans="2:16">
      <c r="B22" s="67">
        <v>1996</v>
      </c>
      <c r="C22" s="68">
        <v>76.112407395700203</v>
      </c>
      <c r="D22" s="68">
        <v>81.79710169044985</v>
      </c>
      <c r="E22" s="68">
        <f t="shared" si="0"/>
        <v>5.6846942947496473</v>
      </c>
      <c r="O22" s="64" t="s">
        <v>156</v>
      </c>
      <c r="P22" s="65">
        <v>76.22</v>
      </c>
    </row>
    <row r="23" spans="2:16">
      <c r="B23" s="67">
        <v>1997</v>
      </c>
      <c r="C23" s="68">
        <v>76.256856295752002</v>
      </c>
      <c r="D23" s="68">
        <v>81.137999098008294</v>
      </c>
      <c r="E23" s="68">
        <f t="shared" si="0"/>
        <v>4.8811428022562922</v>
      </c>
      <c r="O23" s="64" t="s">
        <v>157</v>
      </c>
      <c r="P23" s="65">
        <v>76.56</v>
      </c>
    </row>
    <row r="24" spans="2:16">
      <c r="B24" s="67">
        <v>1998</v>
      </c>
      <c r="C24" s="68">
        <v>77.109048901743009</v>
      </c>
      <c r="D24" s="68">
        <v>82.423837858859159</v>
      </c>
      <c r="E24" s="68">
        <f t="shared" si="0"/>
        <v>5.31478895711615</v>
      </c>
      <c r="O24" s="64" t="s">
        <v>158</v>
      </c>
      <c r="P24" s="65">
        <v>77.03</v>
      </c>
    </row>
    <row r="25" spans="2:16">
      <c r="B25" s="67">
        <v>1999</v>
      </c>
      <c r="C25" s="68">
        <v>77.321464707779214</v>
      </c>
      <c r="D25" s="68">
        <v>82.827749396370606</v>
      </c>
      <c r="E25" s="68">
        <f t="shared" si="0"/>
        <v>5.5062846885913928</v>
      </c>
      <c r="O25" s="64" t="s">
        <v>159</v>
      </c>
      <c r="P25" s="65">
        <v>77.400000000000006</v>
      </c>
    </row>
    <row r="26" spans="2:16">
      <c r="B26" s="67">
        <v>2000</v>
      </c>
      <c r="C26" s="68">
        <v>77.870336142114425</v>
      </c>
      <c r="D26" s="68">
        <v>83.088021129428625</v>
      </c>
      <c r="E26" s="68">
        <f t="shared" si="0"/>
        <v>5.2176849873142004</v>
      </c>
      <c r="O26" s="64" t="s">
        <v>160</v>
      </c>
      <c r="P26" s="65">
        <v>77.760000000000005</v>
      </c>
    </row>
    <row r="27" spans="2:16">
      <c r="B27" s="67">
        <v>2001</v>
      </c>
      <c r="C27" s="68">
        <v>78.296922412788192</v>
      </c>
      <c r="D27" s="68">
        <v>83.380289456400789</v>
      </c>
      <c r="E27" s="68">
        <f t="shared" si="0"/>
        <v>5.0833670436125971</v>
      </c>
      <c r="O27" s="64" t="s">
        <v>161</v>
      </c>
      <c r="P27" s="65">
        <v>78.08</v>
      </c>
    </row>
    <row r="28" spans="2:16">
      <c r="B28" s="67">
        <v>2002</v>
      </c>
      <c r="C28" s="68">
        <v>78.203960422057634</v>
      </c>
      <c r="D28" s="68">
        <v>83.236257179594304</v>
      </c>
      <c r="E28" s="68">
        <f t="shared" si="0"/>
        <v>5.0322967575366704</v>
      </c>
      <c r="O28" s="64" t="s">
        <v>162</v>
      </c>
      <c r="P28" s="69">
        <v>78.47</v>
      </c>
    </row>
    <row r="29" spans="2:16">
      <c r="B29" s="67">
        <v>2003</v>
      </c>
      <c r="C29" s="68">
        <v>78.773892953777334</v>
      </c>
      <c r="D29" s="68">
        <v>83.76469073317574</v>
      </c>
      <c r="E29" s="68">
        <f t="shared" si="0"/>
        <v>4.990797779398406</v>
      </c>
      <c r="O29" s="64" t="s">
        <v>163</v>
      </c>
      <c r="P29" s="69">
        <v>78.709999999999994</v>
      </c>
    </row>
    <row r="30" spans="2:16">
      <c r="B30" s="67">
        <v>2004</v>
      </c>
      <c r="C30" s="68">
        <v>79.391720401708</v>
      </c>
      <c r="D30" s="68">
        <v>84.144229926780184</v>
      </c>
      <c r="E30" s="68">
        <f t="shared" si="0"/>
        <v>4.7525095250721847</v>
      </c>
      <c r="O30" s="64" t="s">
        <v>164</v>
      </c>
      <c r="P30" s="69">
        <v>79.02</v>
      </c>
    </row>
    <row r="31" spans="2:16">
      <c r="B31" s="67">
        <v>2005</v>
      </c>
      <c r="C31" s="68">
        <v>79.764110791458307</v>
      </c>
      <c r="D31" s="68">
        <v>84.279264117867811</v>
      </c>
      <c r="E31" s="68">
        <f t="shared" si="0"/>
        <v>4.5151533264095036</v>
      </c>
      <c r="O31" s="64" t="s">
        <v>165</v>
      </c>
      <c r="P31" s="69">
        <v>79.16</v>
      </c>
    </row>
    <row r="32" spans="2:16">
      <c r="B32" s="67">
        <v>2006</v>
      </c>
      <c r="C32" s="68">
        <v>79.953471385850193</v>
      </c>
      <c r="D32" s="68">
        <v>84.302460431985295</v>
      </c>
      <c r="E32" s="68">
        <f t="shared" si="0"/>
        <v>4.3489890461351024</v>
      </c>
      <c r="O32" s="64" t="s">
        <v>166</v>
      </c>
      <c r="P32" s="69">
        <v>79.34</v>
      </c>
    </row>
    <row r="33" spans="1:18">
      <c r="B33" s="67">
        <v>2007</v>
      </c>
      <c r="C33" s="68">
        <v>79</v>
      </c>
      <c r="D33" s="68">
        <v>83.7</v>
      </c>
      <c r="E33" s="68">
        <f t="shared" si="0"/>
        <v>4.7000000000000028</v>
      </c>
      <c r="O33" s="64" t="s">
        <v>167</v>
      </c>
      <c r="P33" s="69">
        <v>79.510000000000005</v>
      </c>
    </row>
    <row r="34" spans="1:18">
      <c r="B34" s="67">
        <v>2008</v>
      </c>
      <c r="C34" s="68">
        <v>79.2</v>
      </c>
      <c r="D34" s="68">
        <v>83.7</v>
      </c>
      <c r="E34" s="68">
        <f t="shared" si="0"/>
        <v>4.5</v>
      </c>
      <c r="O34" s="64" t="s">
        <v>168</v>
      </c>
      <c r="P34" s="69">
        <v>79.75</v>
      </c>
    </row>
    <row r="35" spans="1:18">
      <c r="B35" s="67">
        <v>2009</v>
      </c>
      <c r="C35" s="68">
        <v>79.3</v>
      </c>
      <c r="D35" s="68">
        <v>83.7</v>
      </c>
      <c r="E35" s="68">
        <f t="shared" si="0"/>
        <v>4.4000000000000057</v>
      </c>
      <c r="O35" s="64" t="s">
        <v>169</v>
      </c>
      <c r="P35" s="70">
        <v>79.87</v>
      </c>
    </row>
    <row r="36" spans="1:18">
      <c r="B36" s="67">
        <v>2010</v>
      </c>
      <c r="C36" s="68">
        <v>79.5</v>
      </c>
      <c r="D36" s="68">
        <v>84</v>
      </c>
      <c r="E36" s="68">
        <f t="shared" si="0"/>
        <v>4.5</v>
      </c>
      <c r="O36" s="224" t="s">
        <v>573</v>
      </c>
      <c r="P36" s="69">
        <v>82.5</v>
      </c>
    </row>
    <row r="37" spans="1:18">
      <c r="B37" s="67">
        <v>2011</v>
      </c>
      <c r="C37" s="68">
        <v>80.3</v>
      </c>
      <c r="D37" s="68">
        <v>84.4</v>
      </c>
      <c r="E37" s="68">
        <f t="shared" si="0"/>
        <v>4.1000000000000085</v>
      </c>
    </row>
    <row r="38" spans="1:18">
      <c r="B38" s="67">
        <v>2012</v>
      </c>
      <c r="C38" s="68">
        <v>80.5</v>
      </c>
      <c r="D38" s="68">
        <v>84.5</v>
      </c>
      <c r="E38" s="68">
        <f t="shared" si="0"/>
        <v>4</v>
      </c>
    </row>
    <row r="39" spans="1:18">
      <c r="B39" s="67">
        <v>2013</v>
      </c>
      <c r="C39" s="68">
        <v>80.7</v>
      </c>
      <c r="D39" s="68">
        <v>84.7</v>
      </c>
      <c r="E39" s="68">
        <f t="shared" si="0"/>
        <v>4</v>
      </c>
    </row>
    <row r="40" spans="1:18">
      <c r="B40" s="67">
        <v>2014</v>
      </c>
      <c r="C40" s="68">
        <v>81.099999999999994</v>
      </c>
      <c r="D40" s="68">
        <v>84.7</v>
      </c>
      <c r="E40" s="68">
        <f t="shared" si="0"/>
        <v>3.6000000000000085</v>
      </c>
      <c r="F40" s="223">
        <f>AVERAGE(C40:D40)</f>
        <v>82.9</v>
      </c>
    </row>
    <row r="41" spans="1:18">
      <c r="B41" s="67">
        <v>2016</v>
      </c>
      <c r="C41" s="68">
        <v>81.2</v>
      </c>
      <c r="D41" s="68">
        <v>84.7</v>
      </c>
      <c r="E41" s="68">
        <f t="shared" si="0"/>
        <v>3.5</v>
      </c>
    </row>
    <row r="42" spans="1:18" ht="14.25">
      <c r="I42"/>
      <c r="J42"/>
      <c r="K42"/>
      <c r="L42"/>
      <c r="M42"/>
      <c r="N42"/>
      <c r="O42"/>
      <c r="P42"/>
      <c r="Q42"/>
      <c r="R42"/>
    </row>
    <row r="43" spans="1:18" ht="14.25">
      <c r="I43"/>
      <c r="J43"/>
      <c r="K43"/>
      <c r="L43"/>
      <c r="M43"/>
      <c r="N43"/>
      <c r="O43"/>
      <c r="P43"/>
      <c r="Q43"/>
      <c r="R43"/>
    </row>
    <row r="44" spans="1:18" s="71" customFormat="1" ht="14.25">
      <c r="A44" s="291"/>
      <c r="B44" s="290"/>
      <c r="C44" s="290"/>
      <c r="D44" s="290"/>
      <c r="E44" s="290"/>
      <c r="F44" s="290"/>
      <c r="G44" s="290"/>
      <c r="I44"/>
      <c r="J44"/>
      <c r="K44"/>
      <c r="L44"/>
      <c r="M44"/>
      <c r="N44"/>
      <c r="O44"/>
      <c r="P44"/>
      <c r="Q44"/>
      <c r="R44"/>
    </row>
    <row r="45" spans="1:18" s="71" customFormat="1" ht="17.649999999999999">
      <c r="A45" s="61" t="s">
        <v>584</v>
      </c>
      <c r="B45" s="62"/>
      <c r="C45" s="62"/>
      <c r="D45" s="62"/>
      <c r="E45" s="62"/>
      <c r="F45" s="62"/>
      <c r="G45" s="62"/>
      <c r="H45"/>
      <c r="I45"/>
      <c r="J45"/>
      <c r="K45"/>
      <c r="L45"/>
      <c r="M45"/>
      <c r="N45"/>
      <c r="O45"/>
      <c r="P45"/>
      <c r="Q45"/>
      <c r="R45"/>
    </row>
    <row r="46" spans="1:18" s="71" customFormat="1" ht="14.25">
      <c r="A46" s="291"/>
      <c r="B46" s="289" t="s">
        <v>170</v>
      </c>
      <c r="C46" s="289" t="s">
        <v>171</v>
      </c>
      <c r="D46" s="289">
        <v>2004</v>
      </c>
      <c r="E46" s="289">
        <v>2005</v>
      </c>
      <c r="F46" s="289">
        <v>2006</v>
      </c>
      <c r="G46" s="289">
        <v>2007</v>
      </c>
      <c r="H46"/>
      <c r="I46"/>
      <c r="J46"/>
      <c r="K46"/>
      <c r="L46"/>
      <c r="M46"/>
      <c r="N46"/>
      <c r="O46"/>
      <c r="P46"/>
      <c r="Q46"/>
      <c r="R46"/>
    </row>
    <row r="47" spans="1:18" s="71" customFormat="1" ht="14.25">
      <c r="A47" s="224" t="s">
        <v>172</v>
      </c>
      <c r="B47" s="64"/>
      <c r="C47" s="64"/>
      <c r="D47" s="292">
        <v>78.581982225656347</v>
      </c>
      <c r="E47" s="292">
        <v>78.879087339078453</v>
      </c>
      <c r="F47" s="292">
        <v>79.275562622245118</v>
      </c>
      <c r="G47" s="71">
        <v>79.7</v>
      </c>
      <c r="I47"/>
      <c r="J47"/>
      <c r="K47"/>
      <c r="L47"/>
      <c r="M47"/>
      <c r="N47"/>
      <c r="O47"/>
      <c r="P47"/>
      <c r="Q47"/>
      <c r="R47"/>
    </row>
    <row r="48" spans="1:18" s="71" customFormat="1" ht="14.25">
      <c r="A48" s="72" t="s">
        <v>173</v>
      </c>
      <c r="B48" s="73">
        <v>77.174554195473632</v>
      </c>
      <c r="C48" s="73">
        <v>77.641943956521288</v>
      </c>
      <c r="D48" s="73">
        <v>78.083413572221858</v>
      </c>
      <c r="E48" s="73">
        <v>78.764418882129348</v>
      </c>
      <c r="F48" s="73">
        <v>79.090516877175091</v>
      </c>
      <c r="G48" s="71">
        <v>78.46691437448095</v>
      </c>
      <c r="I48"/>
      <c r="J48"/>
      <c r="K48"/>
      <c r="L48"/>
      <c r="M48"/>
      <c r="N48"/>
      <c r="O48"/>
      <c r="P48"/>
      <c r="Q48"/>
    </row>
    <row r="49" spans="1:17" s="71" customFormat="1" ht="14.25">
      <c r="A49" s="72" t="s">
        <v>174</v>
      </c>
      <c r="B49" s="73">
        <v>75.752472210430781</v>
      </c>
      <c r="C49" s="73">
        <v>76.417720223195175</v>
      </c>
      <c r="D49" s="73">
        <v>77.713196267791105</v>
      </c>
      <c r="E49" s="73">
        <v>77.845746591596892</v>
      </c>
      <c r="F49" s="73">
        <v>77.595607332395758</v>
      </c>
      <c r="G49" s="71">
        <v>76.789569240165889</v>
      </c>
      <c r="I49"/>
      <c r="J49"/>
      <c r="K49"/>
      <c r="L49"/>
      <c r="M49"/>
      <c r="N49"/>
      <c r="O49"/>
      <c r="P49"/>
      <c r="Q49"/>
    </row>
    <row r="50" spans="1:17" s="71" customFormat="1" ht="14.25">
      <c r="A50" s="72" t="s">
        <v>175</v>
      </c>
      <c r="B50" s="73">
        <v>75.830354052304884</v>
      </c>
      <c r="C50" s="73">
        <v>76.418148486660641</v>
      </c>
      <c r="D50" s="73">
        <v>76.645752762046314</v>
      </c>
      <c r="E50" s="73">
        <v>76.808243344200008</v>
      </c>
      <c r="F50" s="73">
        <v>76.927200973627947</v>
      </c>
      <c r="G50" s="71">
        <v>77.700080762889399</v>
      </c>
      <c r="I50"/>
      <c r="J50"/>
      <c r="K50"/>
      <c r="L50"/>
      <c r="M50"/>
      <c r="N50"/>
      <c r="O50"/>
      <c r="P50"/>
      <c r="Q50"/>
    </row>
    <row r="51" spans="1:17" s="71" customFormat="1" ht="14.25">
      <c r="A51" s="72" t="s">
        <v>176</v>
      </c>
      <c r="B51" s="73">
        <v>77.824922291578915</v>
      </c>
      <c r="C51" s="73">
        <v>79.126251980651475</v>
      </c>
      <c r="D51" s="73">
        <v>79.523637240897983</v>
      </c>
      <c r="E51" s="73">
        <v>79.773945360340861</v>
      </c>
      <c r="F51" s="73">
        <v>80.24342507071799</v>
      </c>
      <c r="G51" s="71">
        <v>80.602395924631139</v>
      </c>
      <c r="I51"/>
      <c r="J51"/>
      <c r="K51"/>
      <c r="L51"/>
      <c r="M51"/>
      <c r="N51"/>
      <c r="O51"/>
      <c r="P51"/>
      <c r="Q51"/>
    </row>
    <row r="52" spans="1:17" s="71" customFormat="1" ht="14.25">
      <c r="A52" s="72" t="s">
        <v>177</v>
      </c>
      <c r="B52" s="73">
        <v>76.501889975901122</v>
      </c>
      <c r="C52" s="73">
        <v>77.075546184434131</v>
      </c>
      <c r="D52" s="73">
        <v>78.098861047863551</v>
      </c>
      <c r="E52" s="73">
        <v>78.576652810644816</v>
      </c>
      <c r="F52" s="73">
        <v>79.398013109629176</v>
      </c>
      <c r="G52" s="71">
        <v>79.446064883068431</v>
      </c>
      <c r="I52"/>
      <c r="J52"/>
      <c r="K52"/>
      <c r="L52"/>
      <c r="M52"/>
      <c r="N52"/>
      <c r="O52"/>
      <c r="P52"/>
      <c r="Q52"/>
    </row>
    <row r="53" spans="1:17" s="71" customFormat="1" ht="14.25">
      <c r="A53" s="72" t="s">
        <v>178</v>
      </c>
      <c r="B53" s="73">
        <v>76.163402845537917</v>
      </c>
      <c r="C53" s="73">
        <v>77.094149404938321</v>
      </c>
      <c r="D53" s="73">
        <v>77.840518569969774</v>
      </c>
      <c r="E53" s="73">
        <v>78.426064552539501</v>
      </c>
      <c r="F53" s="73">
        <v>78.394744554889598</v>
      </c>
      <c r="G53" s="71">
        <v>78.462097133302834</v>
      </c>
      <c r="I53"/>
      <c r="J53"/>
      <c r="K53"/>
      <c r="L53"/>
      <c r="M53"/>
      <c r="N53"/>
      <c r="O53"/>
      <c r="P53"/>
      <c r="Q53"/>
    </row>
    <row r="54" spans="1:17" s="71" customFormat="1" ht="14.25">
      <c r="A54" s="72" t="s">
        <v>179</v>
      </c>
      <c r="B54" s="73">
        <v>79.541565644429554</v>
      </c>
      <c r="C54" s="73">
        <v>80.261185028777476</v>
      </c>
      <c r="D54" s="73">
        <v>80.236532223865339</v>
      </c>
      <c r="E54" s="73">
        <v>80.532470132997631</v>
      </c>
      <c r="F54" s="73">
        <v>80.70501254898258</v>
      </c>
      <c r="G54" s="71">
        <v>80.906836950711252</v>
      </c>
      <c r="I54"/>
      <c r="J54"/>
      <c r="K54"/>
      <c r="L54"/>
      <c r="M54"/>
      <c r="N54"/>
      <c r="O54"/>
      <c r="P54"/>
      <c r="Q54"/>
    </row>
    <row r="55" spans="1:17" s="71" customFormat="1" ht="14.25">
      <c r="A55" s="72" t="s">
        <v>180</v>
      </c>
      <c r="B55" s="73">
        <v>77.174554195473632</v>
      </c>
      <c r="C55" s="73">
        <v>77.641943956521288</v>
      </c>
      <c r="D55" s="73">
        <v>78.067081277113516</v>
      </c>
      <c r="E55" s="73">
        <v>77.951766597819102</v>
      </c>
      <c r="F55" s="73">
        <v>78.496301962357265</v>
      </c>
      <c r="G55" s="71">
        <v>78.419512197097106</v>
      </c>
      <c r="I55"/>
      <c r="J55"/>
      <c r="K55"/>
      <c r="L55"/>
      <c r="M55"/>
      <c r="N55"/>
      <c r="O55"/>
      <c r="P55"/>
      <c r="Q55"/>
    </row>
    <row r="56" spans="1:17" s="71" customFormat="1" ht="14.25">
      <c r="A56" s="72" t="s">
        <v>181</v>
      </c>
      <c r="B56" s="73">
        <v>79.221969231841442</v>
      </c>
      <c r="C56" s="73">
        <v>79.98937409104883</v>
      </c>
      <c r="D56" s="73">
        <v>80.577592518275253</v>
      </c>
      <c r="E56" s="73">
        <v>80.79913812746814</v>
      </c>
      <c r="F56" s="73">
        <v>81.517425595577151</v>
      </c>
      <c r="G56" s="71">
        <v>82.201803971447745</v>
      </c>
      <c r="I56"/>
      <c r="J56"/>
      <c r="K56"/>
      <c r="L56"/>
      <c r="M56"/>
      <c r="N56"/>
      <c r="O56"/>
      <c r="P56"/>
      <c r="Q56"/>
    </row>
    <row r="57" spans="1:17" s="71" customFormat="1" ht="14.25">
      <c r="A57" s="72" t="s">
        <v>182</v>
      </c>
      <c r="B57" s="73">
        <v>77.236271398108158</v>
      </c>
      <c r="C57" s="73">
        <v>77.589965676810607</v>
      </c>
      <c r="D57" s="73">
        <v>78.101248391394591</v>
      </c>
      <c r="E57" s="73">
        <v>78.643430215972245</v>
      </c>
      <c r="F57" s="73">
        <v>78.859054682496023</v>
      </c>
      <c r="G57" s="71">
        <v>79.155558581813011</v>
      </c>
      <c r="I57"/>
      <c r="J57"/>
      <c r="K57"/>
      <c r="L57"/>
      <c r="M57"/>
      <c r="N57"/>
      <c r="O57"/>
      <c r="P57"/>
      <c r="Q57"/>
    </row>
    <row r="58" spans="1:17" s="71" customFormat="1" ht="14.25">
      <c r="A58" s="72" t="s">
        <v>183</v>
      </c>
      <c r="B58" s="73">
        <v>76.065154194356253</v>
      </c>
      <c r="C58" s="73">
        <v>76.715640127248506</v>
      </c>
      <c r="D58" s="73">
        <v>77.558763333073244</v>
      </c>
      <c r="E58" s="73">
        <v>78.012301111972306</v>
      </c>
      <c r="F58" s="73">
        <v>77.373360970997041</v>
      </c>
      <c r="G58" s="71">
        <v>76.939019672807831</v>
      </c>
      <c r="I58"/>
      <c r="J58"/>
      <c r="K58"/>
      <c r="L58"/>
      <c r="M58"/>
      <c r="N58"/>
      <c r="O58"/>
      <c r="P58"/>
      <c r="Q58"/>
    </row>
    <row r="59" spans="1:17" s="71" customFormat="1" ht="14.25">
      <c r="A59" s="72" t="s">
        <v>184</v>
      </c>
      <c r="B59" s="73">
        <v>75.524606858670367</v>
      </c>
      <c r="C59" s="73">
        <v>76.852953844008539</v>
      </c>
      <c r="D59" s="73">
        <v>77.352523302019463</v>
      </c>
      <c r="E59" s="73">
        <v>77.965355228250402</v>
      </c>
      <c r="F59" s="73">
        <v>78.719375103602346</v>
      </c>
      <c r="G59" s="71">
        <v>79.451254163386835</v>
      </c>
      <c r="I59"/>
      <c r="J59"/>
      <c r="K59"/>
      <c r="L59"/>
      <c r="M59"/>
      <c r="N59"/>
      <c r="O59"/>
      <c r="P59"/>
      <c r="Q59"/>
    </row>
    <row r="60" spans="1:17" s="71" customFormat="1" ht="14.25">
      <c r="A60" s="72" t="s">
        <v>185</v>
      </c>
      <c r="B60" s="73">
        <v>78.17821729562452</v>
      </c>
      <c r="C60" s="73">
        <v>79.009750183580266</v>
      </c>
      <c r="D60" s="73">
        <v>79.470134010362884</v>
      </c>
      <c r="E60" s="73">
        <v>79.991220766769572</v>
      </c>
      <c r="F60" s="73">
        <v>80.318922634490136</v>
      </c>
      <c r="G60" s="71">
        <v>80.343141994298449</v>
      </c>
      <c r="I60"/>
      <c r="J60"/>
      <c r="K60"/>
      <c r="L60"/>
      <c r="M60"/>
      <c r="N60"/>
      <c r="O60"/>
      <c r="P60"/>
      <c r="Q60"/>
    </row>
    <row r="61" spans="1:17" s="71" customFormat="1" ht="14.25">
      <c r="A61" s="72" t="s">
        <v>186</v>
      </c>
      <c r="B61" s="73">
        <v>78.600660921853603</v>
      </c>
      <c r="C61" s="73">
        <v>79.483265782686644</v>
      </c>
      <c r="D61" s="73">
        <v>79.758042944587771</v>
      </c>
      <c r="E61" s="73">
        <v>80.223636880789996</v>
      </c>
      <c r="F61" s="73">
        <v>80.128992663444237</v>
      </c>
      <c r="G61" s="71">
        <v>80.118625225167179</v>
      </c>
      <c r="I61"/>
      <c r="J61"/>
      <c r="K61"/>
      <c r="L61"/>
      <c r="M61"/>
      <c r="N61"/>
      <c r="O61"/>
      <c r="P61"/>
      <c r="Q61"/>
    </row>
    <row r="62" spans="1:17" s="71" customFormat="1" ht="14.25">
      <c r="A62" s="72" t="s">
        <v>187</v>
      </c>
      <c r="B62" s="73">
        <v>76.065154194356253</v>
      </c>
      <c r="C62" s="73">
        <v>76.715640127248506</v>
      </c>
      <c r="D62" s="73">
        <v>77.991818266644174</v>
      </c>
      <c r="E62" s="73">
        <v>78.232806063416007</v>
      </c>
      <c r="F62" s="73">
        <v>77.751078404449018</v>
      </c>
      <c r="G62" s="71">
        <v>77.512139499246203</v>
      </c>
      <c r="I62"/>
      <c r="J62"/>
      <c r="K62"/>
      <c r="L62"/>
      <c r="M62"/>
      <c r="N62"/>
      <c r="O62"/>
      <c r="P62"/>
      <c r="Q62"/>
    </row>
    <row r="63" spans="1:17" s="71" customFormat="1" ht="14.25">
      <c r="A63" s="72" t="s">
        <v>188</v>
      </c>
      <c r="B63" s="73">
        <v>77.122185506811945</v>
      </c>
      <c r="C63" s="73">
        <v>78.314150348196918</v>
      </c>
      <c r="D63" s="73">
        <v>77.720110384657332</v>
      </c>
      <c r="E63" s="73">
        <v>78.129127298874479</v>
      </c>
      <c r="F63" s="73">
        <v>78.620850348597585</v>
      </c>
      <c r="G63" s="71">
        <v>78.316358161345065</v>
      </c>
      <c r="I63"/>
      <c r="J63"/>
      <c r="K63"/>
      <c r="L63"/>
      <c r="M63"/>
      <c r="N63"/>
      <c r="O63"/>
      <c r="P63"/>
      <c r="Q63"/>
    </row>
    <row r="64" spans="1:17" s="71" customFormat="1" ht="14.25">
      <c r="A64" s="72" t="s">
        <v>189</v>
      </c>
      <c r="B64" s="73">
        <v>75.986340388912083</v>
      </c>
      <c r="C64" s="73">
        <v>77.032249747301151</v>
      </c>
      <c r="D64" s="73">
        <v>75.816035929064071</v>
      </c>
      <c r="E64" s="73">
        <v>75.975714903352937</v>
      </c>
      <c r="F64" s="73">
        <v>76.785879356283857</v>
      </c>
      <c r="G64" s="71">
        <v>76.965947833781343</v>
      </c>
      <c r="I64"/>
      <c r="J64"/>
      <c r="K64"/>
      <c r="L64"/>
      <c r="M64"/>
      <c r="N64"/>
      <c r="O64"/>
      <c r="P64"/>
      <c r="Q64"/>
    </row>
    <row r="65" spans="1:17" s="71" customFormat="1" ht="14.25">
      <c r="A65" s="72" t="s">
        <v>190</v>
      </c>
      <c r="B65" s="73">
        <v>76.519030322041033</v>
      </c>
      <c r="C65" s="73">
        <v>77.074947630597578</v>
      </c>
      <c r="D65" s="73">
        <v>77.351418341686383</v>
      </c>
      <c r="E65" s="73">
        <v>77.854262411000917</v>
      </c>
      <c r="F65" s="73">
        <v>78.234869607320022</v>
      </c>
      <c r="G65" s="71">
        <v>79.033212677785784</v>
      </c>
      <c r="I65"/>
      <c r="J65"/>
      <c r="K65"/>
      <c r="L65"/>
      <c r="M65"/>
      <c r="N65"/>
      <c r="O65"/>
      <c r="P65"/>
      <c r="Q65"/>
    </row>
    <row r="66" spans="1:17" s="71" customFormat="1" ht="14.25">
      <c r="A66" s="72" t="s">
        <v>191</v>
      </c>
      <c r="B66" s="73">
        <v>75.49647629145025</v>
      </c>
      <c r="C66" s="73">
        <v>75.823775268512961</v>
      </c>
      <c r="D66" s="73">
        <v>76.199173949957782</v>
      </c>
      <c r="E66" s="73">
        <v>77.386630649683141</v>
      </c>
      <c r="F66" s="73">
        <v>78.030388439439875</v>
      </c>
      <c r="G66" s="71">
        <v>78.424782146682659</v>
      </c>
      <c r="I66"/>
      <c r="J66"/>
      <c r="K66"/>
      <c r="L66"/>
      <c r="M66"/>
      <c r="N66"/>
      <c r="O66"/>
      <c r="P66"/>
      <c r="Q66"/>
    </row>
    <row r="67" spans="1:17" s="71" customFormat="1" ht="14.25">
      <c r="A67" s="72" t="s">
        <v>192</v>
      </c>
      <c r="B67" s="73">
        <v>76.236050056256261</v>
      </c>
      <c r="C67" s="73">
        <v>77.017179086791259</v>
      </c>
      <c r="D67" s="73">
        <v>77.702974254666984</v>
      </c>
      <c r="E67" s="73">
        <v>78.253246804796333</v>
      </c>
      <c r="F67" s="73">
        <v>78.697118116298526</v>
      </c>
      <c r="G67" s="71">
        <v>79.304770490876408</v>
      </c>
      <c r="I67"/>
      <c r="J67"/>
      <c r="K67"/>
      <c r="L67"/>
      <c r="M67"/>
      <c r="N67"/>
      <c r="O67"/>
      <c r="P67"/>
      <c r="Q67"/>
    </row>
    <row r="68" spans="1:17" s="71" customFormat="1" ht="14.25">
      <c r="A68" s="72" t="s">
        <v>193</v>
      </c>
      <c r="B68" s="73">
        <v>75.322338971152348</v>
      </c>
      <c r="C68" s="73">
        <v>77.39978274293702</v>
      </c>
      <c r="D68" s="73">
        <v>77.344877179286598</v>
      </c>
      <c r="E68" s="73">
        <v>77.931726240797587</v>
      </c>
      <c r="F68" s="73">
        <v>78.393902085501082</v>
      </c>
      <c r="G68" s="71">
        <v>78.473338645879906</v>
      </c>
      <c r="I68"/>
      <c r="J68"/>
      <c r="K68"/>
      <c r="L68"/>
      <c r="M68"/>
      <c r="N68"/>
      <c r="O68"/>
      <c r="P68"/>
      <c r="Q68"/>
    </row>
    <row r="69" spans="1:17" s="71" customFormat="1" ht="14.25">
      <c r="A69" s="72" t="s">
        <v>194</v>
      </c>
      <c r="B69" s="73">
        <v>78.600686482368005</v>
      </c>
      <c r="C69" s="73">
        <v>78.892125261624813</v>
      </c>
      <c r="D69" s="73">
        <v>79.405935873533906</v>
      </c>
      <c r="E69" s="73">
        <v>79.685142983124607</v>
      </c>
      <c r="F69" s="73">
        <v>80.234707592324426</v>
      </c>
      <c r="G69" s="71">
        <v>81.242965822416053</v>
      </c>
      <c r="I69"/>
      <c r="J69"/>
      <c r="K69"/>
      <c r="L69"/>
      <c r="M69"/>
      <c r="N69"/>
      <c r="O69"/>
      <c r="P69"/>
      <c r="Q69"/>
    </row>
    <row r="70" spans="1:17" s="71" customFormat="1" ht="14.25">
      <c r="A70" s="72" t="s">
        <v>195</v>
      </c>
      <c r="B70" s="73">
        <v>75.752191218260791</v>
      </c>
      <c r="C70" s="73">
        <v>75.74818668419023</v>
      </c>
      <c r="D70" s="73">
        <v>75.326151154396243</v>
      </c>
      <c r="E70" s="73">
        <v>75.773801805004084</v>
      </c>
      <c r="F70" s="73">
        <v>76.614188175754236</v>
      </c>
      <c r="G70" s="71">
        <v>76.92459607615794</v>
      </c>
      <c r="I70"/>
      <c r="J70"/>
      <c r="K70"/>
      <c r="L70"/>
      <c r="M70"/>
      <c r="N70"/>
      <c r="O70"/>
      <c r="P70"/>
      <c r="Q70"/>
    </row>
    <row r="71" spans="1:17" s="71" customFormat="1" ht="14.25">
      <c r="A71" s="72" t="s">
        <v>196</v>
      </c>
      <c r="B71" s="73">
        <v>76.90580684513273</v>
      </c>
      <c r="C71" s="73">
        <v>77.730343832595253</v>
      </c>
      <c r="D71" s="73">
        <v>78.816712637270626</v>
      </c>
      <c r="E71" s="73">
        <v>78.97036084987424</v>
      </c>
      <c r="F71" s="73">
        <v>79.374894902603884</v>
      </c>
      <c r="G71" s="71">
        <v>80.887694925828228</v>
      </c>
      <c r="I71"/>
      <c r="J71"/>
      <c r="K71"/>
      <c r="L71"/>
      <c r="M71"/>
      <c r="N71"/>
      <c r="O71"/>
      <c r="P71"/>
      <c r="Q71"/>
    </row>
    <row r="72" spans="1:17" s="71" customFormat="1" ht="14.25">
      <c r="A72" s="72" t="s">
        <v>197</v>
      </c>
      <c r="B72" s="73">
        <v>76.461189347939154</v>
      </c>
      <c r="C72" s="73">
        <v>77.41399085385585</v>
      </c>
      <c r="D72" s="73">
        <v>77.657093873509638</v>
      </c>
      <c r="E72" s="73">
        <v>78.139849673559823</v>
      </c>
      <c r="F72" s="73">
        <v>78.55313210421528</v>
      </c>
      <c r="G72" s="71">
        <v>78.656210226402351</v>
      </c>
      <c r="I72"/>
      <c r="J72"/>
      <c r="K72"/>
      <c r="L72"/>
      <c r="M72"/>
      <c r="N72"/>
      <c r="O72"/>
      <c r="P72"/>
      <c r="Q72"/>
    </row>
    <row r="73" spans="1:17" s="71" customFormat="1" ht="14.25">
      <c r="A73" s="72" t="s">
        <v>198</v>
      </c>
      <c r="B73" s="73">
        <v>76.061106477784449</v>
      </c>
      <c r="C73" s="73">
        <v>77.450513587103828</v>
      </c>
      <c r="D73" s="73">
        <v>77.707271983262743</v>
      </c>
      <c r="E73" s="73">
        <v>78.174132963929495</v>
      </c>
      <c r="F73" s="73">
        <v>78.60563334393413</v>
      </c>
      <c r="G73" s="71">
        <v>78.814612002445855</v>
      </c>
      <c r="I73"/>
      <c r="J73"/>
      <c r="K73"/>
      <c r="L73"/>
      <c r="M73"/>
      <c r="N73"/>
      <c r="O73"/>
      <c r="P73"/>
      <c r="Q73"/>
    </row>
    <row r="74" spans="1:17" s="71" customFormat="1" ht="14.25">
      <c r="A74" s="72" t="s">
        <v>199</v>
      </c>
      <c r="B74" s="73">
        <v>77.123221395796989</v>
      </c>
      <c r="C74" s="73">
        <v>77.747764216250872</v>
      </c>
      <c r="D74" s="73">
        <v>78.184135029954859</v>
      </c>
      <c r="E74" s="73">
        <v>78.311465695455396</v>
      </c>
      <c r="F74" s="73">
        <v>78.744935958623458</v>
      </c>
      <c r="G74" s="71">
        <v>79.093333934827214</v>
      </c>
      <c r="I74"/>
      <c r="J74"/>
      <c r="K74"/>
      <c r="L74"/>
      <c r="M74"/>
      <c r="N74"/>
      <c r="O74"/>
      <c r="P74"/>
      <c r="Q74"/>
    </row>
    <row r="75" spans="1:17" s="71" customFormat="1" ht="14.25">
      <c r="A75" s="72" t="s">
        <v>200</v>
      </c>
      <c r="B75" s="73">
        <v>77.372283655364797</v>
      </c>
      <c r="C75" s="73">
        <v>77.950917211115737</v>
      </c>
      <c r="D75" s="73">
        <v>77.892139975185202</v>
      </c>
      <c r="E75" s="73">
        <v>77.526800654892682</v>
      </c>
      <c r="F75" s="73">
        <v>77.864405825928117</v>
      </c>
      <c r="G75" s="71">
        <v>77.875922924799738</v>
      </c>
      <c r="I75"/>
      <c r="J75"/>
      <c r="K75"/>
      <c r="L75"/>
      <c r="M75"/>
      <c r="N75"/>
      <c r="O75"/>
      <c r="P75"/>
      <c r="Q75"/>
    </row>
    <row r="76" spans="1:17" s="71" customFormat="1" ht="14.25">
      <c r="A76" s="72" t="s">
        <v>201</v>
      </c>
      <c r="B76" s="73">
        <v>76.90580684513273</v>
      </c>
      <c r="C76" s="73">
        <v>77.730343832595253</v>
      </c>
      <c r="D76" s="73">
        <v>77.532272999089599</v>
      </c>
      <c r="E76" s="73">
        <v>77.479223738806084</v>
      </c>
      <c r="F76" s="73">
        <v>78.284268452423476</v>
      </c>
      <c r="G76" s="71">
        <v>79.386011315186906</v>
      </c>
      <c r="I76"/>
      <c r="J76"/>
      <c r="K76"/>
      <c r="L76"/>
      <c r="M76"/>
      <c r="N76"/>
      <c r="O76"/>
      <c r="P76"/>
      <c r="Q76"/>
    </row>
    <row r="77" spans="1:17" s="71" customFormat="1" ht="14.25">
      <c r="A77" s="72" t="s">
        <v>202</v>
      </c>
      <c r="B77" s="73">
        <v>76.526335468916272</v>
      </c>
      <c r="C77" s="73">
        <v>76.766745308020305</v>
      </c>
      <c r="D77" s="73">
        <v>77.342331736801214</v>
      </c>
      <c r="E77" s="73">
        <v>77.105632732667246</v>
      </c>
      <c r="F77" s="73">
        <v>77.400003761381072</v>
      </c>
      <c r="G77" s="71">
        <v>77.740168741106757</v>
      </c>
      <c r="I77"/>
      <c r="J77"/>
      <c r="K77"/>
      <c r="L77"/>
      <c r="M77"/>
      <c r="N77"/>
      <c r="O77"/>
      <c r="P77"/>
      <c r="Q77"/>
    </row>
    <row r="78" spans="1:17" s="71" customFormat="1" ht="14.25">
      <c r="A78" s="72" t="s">
        <v>203</v>
      </c>
      <c r="B78" s="73">
        <v>76.809890743761699</v>
      </c>
      <c r="C78" s="73">
        <v>77.618571833759788</v>
      </c>
      <c r="D78" s="73">
        <v>77.779823140663296</v>
      </c>
      <c r="E78" s="73">
        <v>78.125409455573305</v>
      </c>
      <c r="F78" s="73">
        <v>78.633424985318086</v>
      </c>
      <c r="G78" s="71">
        <v>79.216962027643405</v>
      </c>
      <c r="I78"/>
      <c r="J78"/>
      <c r="K78"/>
      <c r="L78"/>
      <c r="M78"/>
      <c r="N78"/>
      <c r="O78"/>
      <c r="P78"/>
      <c r="Q78"/>
    </row>
    <row r="79" spans="1:17" s="71" customFormat="1" ht="14.25">
      <c r="A79" s="72" t="s">
        <v>204</v>
      </c>
      <c r="B79" s="73">
        <v>76.526335468916272</v>
      </c>
      <c r="C79" s="73">
        <v>76.766745308020305</v>
      </c>
      <c r="D79" s="73">
        <v>76.997088081603678</v>
      </c>
      <c r="E79" s="73">
        <v>77.104668987138012</v>
      </c>
      <c r="F79" s="73">
        <v>77.59360785734107</v>
      </c>
      <c r="G79" s="71">
        <v>77.769323624339378</v>
      </c>
      <c r="I79"/>
      <c r="J79"/>
      <c r="K79"/>
      <c r="L79"/>
      <c r="M79"/>
      <c r="N79"/>
      <c r="O79"/>
      <c r="P79"/>
      <c r="Q79"/>
    </row>
    <row r="80" spans="1:17" s="71" customFormat="1" ht="14.25">
      <c r="A80" s="72" t="s">
        <v>205</v>
      </c>
      <c r="B80" s="73">
        <v>77.37563449726737</v>
      </c>
      <c r="C80" s="73">
        <v>77.855781701857779</v>
      </c>
      <c r="D80" s="73">
        <v>78.489920479574934</v>
      </c>
      <c r="E80" s="73">
        <v>79.001020146874268</v>
      </c>
      <c r="F80" s="73">
        <v>79.242261748667943</v>
      </c>
      <c r="G80" s="71">
        <v>79.498673047140244</v>
      </c>
      <c r="I80"/>
      <c r="J80"/>
      <c r="K80"/>
      <c r="L80"/>
      <c r="M80"/>
      <c r="N80"/>
      <c r="O80"/>
      <c r="P80"/>
      <c r="Q80"/>
    </row>
    <row r="81" spans="1:17" s="71" customFormat="1" ht="14.25">
      <c r="A81" s="72" t="s">
        <v>206</v>
      </c>
      <c r="B81" s="73">
        <v>76.195161662088637</v>
      </c>
      <c r="C81" s="73">
        <v>77.087203185068859</v>
      </c>
      <c r="D81" s="73">
        <v>76.133378401763949</v>
      </c>
      <c r="E81" s="73">
        <v>75.15855109690574</v>
      </c>
      <c r="F81" s="73">
        <v>75.507062926529201</v>
      </c>
      <c r="G81" s="71">
        <v>76.703550249634304</v>
      </c>
      <c r="I81"/>
      <c r="J81"/>
      <c r="K81"/>
      <c r="L81"/>
      <c r="M81"/>
      <c r="N81"/>
      <c r="O81"/>
      <c r="P81"/>
      <c r="Q81"/>
    </row>
    <row r="82" spans="1:17" s="71" customFormat="1" ht="14.25">
      <c r="A82" s="72" t="s">
        <v>207</v>
      </c>
      <c r="B82" s="73">
        <v>78.150992089335347</v>
      </c>
      <c r="C82" s="73">
        <v>78.729728232609119</v>
      </c>
      <c r="D82" s="73">
        <v>78.991530057440499</v>
      </c>
      <c r="E82" s="73">
        <v>79.208167050248562</v>
      </c>
      <c r="F82" s="73">
        <v>79.495993705188724</v>
      </c>
      <c r="G82" s="71">
        <v>80.034142426636436</v>
      </c>
      <c r="I82"/>
      <c r="J82"/>
      <c r="K82"/>
      <c r="L82"/>
      <c r="M82"/>
      <c r="N82"/>
      <c r="O82"/>
      <c r="P82"/>
      <c r="Q82"/>
    </row>
    <row r="83" spans="1:17" s="71" customFormat="1" ht="14.25">
      <c r="A83" s="72" t="s">
        <v>208</v>
      </c>
      <c r="B83" s="73">
        <v>78.067509461710941</v>
      </c>
      <c r="C83" s="73">
        <v>78.061362988897073</v>
      </c>
      <c r="D83" s="73">
        <v>78.473182398860615</v>
      </c>
      <c r="E83" s="73">
        <v>78.700842743403655</v>
      </c>
      <c r="F83" s="73">
        <v>79.207113824623704</v>
      </c>
      <c r="G83" s="71">
        <v>79.724195652046163</v>
      </c>
      <c r="I83"/>
      <c r="J83"/>
      <c r="K83"/>
      <c r="L83"/>
      <c r="M83"/>
      <c r="N83"/>
      <c r="O83"/>
      <c r="P83"/>
      <c r="Q83"/>
    </row>
    <row r="84" spans="1:17" s="71" customFormat="1" ht="14.25">
      <c r="A84" s="72" t="s">
        <v>209</v>
      </c>
      <c r="B84" s="73">
        <v>75.207741428436719</v>
      </c>
      <c r="C84" s="73">
        <v>75.298361537199852</v>
      </c>
      <c r="D84" s="73">
        <v>75.615066376778131</v>
      </c>
      <c r="E84" s="73">
        <v>75.774881930043236</v>
      </c>
      <c r="F84" s="73">
        <v>76.353750423287863</v>
      </c>
      <c r="G84" s="71">
        <v>76.935383486765005</v>
      </c>
      <c r="I84"/>
      <c r="J84"/>
      <c r="K84"/>
      <c r="L84"/>
      <c r="M84"/>
      <c r="N84"/>
      <c r="O84"/>
      <c r="P84"/>
      <c r="Q84"/>
    </row>
    <row r="85" spans="1:17" s="71" customFormat="1" ht="14.25">
      <c r="A85" s="72" t="s">
        <v>210</v>
      </c>
      <c r="B85" s="73">
        <v>76.065154194356253</v>
      </c>
      <c r="C85" s="73">
        <v>76.715640127248506</v>
      </c>
      <c r="D85" s="73">
        <v>75.46061312471295</v>
      </c>
      <c r="E85" s="73">
        <v>74.849571542526135</v>
      </c>
      <c r="F85" s="73">
        <v>74.428057283560619</v>
      </c>
      <c r="G85" s="71">
        <v>75.34742115064968</v>
      </c>
      <c r="I85"/>
      <c r="J85"/>
      <c r="K85"/>
      <c r="L85"/>
      <c r="M85"/>
      <c r="N85"/>
      <c r="O85"/>
      <c r="P85"/>
      <c r="Q85"/>
    </row>
    <row r="86" spans="1:17" s="71" customFormat="1" ht="14.25">
      <c r="A86" s="72" t="s">
        <v>211</v>
      </c>
      <c r="B86" s="73">
        <v>76.736207394474221</v>
      </c>
      <c r="C86" s="73">
        <v>77.296142373736217</v>
      </c>
      <c r="D86" s="73">
        <v>78.887798846519246</v>
      </c>
      <c r="E86" s="73">
        <v>79.390393476053632</v>
      </c>
      <c r="F86" s="73">
        <v>79.604810320343574</v>
      </c>
      <c r="G86" s="71">
        <v>79.825146457729744</v>
      </c>
      <c r="I86"/>
      <c r="J86"/>
      <c r="K86"/>
      <c r="L86"/>
      <c r="M86"/>
      <c r="N86"/>
      <c r="O86"/>
      <c r="P86"/>
      <c r="Q86"/>
    </row>
    <row r="87" spans="1:17" s="71" customFormat="1" ht="14.25">
      <c r="A87" s="72" t="s">
        <v>212</v>
      </c>
      <c r="B87" s="73">
        <v>80.597009586815076</v>
      </c>
      <c r="C87" s="73">
        <v>80.635321699744438</v>
      </c>
      <c r="D87" s="73">
        <v>81.044695522465815</v>
      </c>
      <c r="E87" s="73">
        <v>81.024670240696523</v>
      </c>
      <c r="F87" s="73">
        <v>81.39645286559778</v>
      </c>
      <c r="G87" s="71">
        <v>81.862643478121697</v>
      </c>
      <c r="I87"/>
      <c r="J87"/>
      <c r="K87"/>
      <c r="L87"/>
      <c r="M87"/>
      <c r="N87"/>
      <c r="O87"/>
      <c r="P87"/>
      <c r="Q87"/>
    </row>
    <row r="88" spans="1:17" s="71" customFormat="1" ht="14.25">
      <c r="A88" s="72" t="s">
        <v>213</v>
      </c>
      <c r="B88" s="73">
        <v>77.174554195473632</v>
      </c>
      <c r="C88" s="73">
        <v>77.641943956521288</v>
      </c>
      <c r="D88" s="73">
        <v>79.551305035825564</v>
      </c>
      <c r="E88" s="73">
        <v>80.0753195342499</v>
      </c>
      <c r="F88" s="73">
        <v>78.801831186912565</v>
      </c>
      <c r="G88" s="71">
        <v>78.207235799383014</v>
      </c>
      <c r="I88"/>
      <c r="J88"/>
      <c r="K88"/>
      <c r="L88"/>
      <c r="M88"/>
      <c r="N88"/>
      <c r="O88"/>
      <c r="P88"/>
      <c r="Q88"/>
    </row>
    <row r="89" spans="1:17" s="71" customFormat="1" ht="14.25">
      <c r="A89" s="72" t="s">
        <v>214</v>
      </c>
      <c r="B89" s="73">
        <v>74.79467075733379</v>
      </c>
      <c r="C89" s="73">
        <v>75.789195746917031</v>
      </c>
      <c r="D89" s="73">
        <v>76.606201237937384</v>
      </c>
      <c r="E89" s="73">
        <v>76.472196876816753</v>
      </c>
      <c r="F89" s="73">
        <v>77.034072223716464</v>
      </c>
      <c r="G89" s="71">
        <v>77.359803694568186</v>
      </c>
      <c r="I89"/>
      <c r="J89"/>
      <c r="K89"/>
      <c r="L89"/>
      <c r="M89"/>
      <c r="N89"/>
      <c r="O89"/>
      <c r="P89"/>
      <c r="Q89"/>
    </row>
    <row r="90" spans="1:17" s="71" customFormat="1" ht="14.25">
      <c r="A90" s="72" t="s">
        <v>215</v>
      </c>
      <c r="B90" s="73">
        <v>77.999868077519309</v>
      </c>
      <c r="C90" s="73">
        <v>78.491651498402931</v>
      </c>
      <c r="D90" s="73">
        <v>78.756850210971422</v>
      </c>
      <c r="E90" s="73">
        <v>79.209063327012245</v>
      </c>
      <c r="F90" s="73">
        <v>79.682611324804057</v>
      </c>
      <c r="G90" s="71">
        <v>80.546166082931876</v>
      </c>
      <c r="I90"/>
      <c r="J90"/>
      <c r="K90"/>
      <c r="L90"/>
      <c r="M90"/>
      <c r="N90"/>
      <c r="O90"/>
      <c r="P90"/>
      <c r="Q90"/>
    </row>
    <row r="91" spans="1:17" s="71" customFormat="1" ht="14.25">
      <c r="A91" s="72" t="s">
        <v>216</v>
      </c>
      <c r="B91" s="73">
        <v>76.806373895655014</v>
      </c>
      <c r="C91" s="73">
        <v>78.057220739631759</v>
      </c>
      <c r="D91" s="73">
        <v>79.303387316654579</v>
      </c>
      <c r="E91" s="73">
        <v>80.956917600485994</v>
      </c>
      <c r="F91" s="73">
        <v>82.038686359506301</v>
      </c>
      <c r="G91" s="71">
        <v>82.800456572663563</v>
      </c>
      <c r="I91"/>
      <c r="J91"/>
      <c r="K91"/>
      <c r="L91"/>
      <c r="M91"/>
      <c r="N91"/>
      <c r="O91"/>
      <c r="P91"/>
      <c r="Q91"/>
    </row>
    <row r="92" spans="1:17" s="71" customFormat="1" ht="14.25">
      <c r="A92" s="72" t="s">
        <v>217</v>
      </c>
      <c r="B92" s="73">
        <v>77.1361145150901</v>
      </c>
      <c r="C92" s="73">
        <v>78.132763814449632</v>
      </c>
      <c r="D92" s="73">
        <v>78.206030550132255</v>
      </c>
      <c r="E92" s="73">
        <v>77.953206875617042</v>
      </c>
      <c r="F92" s="73">
        <v>78.091218580135688</v>
      </c>
      <c r="G92" s="71">
        <v>78.305344495294833</v>
      </c>
      <c r="I92"/>
      <c r="J92"/>
      <c r="K92"/>
      <c r="L92"/>
      <c r="M92"/>
      <c r="N92"/>
      <c r="O92"/>
      <c r="P92"/>
      <c r="Q92"/>
    </row>
    <row r="93" spans="1:17" s="71" customFormat="1" ht="14.25">
      <c r="A93" s="72" t="s">
        <v>218</v>
      </c>
      <c r="B93" s="73">
        <v>75.780920261505599</v>
      </c>
      <c r="C93" s="73">
        <v>76.391609394135955</v>
      </c>
      <c r="D93" s="73">
        <v>76.830581135841896</v>
      </c>
      <c r="E93" s="73">
        <v>77.01640177616531</v>
      </c>
      <c r="F93" s="73">
        <v>76.951342631958241</v>
      </c>
      <c r="G93" s="71">
        <v>77.490409189648801</v>
      </c>
      <c r="I93"/>
      <c r="J93"/>
      <c r="K93"/>
      <c r="L93"/>
      <c r="M93"/>
      <c r="N93"/>
      <c r="O93"/>
      <c r="P93"/>
      <c r="Q93"/>
    </row>
    <row r="94" spans="1:17" s="71" customFormat="1" ht="14.25">
      <c r="A94" s="72" t="s">
        <v>219</v>
      </c>
      <c r="B94" s="73">
        <v>76.507348675297735</v>
      </c>
      <c r="C94" s="73">
        <v>76.933267077501583</v>
      </c>
      <c r="D94" s="73">
        <v>77.508729971848751</v>
      </c>
      <c r="E94" s="73">
        <v>77.818233190181857</v>
      </c>
      <c r="F94" s="73">
        <v>79.027875927469267</v>
      </c>
      <c r="G94" s="71">
        <v>78.696480692103989</v>
      </c>
      <c r="I94"/>
      <c r="J94"/>
      <c r="K94"/>
      <c r="L94"/>
      <c r="M94"/>
      <c r="N94"/>
      <c r="O94"/>
      <c r="P94"/>
      <c r="Q94"/>
    </row>
    <row r="95" spans="1:17" s="71" customFormat="1" ht="14.25">
      <c r="A95" s="72" t="s">
        <v>220</v>
      </c>
      <c r="B95" s="73">
        <v>76.064093804627134</v>
      </c>
      <c r="C95" s="73">
        <v>76.035501678217173</v>
      </c>
      <c r="D95" s="73">
        <v>75.889901162175434</v>
      </c>
      <c r="E95" s="73">
        <v>75.707073791677004</v>
      </c>
      <c r="F95" s="73">
        <v>75.849636287206138</v>
      </c>
      <c r="G95" s="71">
        <v>76.425427783019686</v>
      </c>
      <c r="I95"/>
      <c r="J95"/>
      <c r="K95"/>
      <c r="L95"/>
      <c r="M95"/>
      <c r="N95"/>
      <c r="O95"/>
      <c r="P95"/>
      <c r="Q95"/>
    </row>
    <row r="96" spans="1:17" s="71" customFormat="1" ht="14.25">
      <c r="A96" s="72" t="s">
        <v>221</v>
      </c>
      <c r="B96" s="73">
        <v>79.573824076410588</v>
      </c>
      <c r="C96" s="73">
        <v>80.350270783570238</v>
      </c>
      <c r="D96" s="73">
        <v>80.499136376268012</v>
      </c>
      <c r="E96" s="73">
        <v>80.841327994283375</v>
      </c>
      <c r="F96" s="73">
        <v>81.181146350449012</v>
      </c>
      <c r="G96" s="71">
        <v>81.523515809077352</v>
      </c>
      <c r="I96"/>
      <c r="J96"/>
      <c r="K96"/>
      <c r="L96"/>
      <c r="M96"/>
      <c r="N96"/>
      <c r="O96"/>
      <c r="P96"/>
      <c r="Q96"/>
    </row>
    <row r="97" spans="1:17" s="71" customFormat="1" ht="14.25">
      <c r="A97" s="72" t="s">
        <v>222</v>
      </c>
      <c r="B97" s="73">
        <v>77.158415262102281</v>
      </c>
      <c r="C97" s="73">
        <v>78.178206222436785</v>
      </c>
      <c r="D97" s="73">
        <v>78.503501540865756</v>
      </c>
      <c r="E97" s="73">
        <v>78.979878438052125</v>
      </c>
      <c r="F97" s="73">
        <v>79.512076392151187</v>
      </c>
      <c r="G97" s="71">
        <v>79.813256703207529</v>
      </c>
      <c r="I97"/>
      <c r="J97"/>
      <c r="K97"/>
      <c r="L97"/>
      <c r="M97"/>
      <c r="N97"/>
      <c r="O97"/>
      <c r="P97"/>
      <c r="Q97"/>
    </row>
    <row r="98" spans="1:17" s="71" customFormat="1" ht="14.25">
      <c r="A98" s="72" t="s">
        <v>223</v>
      </c>
      <c r="B98" s="73">
        <v>76.90580684513273</v>
      </c>
      <c r="C98" s="73">
        <v>77.730343832595253</v>
      </c>
      <c r="D98" s="73">
        <v>77.446521378370889</v>
      </c>
      <c r="E98" s="73">
        <v>78.696557239774862</v>
      </c>
      <c r="F98" s="73">
        <v>78.792905347468292</v>
      </c>
      <c r="G98" s="71">
        <v>79.327085664709102</v>
      </c>
      <c r="I98"/>
      <c r="J98"/>
      <c r="K98"/>
      <c r="L98"/>
      <c r="M98"/>
      <c r="N98"/>
      <c r="O98"/>
      <c r="P98"/>
      <c r="Q98"/>
    </row>
    <row r="99" spans="1:17" s="71" customFormat="1" ht="14.25">
      <c r="A99" s="72" t="s">
        <v>224</v>
      </c>
      <c r="B99" s="73">
        <v>77.161371326940028</v>
      </c>
      <c r="C99" s="73">
        <v>77.586708768652557</v>
      </c>
      <c r="D99" s="73">
        <v>77.957274828016352</v>
      </c>
      <c r="E99" s="73">
        <v>78.349671339419629</v>
      </c>
      <c r="F99" s="73">
        <v>78.619808418157291</v>
      </c>
      <c r="G99" s="71">
        <v>79.084589919622033</v>
      </c>
      <c r="I99"/>
      <c r="J99"/>
      <c r="K99"/>
      <c r="L99"/>
      <c r="M99"/>
      <c r="N99"/>
      <c r="O99"/>
      <c r="P99"/>
      <c r="Q99"/>
    </row>
    <row r="100" spans="1:17" s="71" customFormat="1" ht="14.25">
      <c r="A100" s="72" t="s">
        <v>225</v>
      </c>
      <c r="B100" s="73">
        <v>77.475428364583806</v>
      </c>
      <c r="C100" s="73">
        <v>78.459094907507577</v>
      </c>
      <c r="D100" s="73">
        <v>78.875543994629837</v>
      </c>
      <c r="E100" s="73">
        <v>79.014627277979997</v>
      </c>
      <c r="F100" s="73">
        <v>79.459070233439164</v>
      </c>
      <c r="G100" s="71">
        <v>79.76648528626842</v>
      </c>
      <c r="I100"/>
      <c r="J100"/>
      <c r="K100"/>
      <c r="L100"/>
      <c r="M100"/>
      <c r="N100"/>
      <c r="O100"/>
      <c r="P100"/>
      <c r="Q100"/>
    </row>
    <row r="101" spans="1:17" s="71" customFormat="1" ht="14.25">
      <c r="A101" s="72" t="s">
        <v>226</v>
      </c>
      <c r="B101" s="73">
        <v>76.736207394474221</v>
      </c>
      <c r="C101" s="73">
        <v>77.296142373736217</v>
      </c>
      <c r="D101" s="73">
        <v>76.343870992913438</v>
      </c>
      <c r="E101" s="73">
        <v>76.856678112822991</v>
      </c>
      <c r="F101" s="73">
        <v>77.983181014872812</v>
      </c>
      <c r="G101" s="71">
        <v>78.929000599366773</v>
      </c>
      <c r="I101"/>
      <c r="J101"/>
      <c r="K101"/>
      <c r="L101"/>
      <c r="M101"/>
      <c r="N101"/>
      <c r="O101"/>
      <c r="P101"/>
      <c r="Q101"/>
    </row>
    <row r="102" spans="1:17" s="71" customFormat="1" ht="14.25">
      <c r="A102" s="72" t="s">
        <v>227</v>
      </c>
      <c r="B102" s="73">
        <v>75.986340388912083</v>
      </c>
      <c r="C102" s="73">
        <v>77.032249747301151</v>
      </c>
      <c r="D102" s="73">
        <v>78.665768791315514</v>
      </c>
      <c r="E102" s="73">
        <v>78.576992930075733</v>
      </c>
      <c r="F102" s="73">
        <v>78.3481767797592</v>
      </c>
      <c r="G102" s="71">
        <v>78.649404376561222</v>
      </c>
      <c r="I102"/>
      <c r="J102"/>
      <c r="K102"/>
      <c r="L102"/>
      <c r="M102"/>
      <c r="N102"/>
      <c r="O102"/>
      <c r="P102"/>
      <c r="Q102"/>
    </row>
    <row r="103" spans="1:17" s="71" customFormat="1" ht="14.25">
      <c r="A103" s="72" t="s">
        <v>228</v>
      </c>
      <c r="B103" s="73">
        <v>76.507348675297735</v>
      </c>
      <c r="C103" s="73">
        <v>76.933267077501583</v>
      </c>
      <c r="D103" s="73">
        <v>77.120569008538297</v>
      </c>
      <c r="E103" s="73">
        <v>77.895157782468374</v>
      </c>
      <c r="F103" s="73">
        <v>78.976406737953724</v>
      </c>
      <c r="G103" s="71">
        <v>79.233552056006118</v>
      </c>
      <c r="I103"/>
      <c r="J103"/>
      <c r="K103"/>
      <c r="L103"/>
      <c r="M103"/>
      <c r="N103"/>
      <c r="O103"/>
      <c r="P103"/>
      <c r="Q103"/>
    </row>
    <row r="104" spans="1:17" s="71" customFormat="1" ht="14.25">
      <c r="A104" s="72" t="s">
        <v>229</v>
      </c>
      <c r="B104" s="73">
        <v>79.640302023631492</v>
      </c>
      <c r="C104" s="73">
        <v>81.517771141998139</v>
      </c>
      <c r="D104" s="73">
        <v>81.539726412004626</v>
      </c>
      <c r="E104" s="73">
        <v>81.887629617380412</v>
      </c>
      <c r="F104" s="73">
        <v>82.804517952148373</v>
      </c>
      <c r="G104" s="71">
        <v>82.300352500312798</v>
      </c>
      <c r="I104"/>
      <c r="J104"/>
      <c r="K104"/>
      <c r="L104"/>
      <c r="M104"/>
      <c r="N104"/>
      <c r="O104"/>
      <c r="P104"/>
      <c r="Q104"/>
    </row>
    <row r="105" spans="1:17" s="71" customFormat="1" ht="14.25">
      <c r="A105" s="72" t="s">
        <v>230</v>
      </c>
      <c r="B105" s="73">
        <v>75.752472210430781</v>
      </c>
      <c r="C105" s="73">
        <v>76.417720223195175</v>
      </c>
      <c r="D105" s="73">
        <v>74.529163363500587</v>
      </c>
      <c r="E105" s="73">
        <v>75.101115243259002</v>
      </c>
      <c r="F105" s="73">
        <v>75.944059745963855</v>
      </c>
      <c r="G105" s="71">
        <v>75.723853929833197</v>
      </c>
      <c r="I105"/>
      <c r="J105"/>
      <c r="K105"/>
      <c r="L105"/>
      <c r="M105"/>
      <c r="N105"/>
      <c r="O105"/>
      <c r="P105"/>
      <c r="Q105"/>
    </row>
    <row r="106" spans="1:17" s="71" customFormat="1" ht="14.25">
      <c r="A106" s="72" t="s">
        <v>231</v>
      </c>
      <c r="B106" s="73">
        <v>75.727138515983341</v>
      </c>
      <c r="C106" s="73">
        <v>76.631704144112064</v>
      </c>
      <c r="D106" s="73">
        <v>77.448504895216388</v>
      </c>
      <c r="E106" s="73">
        <v>78.334671133846925</v>
      </c>
      <c r="F106" s="73">
        <v>78.594476749662761</v>
      </c>
      <c r="G106" s="71">
        <v>79.313506335913345</v>
      </c>
      <c r="I106"/>
      <c r="J106"/>
      <c r="K106"/>
      <c r="L106"/>
      <c r="M106"/>
      <c r="N106"/>
      <c r="O106"/>
      <c r="P106"/>
      <c r="Q106"/>
    </row>
    <row r="107" spans="1:17" s="71" customFormat="1" ht="14.25">
      <c r="A107" s="72" t="s">
        <v>232</v>
      </c>
      <c r="B107" s="73">
        <v>75.752472210430781</v>
      </c>
      <c r="C107" s="73">
        <v>76.417720223195175</v>
      </c>
      <c r="D107" s="73">
        <v>77.581956484463944</v>
      </c>
      <c r="E107" s="73">
        <v>78.430874626917927</v>
      </c>
      <c r="F107" s="73">
        <v>77.7994272699937</v>
      </c>
      <c r="G107" s="71">
        <v>77.257842975378068</v>
      </c>
      <c r="I107"/>
      <c r="J107"/>
      <c r="K107"/>
      <c r="L107"/>
      <c r="M107"/>
      <c r="N107"/>
      <c r="O107"/>
      <c r="P107"/>
      <c r="Q107"/>
    </row>
    <row r="108" spans="1:17" s="71" customFormat="1" ht="14.25">
      <c r="A108" s="72" t="s">
        <v>233</v>
      </c>
      <c r="B108" s="73">
        <v>77.123221395796989</v>
      </c>
      <c r="C108" s="73">
        <v>77.747764216250872</v>
      </c>
      <c r="D108" s="73">
        <v>79.097361388591409</v>
      </c>
      <c r="E108" s="73">
        <v>79.591766961321184</v>
      </c>
      <c r="F108" s="73">
        <v>79.869187134815235</v>
      </c>
      <c r="G108" s="71">
        <v>80.346981131216069</v>
      </c>
      <c r="I108"/>
      <c r="J108"/>
      <c r="K108"/>
      <c r="L108"/>
      <c r="M108"/>
      <c r="N108"/>
      <c r="O108"/>
      <c r="P108"/>
      <c r="Q108"/>
    </row>
    <row r="109" spans="1:17" s="71" customFormat="1" ht="14.25">
      <c r="A109" s="72" t="s">
        <v>234</v>
      </c>
      <c r="B109" s="73">
        <v>76.501889975901122</v>
      </c>
      <c r="C109" s="73">
        <v>77.075546184434131</v>
      </c>
      <c r="D109" s="73">
        <v>77.329354487247315</v>
      </c>
      <c r="E109" s="73">
        <v>78.213416793459444</v>
      </c>
      <c r="F109" s="73">
        <v>78.609247364245419</v>
      </c>
      <c r="G109" s="71">
        <v>78.250247474543372</v>
      </c>
      <c r="I109"/>
      <c r="J109"/>
      <c r="K109"/>
      <c r="L109"/>
      <c r="M109"/>
      <c r="N109"/>
      <c r="O109"/>
      <c r="P109"/>
      <c r="Q109"/>
    </row>
    <row r="110" spans="1:17" s="71" customFormat="1" ht="14.25">
      <c r="A110" s="72" t="s">
        <v>235</v>
      </c>
      <c r="B110" s="73">
        <v>75.752191218260791</v>
      </c>
      <c r="C110" s="73">
        <v>75.74818668419023</v>
      </c>
      <c r="D110" s="73">
        <v>76.533883538879962</v>
      </c>
      <c r="E110" s="73">
        <v>76.605277347277365</v>
      </c>
      <c r="F110" s="73">
        <v>76.625352253265561</v>
      </c>
      <c r="G110" s="71">
        <v>79.17525222639965</v>
      </c>
      <c r="I110"/>
      <c r="J110"/>
      <c r="K110"/>
      <c r="L110"/>
      <c r="M110"/>
      <c r="N110"/>
      <c r="O110"/>
      <c r="P110"/>
      <c r="Q110"/>
    </row>
    <row r="111" spans="1:17" s="71" customFormat="1" ht="14.25">
      <c r="A111" s="72" t="s">
        <v>236</v>
      </c>
      <c r="B111" s="73">
        <v>78.973675377567162</v>
      </c>
      <c r="C111" s="73">
        <v>80.121511441500218</v>
      </c>
      <c r="D111" s="73">
        <v>80.599180831636204</v>
      </c>
      <c r="E111" s="73">
        <v>81.136866187916795</v>
      </c>
      <c r="F111" s="73">
        <v>81.343047016571859</v>
      </c>
      <c r="G111" s="71">
        <v>81.926709924975114</v>
      </c>
      <c r="I111"/>
      <c r="J111"/>
      <c r="K111"/>
      <c r="L111"/>
      <c r="M111"/>
      <c r="N111"/>
      <c r="O111"/>
      <c r="P111"/>
      <c r="Q111"/>
    </row>
    <row r="112" spans="1:17" s="71" customFormat="1" ht="14.25">
      <c r="A112" s="72" t="s">
        <v>237</v>
      </c>
      <c r="B112" s="73">
        <v>76.064093804627134</v>
      </c>
      <c r="C112" s="73">
        <v>76.035501678217173</v>
      </c>
      <c r="D112" s="73">
        <v>76.837274219973452</v>
      </c>
      <c r="E112" s="73">
        <v>77.08517284549103</v>
      </c>
      <c r="F112" s="73">
        <v>78.225777536440873</v>
      </c>
      <c r="G112" s="71">
        <v>78.419048933101152</v>
      </c>
      <c r="I112"/>
      <c r="J112"/>
      <c r="K112"/>
      <c r="L112"/>
      <c r="M112"/>
      <c r="N112"/>
      <c r="O112"/>
      <c r="P112"/>
      <c r="Q112"/>
    </row>
    <row r="113" spans="1:17" s="71" customFormat="1" ht="14.25">
      <c r="A113" s="72" t="s">
        <v>238</v>
      </c>
      <c r="B113" s="73">
        <v>77.122185506811945</v>
      </c>
      <c r="C113" s="73">
        <v>78.314150348196918</v>
      </c>
      <c r="D113" s="73">
        <v>79.53495630541623</v>
      </c>
      <c r="E113" s="73">
        <v>79.96381298977245</v>
      </c>
      <c r="F113" s="73">
        <v>81.019135516068445</v>
      </c>
      <c r="G113" s="71">
        <v>81.190053467526411</v>
      </c>
      <c r="I113"/>
      <c r="J113"/>
      <c r="K113"/>
      <c r="L113"/>
      <c r="M113"/>
      <c r="N113"/>
      <c r="O113"/>
      <c r="P113"/>
      <c r="Q113"/>
    </row>
    <row r="114" spans="1:17" s="71" customFormat="1" ht="14.25">
      <c r="A114" s="72" t="s">
        <v>239</v>
      </c>
      <c r="B114" s="73">
        <v>75.322338971152348</v>
      </c>
      <c r="C114" s="73">
        <v>77.39978274293702</v>
      </c>
      <c r="D114" s="73">
        <v>77.161501519242719</v>
      </c>
      <c r="E114" s="73">
        <v>77.188914705077977</v>
      </c>
      <c r="F114" s="73">
        <v>77.495072507615873</v>
      </c>
      <c r="G114" s="71">
        <v>77.313851302821092</v>
      </c>
      <c r="I114"/>
      <c r="J114"/>
      <c r="K114"/>
      <c r="L114"/>
      <c r="M114"/>
      <c r="N114"/>
      <c r="O114"/>
      <c r="P114"/>
      <c r="Q114"/>
    </row>
    <row r="115" spans="1:17" s="71" customFormat="1" ht="14.25">
      <c r="A115" s="72" t="s">
        <v>240</v>
      </c>
      <c r="B115" s="73">
        <v>76.195161662088637</v>
      </c>
      <c r="C115" s="73">
        <v>77.087203185068859</v>
      </c>
      <c r="D115" s="73">
        <v>77.452175629420253</v>
      </c>
      <c r="E115" s="73">
        <v>75.724506464000086</v>
      </c>
      <c r="F115" s="73">
        <v>76.989713632860671</v>
      </c>
      <c r="G115" s="71">
        <v>78.560568244171307</v>
      </c>
      <c r="I115"/>
      <c r="J115"/>
      <c r="K115"/>
      <c r="L115"/>
      <c r="M115"/>
      <c r="N115"/>
      <c r="O115"/>
      <c r="P115"/>
      <c r="Q115"/>
    </row>
    <row r="116" spans="1:17" s="71" customFormat="1" ht="14.25">
      <c r="A116" s="72" t="s">
        <v>241</v>
      </c>
      <c r="B116" s="73">
        <v>77.174554195473632</v>
      </c>
      <c r="C116" s="73">
        <v>77.641943956521288</v>
      </c>
      <c r="D116" s="73">
        <v>77.856405836040352</v>
      </c>
      <c r="E116" s="73">
        <v>78.536574337128499</v>
      </c>
      <c r="F116" s="73">
        <v>79.0634084218255</v>
      </c>
      <c r="G116" s="71">
        <v>79.240966798434215</v>
      </c>
      <c r="I116"/>
      <c r="J116"/>
      <c r="K116"/>
      <c r="L116"/>
      <c r="M116"/>
      <c r="N116"/>
      <c r="O116"/>
      <c r="P116"/>
      <c r="Q116"/>
    </row>
    <row r="117" spans="1:17" s="71" customFormat="1" ht="14.25">
      <c r="A117" s="72" t="s">
        <v>242</v>
      </c>
      <c r="B117" s="73">
        <v>76.188614397514925</v>
      </c>
      <c r="C117" s="73">
        <v>77.437373838978658</v>
      </c>
      <c r="D117" s="73">
        <v>77.851257868755852</v>
      </c>
      <c r="E117" s="73">
        <v>77.553353235800429</v>
      </c>
      <c r="F117" s="73">
        <v>77.370671462230007</v>
      </c>
      <c r="G117" s="71">
        <v>77.477324347264357</v>
      </c>
      <c r="I117"/>
      <c r="J117"/>
      <c r="K117"/>
      <c r="L117"/>
      <c r="M117"/>
      <c r="N117"/>
      <c r="O117"/>
      <c r="P117"/>
      <c r="Q117"/>
    </row>
    <row r="118" spans="1:17" s="71" customFormat="1" ht="14.25">
      <c r="A118" s="72" t="s">
        <v>243</v>
      </c>
      <c r="B118" s="73">
        <v>76.325959795481566</v>
      </c>
      <c r="C118" s="73">
        <v>76.418504366965394</v>
      </c>
      <c r="D118" s="73">
        <v>76.565452603401496</v>
      </c>
      <c r="E118" s="73">
        <v>77.017795375897165</v>
      </c>
      <c r="F118" s="73">
        <v>77.231415987461418</v>
      </c>
      <c r="G118" s="71">
        <v>77.987414271821279</v>
      </c>
      <c r="I118"/>
      <c r="J118"/>
      <c r="K118"/>
      <c r="L118"/>
      <c r="M118"/>
      <c r="N118"/>
      <c r="O118"/>
      <c r="P118"/>
      <c r="Q118"/>
    </row>
    <row r="119" spans="1:17" s="71" customFormat="1" ht="14.25">
      <c r="A119" s="72" t="s">
        <v>244</v>
      </c>
      <c r="B119" s="73">
        <v>76.526335468916272</v>
      </c>
      <c r="C119" s="73">
        <v>76.766745308020305</v>
      </c>
      <c r="D119" s="73">
        <v>76.370069852198711</v>
      </c>
      <c r="E119" s="73">
        <v>77.206541589569582</v>
      </c>
      <c r="F119" s="73">
        <v>75.763977711225607</v>
      </c>
      <c r="G119" s="71">
        <v>76.727191468469698</v>
      </c>
      <c r="I119"/>
      <c r="J119"/>
      <c r="K119"/>
      <c r="L119"/>
      <c r="M119"/>
      <c r="N119"/>
      <c r="O119"/>
      <c r="P119"/>
      <c r="Q119"/>
    </row>
    <row r="120" spans="1:17" s="71" customFormat="1" ht="14.25">
      <c r="A120" s="72" t="s">
        <v>245</v>
      </c>
      <c r="B120" s="73">
        <v>79.334385529759018</v>
      </c>
      <c r="C120" s="73">
        <v>79.856748388800952</v>
      </c>
      <c r="D120" s="73">
        <v>80.235453813899881</v>
      </c>
      <c r="E120" s="73">
        <v>80.623476066400755</v>
      </c>
      <c r="F120" s="73">
        <v>81.052127155249664</v>
      </c>
      <c r="G120" s="71">
        <v>81.331567441353542</v>
      </c>
      <c r="I120"/>
      <c r="J120"/>
      <c r="K120"/>
      <c r="L120"/>
      <c r="M120"/>
      <c r="N120"/>
      <c r="O120"/>
      <c r="P120"/>
      <c r="Q120"/>
    </row>
    <row r="121" spans="1:17" s="71" customFormat="1" ht="14.25">
      <c r="A121" s="72" t="s">
        <v>246</v>
      </c>
      <c r="B121" s="73">
        <v>78.610809892494729</v>
      </c>
      <c r="C121" s="73">
        <v>79.307681948960763</v>
      </c>
      <c r="D121" s="73">
        <v>79.525879181992138</v>
      </c>
      <c r="E121" s="73">
        <v>79.883502923889836</v>
      </c>
      <c r="F121" s="73">
        <v>80.066821953510285</v>
      </c>
      <c r="G121" s="71">
        <v>80.230058385092221</v>
      </c>
      <c r="I121"/>
      <c r="J121"/>
      <c r="K121"/>
      <c r="L121"/>
      <c r="M121"/>
      <c r="N121"/>
      <c r="O121"/>
      <c r="P121"/>
      <c r="Q121"/>
    </row>
    <row r="122" spans="1:17" s="71" customFormat="1" ht="14.25">
      <c r="A122" s="72" t="s">
        <v>247</v>
      </c>
      <c r="B122" s="73">
        <v>76.195161662088637</v>
      </c>
      <c r="C122" s="73">
        <v>77.087203185068859</v>
      </c>
      <c r="D122" s="73">
        <v>77.068439577063018</v>
      </c>
      <c r="E122" s="73">
        <v>78.213032960600415</v>
      </c>
      <c r="F122" s="73">
        <v>78.999198114301578</v>
      </c>
      <c r="G122" s="71">
        <v>80.319481910625669</v>
      </c>
      <c r="I122"/>
      <c r="J122"/>
      <c r="K122"/>
      <c r="L122"/>
      <c r="M122"/>
      <c r="N122"/>
      <c r="O122"/>
      <c r="P122"/>
      <c r="Q122"/>
    </row>
    <row r="123" spans="1:17" s="71" customFormat="1" ht="14.25">
      <c r="A123" s="72" t="s">
        <v>248</v>
      </c>
      <c r="B123" s="73">
        <v>76.510392492734709</v>
      </c>
      <c r="C123" s="73">
        <v>77.880421090770255</v>
      </c>
      <c r="D123" s="73">
        <v>78.425061812084678</v>
      </c>
      <c r="E123" s="73">
        <v>79.035417920951616</v>
      </c>
      <c r="F123" s="73">
        <v>80.138869261464052</v>
      </c>
      <c r="G123" s="71">
        <v>80.090403820104385</v>
      </c>
      <c r="I123"/>
      <c r="J123"/>
      <c r="K123"/>
      <c r="L123"/>
      <c r="M123"/>
      <c r="N123"/>
      <c r="O123"/>
      <c r="P123"/>
      <c r="Q123"/>
    </row>
    <row r="124" spans="1:17" s="71" customFormat="1" ht="14.25">
      <c r="A124" s="72" t="s">
        <v>249</v>
      </c>
      <c r="B124" s="73">
        <v>75.824546574067327</v>
      </c>
      <c r="C124" s="73">
        <v>77.162927062770294</v>
      </c>
      <c r="D124" s="73">
        <v>77.593669988697798</v>
      </c>
      <c r="E124" s="73">
        <v>78.233927654793135</v>
      </c>
      <c r="F124" s="73">
        <v>78.785920703876229</v>
      </c>
      <c r="G124" s="71">
        <v>79.600110407452902</v>
      </c>
      <c r="I124"/>
      <c r="J124"/>
      <c r="K124"/>
      <c r="L124"/>
      <c r="M124"/>
      <c r="N124"/>
      <c r="O124"/>
      <c r="P124"/>
      <c r="Q124"/>
    </row>
    <row r="125" spans="1:17" s="71" customFormat="1" ht="14.25">
      <c r="A125" s="72" t="s">
        <v>250</v>
      </c>
      <c r="B125" s="73">
        <v>77.996032155328365</v>
      </c>
      <c r="C125" s="73">
        <v>78.538804615629346</v>
      </c>
      <c r="D125" s="73">
        <v>79.066704031530179</v>
      </c>
      <c r="E125" s="73">
        <v>79.534415435095568</v>
      </c>
      <c r="F125" s="73">
        <v>79.697279151594955</v>
      </c>
      <c r="G125" s="71">
        <v>80.067254041230896</v>
      </c>
      <c r="I125"/>
      <c r="J125"/>
      <c r="K125"/>
      <c r="L125"/>
      <c r="M125"/>
      <c r="N125"/>
      <c r="O125"/>
      <c r="P125"/>
      <c r="Q125"/>
    </row>
    <row r="126" spans="1:17" s="71" customFormat="1" ht="14.25">
      <c r="A126" s="72" t="s">
        <v>251</v>
      </c>
      <c r="B126" s="73">
        <v>76.526335468916272</v>
      </c>
      <c r="C126" s="73">
        <v>76.766745308020305</v>
      </c>
      <c r="D126" s="73">
        <v>77.823613797000363</v>
      </c>
      <c r="E126" s="73">
        <v>78.306101928744468</v>
      </c>
      <c r="F126" s="73">
        <v>77.99235061903569</v>
      </c>
      <c r="G126" s="71">
        <v>78.091101178254519</v>
      </c>
      <c r="I126"/>
      <c r="J126"/>
      <c r="K126"/>
      <c r="L126"/>
      <c r="M126"/>
      <c r="N126"/>
      <c r="O126"/>
      <c r="P126"/>
      <c r="Q126"/>
    </row>
    <row r="127" spans="1:17" s="71" customFormat="1" ht="14.25">
      <c r="A127" s="6"/>
      <c r="I127"/>
      <c r="J127"/>
      <c r="K127"/>
      <c r="L127"/>
      <c r="M127"/>
      <c r="N127"/>
      <c r="O127"/>
      <c r="P127"/>
      <c r="Q127"/>
    </row>
    <row r="128" spans="1:17" s="71" customFormat="1" ht="14.25">
      <c r="A128" s="6"/>
      <c r="I128"/>
      <c r="J128"/>
      <c r="K128"/>
      <c r="L128"/>
      <c r="M128"/>
      <c r="N128"/>
      <c r="O128"/>
      <c r="P128"/>
      <c r="Q128"/>
    </row>
    <row r="129" spans="1:17" s="71" customFormat="1" ht="15.4">
      <c r="A129" s="310" t="s">
        <v>585</v>
      </c>
      <c r="B129" s="310"/>
      <c r="C129" s="310"/>
      <c r="D129" s="310"/>
      <c r="E129" s="310"/>
      <c r="F129" s="310"/>
      <c r="G129" s="310"/>
      <c r="H129" s="310"/>
      <c r="I129" s="310"/>
      <c r="J129" s="310"/>
      <c r="K129" s="310"/>
      <c r="L129" s="310"/>
      <c r="M129"/>
      <c r="N129"/>
      <c r="O129"/>
      <c r="P129"/>
      <c r="Q129"/>
    </row>
    <row r="130" spans="1:17" s="71" customFormat="1" ht="15">
      <c r="A130" s="75"/>
      <c r="B130" s="60"/>
      <c r="C130" s="60"/>
      <c r="D130" s="60"/>
      <c r="E130" s="60"/>
      <c r="F130" s="60"/>
      <c r="G130" s="60"/>
      <c r="H130" s="60"/>
      <c r="I130" s="60"/>
      <c r="J130" s="60"/>
      <c r="K130" s="60"/>
      <c r="L130" s="60"/>
      <c r="M130" s="60"/>
    </row>
    <row r="131" spans="1:17" s="71" customFormat="1">
      <c r="A131" s="76" t="s">
        <v>252</v>
      </c>
      <c r="B131" s="77">
        <v>1996</v>
      </c>
      <c r="C131" s="77">
        <v>1997</v>
      </c>
      <c r="D131" s="77">
        <v>1998</v>
      </c>
      <c r="E131" s="77">
        <v>1999</v>
      </c>
      <c r="F131" s="77">
        <v>2000</v>
      </c>
      <c r="G131" s="77">
        <v>2001</v>
      </c>
      <c r="H131" s="77">
        <v>2002</v>
      </c>
      <c r="I131" s="77">
        <v>2003</v>
      </c>
      <c r="J131" s="77">
        <v>2004</v>
      </c>
      <c r="K131" s="77">
        <v>2005</v>
      </c>
      <c r="L131" s="77">
        <v>2006</v>
      </c>
      <c r="M131" s="77">
        <v>2007</v>
      </c>
    </row>
    <row r="132" spans="1:17" s="71" customFormat="1">
      <c r="A132" s="72">
        <v>1</v>
      </c>
      <c r="B132" s="73">
        <f t="array" ref="B132:B136">B182:B186</f>
        <v>0</v>
      </c>
      <c r="C132" s="73">
        <v>75.007133338243477</v>
      </c>
      <c r="D132" s="73">
        <v>75.892353669985752</v>
      </c>
      <c r="E132" s="73">
        <v>76.352291477332656</v>
      </c>
      <c r="F132" s="73">
        <v>76.8527080537649</v>
      </c>
      <c r="G132" s="73">
        <v>77.132901082608413</v>
      </c>
      <c r="H132" s="73">
        <v>77.078489261329764</v>
      </c>
      <c r="I132" s="73">
        <v>77.767931556485536</v>
      </c>
      <c r="J132" s="73">
        <v>78.860701531329752</v>
      </c>
      <c r="K132" s="73">
        <v>78.898272168359014</v>
      </c>
      <c r="L132" s="73">
        <v>78.41614142052272</v>
      </c>
      <c r="M132" s="73">
        <v>78.85818069919506</v>
      </c>
    </row>
    <row r="133" spans="1:17" s="71" customFormat="1">
      <c r="A133" s="72">
        <v>2</v>
      </c>
      <c r="B133" s="73">
        <v>0</v>
      </c>
      <c r="C133" s="73">
        <v>75.841316323945492</v>
      </c>
      <c r="D133" s="73">
        <v>76.333680234478393</v>
      </c>
      <c r="E133" s="73">
        <v>76.567390945929816</v>
      </c>
      <c r="F133" s="73">
        <v>77.119464701094103</v>
      </c>
      <c r="G133" s="73">
        <v>77.138347478827811</v>
      </c>
      <c r="H133" s="73">
        <v>77.159491589776692</v>
      </c>
      <c r="I133" s="73">
        <v>77.986626860090695</v>
      </c>
      <c r="J133" s="73">
        <v>78.974905010384163</v>
      </c>
      <c r="K133" s="73">
        <v>79.231272234054387</v>
      </c>
      <c r="L133" s="73">
        <v>79.155423454210236</v>
      </c>
      <c r="M133" s="73">
        <v>79.435642288483066</v>
      </c>
    </row>
    <row r="134" spans="1:17" s="71" customFormat="1">
      <c r="A134" s="72">
        <v>3</v>
      </c>
      <c r="B134" s="73">
        <v>0</v>
      </c>
      <c r="C134" s="73">
        <v>75.806836269031805</v>
      </c>
      <c r="D134" s="73">
        <v>76.746475195510698</v>
      </c>
      <c r="E134" s="73">
        <v>76.914206111458242</v>
      </c>
      <c r="F134" s="73">
        <v>77.424114627800151</v>
      </c>
      <c r="G134" s="73">
        <v>78.314605092676786</v>
      </c>
      <c r="H134" s="73">
        <v>78.055160146154719</v>
      </c>
      <c r="I134" s="73">
        <v>78.460245464937699</v>
      </c>
      <c r="J134" s="73">
        <v>78.418570086827486</v>
      </c>
      <c r="K134" s="73">
        <v>79.36237547503444</v>
      </c>
      <c r="L134" s="73">
        <v>79.74745485547777</v>
      </c>
      <c r="M134" s="73">
        <v>79.890359503266012</v>
      </c>
    </row>
    <row r="135" spans="1:17" s="71" customFormat="1">
      <c r="A135" s="72">
        <v>4</v>
      </c>
      <c r="B135" s="73">
        <v>0</v>
      </c>
      <c r="C135" s="73">
        <v>76.973863953971474</v>
      </c>
      <c r="D135" s="73">
        <v>77.728146866976203</v>
      </c>
      <c r="E135" s="73">
        <v>78.078494419871106</v>
      </c>
      <c r="F135" s="73">
        <v>78.515798511902361</v>
      </c>
      <c r="G135" s="73">
        <v>78.963897639235512</v>
      </c>
      <c r="H135" s="73">
        <v>78.756737911628932</v>
      </c>
      <c r="I135" s="73">
        <v>79.493035022771949</v>
      </c>
      <c r="J135" s="73">
        <v>79.806111479990747</v>
      </c>
      <c r="K135" s="73">
        <v>80.215248768197554</v>
      </c>
      <c r="L135" s="73">
        <v>80.797548138381757</v>
      </c>
      <c r="M135" s="73">
        <v>81.140504429513626</v>
      </c>
    </row>
    <row r="136" spans="1:17" s="71" customFormat="1">
      <c r="A136" s="72">
        <v>5</v>
      </c>
      <c r="B136" s="73">
        <v>0</v>
      </c>
      <c r="C136" s="73">
        <v>78.320256564642051</v>
      </c>
      <c r="D136" s="73">
        <v>79.29153425305131</v>
      </c>
      <c r="E136" s="73">
        <v>79.118116344255085</v>
      </c>
      <c r="F136" s="73">
        <v>79.931787219291465</v>
      </c>
      <c r="G136" s="73">
        <v>80.139536461487324</v>
      </c>
      <c r="H136" s="73">
        <v>80.063354461680234</v>
      </c>
      <c r="I136" s="73">
        <v>80.261934624497727</v>
      </c>
      <c r="J136" s="73">
        <v>81.152774044699129</v>
      </c>
      <c r="K136" s="73">
        <v>81.384401082871037</v>
      </c>
      <c r="L136" s="73">
        <v>81.981275569142099</v>
      </c>
      <c r="M136" s="73">
        <v>82.319817739972166</v>
      </c>
    </row>
    <row r="137" spans="1:17" s="71" customFormat="1">
      <c r="A137" s="72" t="s">
        <v>253</v>
      </c>
      <c r="B137" s="73">
        <v>3.2753328622100355</v>
      </c>
      <c r="C137" s="73">
        <v>3.3131232263985737</v>
      </c>
      <c r="D137" s="73">
        <v>3.3991805830655579</v>
      </c>
      <c r="E137" s="73">
        <v>2.7658248669224292</v>
      </c>
      <c r="F137" s="73">
        <v>3.079079165526565</v>
      </c>
      <c r="G137" s="73">
        <v>3.0066353788789115</v>
      </c>
      <c r="H137" s="73">
        <v>2.9848652003504696</v>
      </c>
      <c r="I137" s="73">
        <v>2.4940030680121907</v>
      </c>
      <c r="J137" s="73">
        <f>J136-J132</f>
        <v>2.2920725133693765</v>
      </c>
      <c r="K137" s="73">
        <f>K136-K132</f>
        <v>2.4861289145120224</v>
      </c>
      <c r="L137" s="73">
        <f>L136-L132</f>
        <v>3.5651341486193786</v>
      </c>
      <c r="M137" s="73">
        <f>M136-M132</f>
        <v>3.4616370407771058</v>
      </c>
    </row>
    <row r="138" spans="1:17" s="71" customFormat="1">
      <c r="A138" s="6"/>
      <c r="B138" s="78"/>
      <c r="C138" s="78"/>
      <c r="D138" s="78"/>
      <c r="E138" s="78"/>
      <c r="F138" s="78"/>
      <c r="G138" s="78"/>
      <c r="H138" s="78"/>
      <c r="I138" s="78"/>
      <c r="J138" s="78"/>
      <c r="K138" s="79"/>
      <c r="L138" s="79"/>
      <c r="M138" s="79"/>
    </row>
    <row r="139" spans="1:17" s="71" customFormat="1">
      <c r="A139" s="76" t="s">
        <v>254</v>
      </c>
      <c r="B139" s="80">
        <v>1996</v>
      </c>
      <c r="C139" s="80">
        <v>1997</v>
      </c>
      <c r="D139" s="80">
        <v>1998</v>
      </c>
      <c r="E139" s="80">
        <v>1999</v>
      </c>
      <c r="F139" s="80">
        <v>2000</v>
      </c>
      <c r="G139" s="80">
        <v>2001</v>
      </c>
      <c r="H139" s="80">
        <v>2002</v>
      </c>
      <c r="I139" s="80">
        <v>2003</v>
      </c>
      <c r="J139" s="80">
        <v>2004</v>
      </c>
      <c r="K139" s="80">
        <v>2005</v>
      </c>
      <c r="L139" s="80">
        <v>2006</v>
      </c>
      <c r="M139" s="80">
        <v>2007</v>
      </c>
    </row>
    <row r="140" spans="1:17" s="71" customFormat="1">
      <c r="A140" s="72">
        <v>1</v>
      </c>
      <c r="B140" s="73">
        <f t="array" ref="B140:B144">F182:F186</f>
        <v>0</v>
      </c>
      <c r="C140" s="73">
        <v>81.111469013956707</v>
      </c>
      <c r="D140" s="73">
        <v>81.777477656631874</v>
      </c>
      <c r="E140" s="73">
        <v>81.832832360285295</v>
      </c>
      <c r="F140" s="73">
        <v>82.903335937324812</v>
      </c>
      <c r="G140" s="73">
        <v>83.013651082618225</v>
      </c>
      <c r="H140" s="73">
        <v>82.844433031282875</v>
      </c>
      <c r="I140" s="73">
        <v>83.41221876958015</v>
      </c>
      <c r="J140" s="73">
        <v>83.307963555235901</v>
      </c>
      <c r="K140" s="73">
        <v>83.954515543748215</v>
      </c>
      <c r="L140" s="73">
        <v>83.580527649292421</v>
      </c>
      <c r="M140" s="73">
        <v>83.775832281933063</v>
      </c>
    </row>
    <row r="141" spans="1:17" s="71" customFormat="1">
      <c r="A141" s="72">
        <v>2</v>
      </c>
      <c r="B141" s="73">
        <v>0</v>
      </c>
      <c r="C141" s="73">
        <v>81.418752765454656</v>
      </c>
      <c r="D141" s="73">
        <v>81.744885231436797</v>
      </c>
      <c r="E141" s="73">
        <v>82.01917563758559</v>
      </c>
      <c r="F141" s="73">
        <v>82.412641876785912</v>
      </c>
      <c r="G141" s="73">
        <v>82.507185259234248</v>
      </c>
      <c r="H141" s="73">
        <v>82.268225499400671</v>
      </c>
      <c r="I141" s="73">
        <v>82.694582593857547</v>
      </c>
      <c r="J141" s="73">
        <v>83.640427066271897</v>
      </c>
      <c r="K141" s="73">
        <v>83.822737518715343</v>
      </c>
      <c r="L141" s="73">
        <v>83.91910931147369</v>
      </c>
      <c r="M141" s="73">
        <v>84.081931806336996</v>
      </c>
    </row>
    <row r="142" spans="1:17" s="71" customFormat="1">
      <c r="A142" s="72">
        <v>3</v>
      </c>
      <c r="B142" s="73">
        <v>0</v>
      </c>
      <c r="C142" s="73">
        <v>81.539137399692905</v>
      </c>
      <c r="D142" s="73">
        <v>82.417542852737853</v>
      </c>
      <c r="E142" s="73">
        <v>83.145451325143128</v>
      </c>
      <c r="F142" s="73">
        <v>82.492251370360719</v>
      </c>
      <c r="G142" s="73">
        <v>83.350876333426839</v>
      </c>
      <c r="H142" s="73">
        <v>82.962905013466369</v>
      </c>
      <c r="I142" s="73">
        <v>83.452568590906111</v>
      </c>
      <c r="J142" s="73">
        <v>84.120267502674949</v>
      </c>
      <c r="K142" s="73">
        <v>83.850854881222347</v>
      </c>
      <c r="L142" s="73">
        <v>84.229190390607769</v>
      </c>
      <c r="M142" s="73">
        <v>83.817818848970973</v>
      </c>
    </row>
    <row r="143" spans="1:17" s="71" customFormat="1">
      <c r="A143" s="72">
        <v>4</v>
      </c>
      <c r="B143" s="73">
        <v>0</v>
      </c>
      <c r="C143" s="73">
        <v>82.343925907347327</v>
      </c>
      <c r="D143" s="73">
        <v>82.789711643593122</v>
      </c>
      <c r="E143" s="73">
        <v>83.328707310397846</v>
      </c>
      <c r="F143" s="73">
        <v>83.477057265508321</v>
      </c>
      <c r="G143" s="73">
        <v>83.625146984796686</v>
      </c>
      <c r="H143" s="73">
        <v>83.786980815758781</v>
      </c>
      <c r="I143" s="73">
        <v>84.279469516530881</v>
      </c>
      <c r="J143" s="73">
        <v>84.334397783914838</v>
      </c>
      <c r="K143" s="73">
        <v>84.36466064480463</v>
      </c>
      <c r="L143" s="73">
        <v>84.471534810191187</v>
      </c>
      <c r="M143" s="73">
        <v>84.57806983874805</v>
      </c>
    </row>
    <row r="144" spans="1:17" s="71" customFormat="1">
      <c r="A144" s="72">
        <v>5</v>
      </c>
      <c r="B144" s="73">
        <v>0</v>
      </c>
      <c r="C144" s="73">
        <v>82.402672384059045</v>
      </c>
      <c r="D144" s="73">
        <v>83.315150813048831</v>
      </c>
      <c r="E144" s="73">
        <v>83.936362259245143</v>
      </c>
      <c r="F144" s="73">
        <v>84.185468843953473</v>
      </c>
      <c r="G144" s="73">
        <v>84.450108670891879</v>
      </c>
      <c r="H144" s="73">
        <v>84.35303981604558</v>
      </c>
      <c r="I144" s="73">
        <v>84.900866462177987</v>
      </c>
      <c r="J144" s="73">
        <v>85.359879145052318</v>
      </c>
      <c r="K144" s="73">
        <v>85.551341584544019</v>
      </c>
      <c r="L144" s="73">
        <v>85.488149992959009</v>
      </c>
      <c r="M144" s="73">
        <v>85.803081738034649</v>
      </c>
    </row>
    <row r="145" spans="1:13" s="71" customFormat="1">
      <c r="A145" s="72" t="s">
        <v>253</v>
      </c>
      <c r="B145" s="73">
        <v>2.2329715082530726</v>
      </c>
      <c r="C145" s="73">
        <v>1.2912033701023375</v>
      </c>
      <c r="D145" s="73">
        <v>1.5376731564169575</v>
      </c>
      <c r="E145" s="73">
        <v>2.1035298989598488</v>
      </c>
      <c r="F145" s="73">
        <v>1.2821329066286609</v>
      </c>
      <c r="G145" s="73">
        <v>1.4364575882736546</v>
      </c>
      <c r="H145" s="73">
        <v>1.5086067847627049</v>
      </c>
      <c r="I145" s="73">
        <v>1.4886476925978371</v>
      </c>
      <c r="J145" s="73">
        <f>J144-J140</f>
        <v>2.0519155898164172</v>
      </c>
      <c r="K145" s="73">
        <f>K144-K140</f>
        <v>1.5968260407958041</v>
      </c>
      <c r="L145" s="73">
        <f>L144-L140</f>
        <v>1.9076223436665884</v>
      </c>
      <c r="M145" s="73">
        <f>M144-M140</f>
        <v>2.0272494561015861</v>
      </c>
    </row>
    <row r="146" spans="1:13" s="71" customFormat="1">
      <c r="A146" s="6"/>
    </row>
    <row r="147" spans="1:13" s="71" customFormat="1">
      <c r="A147" s="6"/>
    </row>
    <row r="148" spans="1:13" s="71" customFormat="1">
      <c r="A148" s="6"/>
    </row>
    <row r="149" spans="1:13" s="71" customFormat="1">
      <c r="A149" s="6"/>
    </row>
    <row r="150" spans="1:13" s="71" customFormat="1">
      <c r="A150" s="6"/>
    </row>
    <row r="151" spans="1:13" s="71" customFormat="1">
      <c r="A151" s="6"/>
    </row>
    <row r="152" spans="1:13" s="71" customFormat="1">
      <c r="A152" s="6"/>
    </row>
    <row r="153" spans="1:13" s="71" customFormat="1">
      <c r="A153" s="6"/>
    </row>
    <row r="154" spans="1:13" s="71" customFormat="1">
      <c r="A154" s="6"/>
    </row>
    <row r="155" spans="1:13" s="71" customFormat="1">
      <c r="A155" s="6"/>
    </row>
    <row r="156" spans="1:13" s="71" customFormat="1">
      <c r="A156" s="6"/>
    </row>
    <row r="157" spans="1:13" s="71" customFormat="1">
      <c r="A157" s="6"/>
    </row>
    <row r="158" spans="1:13" s="71" customFormat="1">
      <c r="A158" s="6"/>
    </row>
    <row r="159" spans="1:13" s="71" customFormat="1">
      <c r="A159" s="6"/>
    </row>
    <row r="160" spans="1:13" s="71" customFormat="1">
      <c r="A160" s="6"/>
    </row>
    <row r="161" spans="1:1" s="71" customFormat="1">
      <c r="A161" s="6"/>
    </row>
    <row r="162" spans="1:1" s="71" customFormat="1">
      <c r="A162" s="6"/>
    </row>
    <row r="163" spans="1:1" s="71" customFormat="1">
      <c r="A163" s="6"/>
    </row>
    <row r="164" spans="1:1" s="71" customFormat="1">
      <c r="A164" s="6"/>
    </row>
    <row r="165" spans="1:1" s="71" customFormat="1">
      <c r="A165" s="6"/>
    </row>
    <row r="166" spans="1:1" s="71" customFormat="1">
      <c r="A166" s="6"/>
    </row>
    <row r="167" spans="1:1" s="71" customFormat="1">
      <c r="A167" s="6"/>
    </row>
    <row r="168" spans="1:1" s="71" customFormat="1">
      <c r="A168" s="6"/>
    </row>
    <row r="169" spans="1:1" s="71" customFormat="1">
      <c r="A169" s="6"/>
    </row>
    <row r="170" spans="1:1" s="71" customFormat="1">
      <c r="A170" s="6"/>
    </row>
    <row r="171" spans="1:1" s="71" customFormat="1">
      <c r="A171" s="6"/>
    </row>
    <row r="172" spans="1:1" s="71" customFormat="1">
      <c r="A172" s="6"/>
    </row>
    <row r="173" spans="1:1" s="71" customFormat="1">
      <c r="A173" s="6"/>
    </row>
    <row r="174" spans="1:1" s="71" customFormat="1">
      <c r="A174" s="6"/>
    </row>
    <row r="175" spans="1:1" s="71" customFormat="1">
      <c r="A175" s="6"/>
    </row>
    <row r="176" spans="1:1" s="71" customFormat="1">
      <c r="A176" s="6"/>
    </row>
    <row r="177" spans="1:1" s="71" customFormat="1">
      <c r="A177" s="6"/>
    </row>
    <row r="178" spans="1:1" s="71" customFormat="1">
      <c r="A178" s="6"/>
    </row>
    <row r="179" spans="1:1" s="71" customFormat="1">
      <c r="A179" s="6"/>
    </row>
    <row r="180" spans="1:1" s="71" customFormat="1">
      <c r="A180" s="6"/>
    </row>
    <row r="181" spans="1:1" s="71" customFormat="1">
      <c r="A181" s="6"/>
    </row>
    <row r="182" spans="1:1" s="71" customFormat="1">
      <c r="A182" s="6"/>
    </row>
    <row r="183" spans="1:1" s="71" customFormat="1">
      <c r="A183" s="6"/>
    </row>
    <row r="184" spans="1:1" s="71" customFormat="1">
      <c r="A184" s="6"/>
    </row>
    <row r="185" spans="1:1" s="71" customFormat="1">
      <c r="A185" s="6"/>
    </row>
    <row r="186" spans="1:1" s="71" customFormat="1">
      <c r="A186" s="6"/>
    </row>
    <row r="187" spans="1:1" s="71" customFormat="1">
      <c r="A187" s="6"/>
    </row>
    <row r="188" spans="1:1" s="71" customFormat="1">
      <c r="A188" s="6"/>
    </row>
    <row r="189" spans="1:1" s="71" customFormat="1">
      <c r="A189" s="6"/>
    </row>
    <row r="190" spans="1:1" s="71" customFormat="1">
      <c r="A190" s="6"/>
    </row>
    <row r="191" spans="1:1" s="71" customFormat="1">
      <c r="A191" s="6"/>
    </row>
    <row r="192" spans="1:1" s="71" customFormat="1">
      <c r="A192" s="6"/>
    </row>
    <row r="193" spans="1:1" s="71" customFormat="1">
      <c r="A193" s="6"/>
    </row>
    <row r="194" spans="1:1" s="71" customFormat="1">
      <c r="A194" s="6"/>
    </row>
    <row r="195" spans="1:1" s="71" customFormat="1">
      <c r="A195" s="6"/>
    </row>
    <row r="196" spans="1:1" s="71" customFormat="1">
      <c r="A196" s="6"/>
    </row>
    <row r="197" spans="1:1" s="71" customFormat="1">
      <c r="A197" s="6"/>
    </row>
    <row r="198" spans="1:1" s="71" customFormat="1">
      <c r="A198" s="6"/>
    </row>
    <row r="199" spans="1:1" s="71" customFormat="1">
      <c r="A199" s="6"/>
    </row>
    <row r="200" spans="1:1" s="71" customFormat="1">
      <c r="A200" s="6"/>
    </row>
    <row r="201" spans="1:1" s="71" customFormat="1">
      <c r="A201" s="6"/>
    </row>
    <row r="202" spans="1:1" s="71" customFormat="1">
      <c r="A202" s="6"/>
    </row>
    <row r="203" spans="1:1" s="71" customFormat="1">
      <c r="A203" s="6"/>
    </row>
    <row r="204" spans="1:1" s="71" customFormat="1">
      <c r="A204" s="6"/>
    </row>
    <row r="205" spans="1:1" s="71" customFormat="1">
      <c r="A205" s="6"/>
    </row>
    <row r="206" spans="1:1" s="71" customFormat="1">
      <c r="A206" s="6"/>
    </row>
    <row r="207" spans="1:1" s="71" customFormat="1">
      <c r="A207" s="6"/>
    </row>
    <row r="208" spans="1:1" s="71" customFormat="1">
      <c r="A208" s="6"/>
    </row>
    <row r="209" spans="1:1" s="71" customFormat="1">
      <c r="A209" s="6"/>
    </row>
    <row r="210" spans="1:1" s="71" customFormat="1">
      <c r="A210" s="6"/>
    </row>
    <row r="211" spans="1:1" s="71" customFormat="1">
      <c r="A211" s="6"/>
    </row>
    <row r="212" spans="1:1" s="71" customFormat="1">
      <c r="A212" s="6"/>
    </row>
    <row r="213" spans="1:1" s="71" customFormat="1">
      <c r="A213" s="6"/>
    </row>
    <row r="214" spans="1:1" s="71" customFormat="1">
      <c r="A214" s="6"/>
    </row>
    <row r="215" spans="1:1" s="71" customFormat="1">
      <c r="A215" s="6"/>
    </row>
    <row r="216" spans="1:1" s="71" customFormat="1">
      <c r="A216" s="6"/>
    </row>
    <row r="217" spans="1:1" s="71" customFormat="1">
      <c r="A217" s="6"/>
    </row>
    <row r="218" spans="1:1" s="71" customFormat="1">
      <c r="A218" s="6"/>
    </row>
    <row r="219" spans="1:1" s="71" customFormat="1">
      <c r="A219" s="6"/>
    </row>
    <row r="220" spans="1:1" s="71" customFormat="1">
      <c r="A220" s="6"/>
    </row>
    <row r="221" spans="1:1" s="71" customFormat="1">
      <c r="A221" s="6"/>
    </row>
    <row r="222" spans="1:1" s="71" customFormat="1">
      <c r="A222" s="6"/>
    </row>
    <row r="223" spans="1:1" s="71" customFormat="1">
      <c r="A223" s="6"/>
    </row>
    <row r="224" spans="1:1" s="71" customFormat="1">
      <c r="A224" s="6"/>
    </row>
    <row r="225" spans="1:1" s="71" customFormat="1">
      <c r="A225" s="6"/>
    </row>
    <row r="226" spans="1:1" s="71" customFormat="1">
      <c r="A226" s="6"/>
    </row>
    <row r="227" spans="1:1" s="71" customFormat="1">
      <c r="A227" s="6"/>
    </row>
    <row r="228" spans="1:1" s="71" customFormat="1">
      <c r="A228" s="6"/>
    </row>
    <row r="229" spans="1:1" s="71" customFormat="1">
      <c r="A229" s="6"/>
    </row>
    <row r="230" spans="1:1" s="71" customFormat="1">
      <c r="A230" s="6"/>
    </row>
    <row r="231" spans="1:1" s="71" customFormat="1">
      <c r="A231" s="6"/>
    </row>
    <row r="232" spans="1:1" s="71" customFormat="1">
      <c r="A232" s="6"/>
    </row>
    <row r="233" spans="1:1" s="71" customFormat="1">
      <c r="A233" s="6"/>
    </row>
    <row r="234" spans="1:1" s="71" customFormat="1">
      <c r="A234" s="6"/>
    </row>
    <row r="235" spans="1:1" s="71" customFormat="1">
      <c r="A235" s="6"/>
    </row>
    <row r="236" spans="1:1" s="71" customFormat="1">
      <c r="A236" s="6"/>
    </row>
    <row r="237" spans="1:1" s="71" customFormat="1">
      <c r="A237" s="6"/>
    </row>
    <row r="238" spans="1:1" s="71" customFormat="1">
      <c r="A238" s="6"/>
    </row>
    <row r="239" spans="1:1" s="71" customFormat="1">
      <c r="A239" s="6"/>
    </row>
    <row r="240" spans="1:1" s="71" customFormat="1">
      <c r="A240" s="6"/>
    </row>
    <row r="241" spans="1:1" s="71" customFormat="1">
      <c r="A241" s="6"/>
    </row>
    <row r="242" spans="1:1" s="71" customFormat="1">
      <c r="A242" s="6"/>
    </row>
    <row r="243" spans="1:1" s="71" customFormat="1">
      <c r="A243" s="6"/>
    </row>
    <row r="244" spans="1:1" s="71" customFormat="1">
      <c r="A244" s="6"/>
    </row>
    <row r="245" spans="1:1" s="71" customFormat="1">
      <c r="A245" s="6"/>
    </row>
    <row r="246" spans="1:1" s="71" customFormat="1">
      <c r="A246" s="6"/>
    </row>
    <row r="247" spans="1:1" s="71" customFormat="1">
      <c r="A247" s="6"/>
    </row>
    <row r="248" spans="1:1" s="71" customFormat="1">
      <c r="A248" s="6"/>
    </row>
    <row r="249" spans="1:1" s="71" customFormat="1">
      <c r="A249" s="6"/>
    </row>
    <row r="250" spans="1:1" s="71" customFormat="1">
      <c r="A250" s="6"/>
    </row>
    <row r="251" spans="1:1" s="71" customFormat="1">
      <c r="A251" s="6"/>
    </row>
    <row r="252" spans="1:1" s="71" customFormat="1">
      <c r="A252" s="6"/>
    </row>
    <row r="253" spans="1:1" s="71" customFormat="1">
      <c r="A253" s="6"/>
    </row>
    <row r="254" spans="1:1" s="71" customFormat="1">
      <c r="A254" s="6"/>
    </row>
    <row r="255" spans="1:1" s="71" customFormat="1">
      <c r="A255" s="6"/>
    </row>
    <row r="256" spans="1:1" s="71" customFormat="1">
      <c r="A256" s="6"/>
    </row>
    <row r="257" spans="1:1" s="71" customFormat="1">
      <c r="A257" s="6"/>
    </row>
    <row r="258" spans="1:1" s="71" customFormat="1">
      <c r="A258" s="6"/>
    </row>
    <row r="259" spans="1:1" s="71" customFormat="1">
      <c r="A259" s="6"/>
    </row>
    <row r="260" spans="1:1" s="71" customFormat="1">
      <c r="A260" s="6"/>
    </row>
    <row r="261" spans="1:1" s="71" customFormat="1">
      <c r="A261" s="6"/>
    </row>
    <row r="262" spans="1:1" s="71" customFormat="1">
      <c r="A262" s="6"/>
    </row>
    <row r="263" spans="1:1" s="71" customFormat="1">
      <c r="A263" s="6"/>
    </row>
    <row r="264" spans="1:1" s="71" customFormat="1">
      <c r="A264" s="6"/>
    </row>
    <row r="265" spans="1:1" s="71" customFormat="1">
      <c r="A265" s="6"/>
    </row>
    <row r="266" spans="1:1" s="71" customFormat="1">
      <c r="A266" s="6"/>
    </row>
    <row r="267" spans="1:1" s="71" customFormat="1">
      <c r="A267" s="6"/>
    </row>
    <row r="268" spans="1:1" s="71" customFormat="1">
      <c r="A268" s="6"/>
    </row>
    <row r="269" spans="1:1" s="71" customFormat="1">
      <c r="A269" s="6"/>
    </row>
    <row r="270" spans="1:1" s="71" customFormat="1">
      <c r="A270" s="6"/>
    </row>
    <row r="271" spans="1:1" s="71" customFormat="1">
      <c r="A271" s="6"/>
    </row>
    <row r="272" spans="1:1" s="71" customFormat="1">
      <c r="A272" s="6"/>
    </row>
    <row r="273" spans="1:1" s="71" customFormat="1">
      <c r="A273" s="6"/>
    </row>
  </sheetData>
  <mergeCells count="2">
    <mergeCell ref="A129:L129"/>
    <mergeCell ref="I2:K3"/>
  </mergeCells>
  <hyperlinks>
    <hyperlink ref="I2:J2" location="Sheet1!C3" display="Sheet1!C3" xr:uid="{00000000-0004-0000-0600-000000000000}"/>
    <hyperlink ref="I2:K3" location="Front!C3" display="MORTALITY TRENDS" xr:uid="{00000000-0004-0000-0600-000001000000}"/>
    <hyperlink ref="A1" r:id="rId1" xr:uid="{39E27D06-8F2E-4759-82B6-71685C4EE09C}"/>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1:AV87"/>
  <sheetViews>
    <sheetView showGridLines="0" showRowColHeaders="0" workbookViewId="0">
      <pane xSplit="2" ySplit="6" topLeftCell="C7" activePane="bottomRight" state="frozen"/>
      <selection activeCell="C19" sqref="C19:L19"/>
      <selection pane="topRight" activeCell="C19" sqref="C19:L19"/>
      <selection pane="bottomLeft" activeCell="C19" sqref="C19:L19"/>
      <selection pane="bottomRight" activeCell="J11" sqref="J11"/>
    </sheetView>
  </sheetViews>
  <sheetFormatPr defaultRowHeight="13.15"/>
  <cols>
    <col min="1" max="1" width="2.265625" style="8" customWidth="1"/>
    <col min="2" max="2" width="14.265625" style="8" customWidth="1"/>
    <col min="3" max="35" width="9.1328125" style="8"/>
    <col min="36" max="36" width="5" style="8" customWidth="1"/>
    <col min="37" max="37" width="17.73046875" style="8" customWidth="1"/>
    <col min="38" max="38" width="14.86328125" style="8" customWidth="1"/>
    <col min="39" max="264" width="9.1328125" style="8"/>
    <col min="265" max="265" width="2.265625" style="8" customWidth="1"/>
    <col min="266" max="266" width="14.265625" style="8" customWidth="1"/>
    <col min="267" max="291" width="9.1328125" style="8"/>
    <col min="292" max="292" width="5" style="8" customWidth="1"/>
    <col min="293" max="293" width="17.73046875" style="8" customWidth="1"/>
    <col min="294" max="294" width="14.86328125" style="8" customWidth="1"/>
    <col min="295" max="520" width="9.1328125" style="8"/>
    <col min="521" max="521" width="2.265625" style="8" customWidth="1"/>
    <col min="522" max="522" width="14.265625" style="8" customWidth="1"/>
    <col min="523" max="547" width="9.1328125" style="8"/>
    <col min="548" max="548" width="5" style="8" customWidth="1"/>
    <col min="549" max="549" width="17.73046875" style="8" customWidth="1"/>
    <col min="550" max="550" width="14.86328125" style="8" customWidth="1"/>
    <col min="551" max="776" width="9.1328125" style="8"/>
    <col min="777" max="777" width="2.265625" style="8" customWidth="1"/>
    <col min="778" max="778" width="14.265625" style="8" customWidth="1"/>
    <col min="779" max="803" width="9.1328125" style="8"/>
    <col min="804" max="804" width="5" style="8" customWidth="1"/>
    <col min="805" max="805" width="17.73046875" style="8" customWidth="1"/>
    <col min="806" max="806" width="14.86328125" style="8" customWidth="1"/>
    <col min="807" max="1032" width="9.1328125" style="8"/>
    <col min="1033" max="1033" width="2.265625" style="8" customWidth="1"/>
    <col min="1034" max="1034" width="14.265625" style="8" customWidth="1"/>
    <col min="1035" max="1059" width="9.1328125" style="8"/>
    <col min="1060" max="1060" width="5" style="8" customWidth="1"/>
    <col min="1061" max="1061" width="17.73046875" style="8" customWidth="1"/>
    <col min="1062" max="1062" width="14.86328125" style="8" customWidth="1"/>
    <col min="1063" max="1288" width="9.1328125" style="8"/>
    <col min="1289" max="1289" width="2.265625" style="8" customWidth="1"/>
    <col min="1290" max="1290" width="14.265625" style="8" customWidth="1"/>
    <col min="1291" max="1315" width="9.1328125" style="8"/>
    <col min="1316" max="1316" width="5" style="8" customWidth="1"/>
    <col min="1317" max="1317" width="17.73046875" style="8" customWidth="1"/>
    <col min="1318" max="1318" width="14.86328125" style="8" customWidth="1"/>
    <col min="1319" max="1544" width="9.1328125" style="8"/>
    <col min="1545" max="1545" width="2.265625" style="8" customWidth="1"/>
    <col min="1546" max="1546" width="14.265625" style="8" customWidth="1"/>
    <col min="1547" max="1571" width="9.1328125" style="8"/>
    <col min="1572" max="1572" width="5" style="8" customWidth="1"/>
    <col min="1573" max="1573" width="17.73046875" style="8" customWidth="1"/>
    <col min="1574" max="1574" width="14.86328125" style="8" customWidth="1"/>
    <col min="1575" max="1800" width="9.1328125" style="8"/>
    <col min="1801" max="1801" width="2.265625" style="8" customWidth="1"/>
    <col min="1802" max="1802" width="14.265625" style="8" customWidth="1"/>
    <col min="1803" max="1827" width="9.1328125" style="8"/>
    <col min="1828" max="1828" width="5" style="8" customWidth="1"/>
    <col min="1829" max="1829" width="17.73046875" style="8" customWidth="1"/>
    <col min="1830" max="1830" width="14.86328125" style="8" customWidth="1"/>
    <col min="1831" max="2056" width="9.1328125" style="8"/>
    <col min="2057" max="2057" width="2.265625" style="8" customWidth="1"/>
    <col min="2058" max="2058" width="14.265625" style="8" customWidth="1"/>
    <col min="2059" max="2083" width="9.1328125" style="8"/>
    <col min="2084" max="2084" width="5" style="8" customWidth="1"/>
    <col min="2085" max="2085" width="17.73046875" style="8" customWidth="1"/>
    <col min="2086" max="2086" width="14.86328125" style="8" customWidth="1"/>
    <col min="2087" max="2312" width="9.1328125" style="8"/>
    <col min="2313" max="2313" width="2.265625" style="8" customWidth="1"/>
    <col min="2314" max="2314" width="14.265625" style="8" customWidth="1"/>
    <col min="2315" max="2339" width="9.1328125" style="8"/>
    <col min="2340" max="2340" width="5" style="8" customWidth="1"/>
    <col min="2341" max="2341" width="17.73046875" style="8" customWidth="1"/>
    <col min="2342" max="2342" width="14.86328125" style="8" customWidth="1"/>
    <col min="2343" max="2568" width="9.1328125" style="8"/>
    <col min="2569" max="2569" width="2.265625" style="8" customWidth="1"/>
    <col min="2570" max="2570" width="14.265625" style="8" customWidth="1"/>
    <col min="2571" max="2595" width="9.1328125" style="8"/>
    <col min="2596" max="2596" width="5" style="8" customWidth="1"/>
    <col min="2597" max="2597" width="17.73046875" style="8" customWidth="1"/>
    <col min="2598" max="2598" width="14.86328125" style="8" customWidth="1"/>
    <col min="2599" max="2824" width="9.1328125" style="8"/>
    <col min="2825" max="2825" width="2.265625" style="8" customWidth="1"/>
    <col min="2826" max="2826" width="14.265625" style="8" customWidth="1"/>
    <col min="2827" max="2851" width="9.1328125" style="8"/>
    <col min="2852" max="2852" width="5" style="8" customWidth="1"/>
    <col min="2853" max="2853" width="17.73046875" style="8" customWidth="1"/>
    <col min="2854" max="2854" width="14.86328125" style="8" customWidth="1"/>
    <col min="2855" max="3080" width="9.1328125" style="8"/>
    <col min="3081" max="3081" width="2.265625" style="8" customWidth="1"/>
    <col min="3082" max="3082" width="14.265625" style="8" customWidth="1"/>
    <col min="3083" max="3107" width="9.1328125" style="8"/>
    <col min="3108" max="3108" width="5" style="8" customWidth="1"/>
    <col min="3109" max="3109" width="17.73046875" style="8" customWidth="1"/>
    <col min="3110" max="3110" width="14.86328125" style="8" customWidth="1"/>
    <col min="3111" max="3336" width="9.1328125" style="8"/>
    <col min="3337" max="3337" width="2.265625" style="8" customWidth="1"/>
    <col min="3338" max="3338" width="14.265625" style="8" customWidth="1"/>
    <col min="3339" max="3363" width="9.1328125" style="8"/>
    <col min="3364" max="3364" width="5" style="8" customWidth="1"/>
    <col min="3365" max="3365" width="17.73046875" style="8" customWidth="1"/>
    <col min="3366" max="3366" width="14.86328125" style="8" customWidth="1"/>
    <col min="3367" max="3592" width="9.1328125" style="8"/>
    <col min="3593" max="3593" width="2.265625" style="8" customWidth="1"/>
    <col min="3594" max="3594" width="14.265625" style="8" customWidth="1"/>
    <col min="3595" max="3619" width="9.1328125" style="8"/>
    <col min="3620" max="3620" width="5" style="8" customWidth="1"/>
    <col min="3621" max="3621" width="17.73046875" style="8" customWidth="1"/>
    <col min="3622" max="3622" width="14.86328125" style="8" customWidth="1"/>
    <col min="3623" max="3848" width="9.1328125" style="8"/>
    <col min="3849" max="3849" width="2.265625" style="8" customWidth="1"/>
    <col min="3850" max="3850" width="14.265625" style="8" customWidth="1"/>
    <col min="3851" max="3875" width="9.1328125" style="8"/>
    <col min="3876" max="3876" width="5" style="8" customWidth="1"/>
    <col min="3877" max="3877" width="17.73046875" style="8" customWidth="1"/>
    <col min="3878" max="3878" width="14.86328125" style="8" customWidth="1"/>
    <col min="3879" max="4104" width="9.1328125" style="8"/>
    <col min="4105" max="4105" width="2.265625" style="8" customWidth="1"/>
    <col min="4106" max="4106" width="14.265625" style="8" customWidth="1"/>
    <col min="4107" max="4131" width="9.1328125" style="8"/>
    <col min="4132" max="4132" width="5" style="8" customWidth="1"/>
    <col min="4133" max="4133" width="17.73046875" style="8" customWidth="1"/>
    <col min="4134" max="4134" width="14.86328125" style="8" customWidth="1"/>
    <col min="4135" max="4360" width="9.1328125" style="8"/>
    <col min="4361" max="4361" width="2.265625" style="8" customWidth="1"/>
    <col min="4362" max="4362" width="14.265625" style="8" customWidth="1"/>
    <col min="4363" max="4387" width="9.1328125" style="8"/>
    <col min="4388" max="4388" width="5" style="8" customWidth="1"/>
    <col min="4389" max="4389" width="17.73046875" style="8" customWidth="1"/>
    <col min="4390" max="4390" width="14.86328125" style="8" customWidth="1"/>
    <col min="4391" max="4616" width="9.1328125" style="8"/>
    <col min="4617" max="4617" width="2.265625" style="8" customWidth="1"/>
    <col min="4618" max="4618" width="14.265625" style="8" customWidth="1"/>
    <col min="4619" max="4643" width="9.1328125" style="8"/>
    <col min="4644" max="4644" width="5" style="8" customWidth="1"/>
    <col min="4645" max="4645" width="17.73046875" style="8" customWidth="1"/>
    <col min="4646" max="4646" width="14.86328125" style="8" customWidth="1"/>
    <col min="4647" max="4872" width="9.1328125" style="8"/>
    <col min="4873" max="4873" width="2.265625" style="8" customWidth="1"/>
    <col min="4874" max="4874" width="14.265625" style="8" customWidth="1"/>
    <col min="4875" max="4899" width="9.1328125" style="8"/>
    <col min="4900" max="4900" width="5" style="8" customWidth="1"/>
    <col min="4901" max="4901" width="17.73046875" style="8" customWidth="1"/>
    <col min="4902" max="4902" width="14.86328125" style="8" customWidth="1"/>
    <col min="4903" max="5128" width="9.1328125" style="8"/>
    <col min="5129" max="5129" width="2.265625" style="8" customWidth="1"/>
    <col min="5130" max="5130" width="14.265625" style="8" customWidth="1"/>
    <col min="5131" max="5155" width="9.1328125" style="8"/>
    <col min="5156" max="5156" width="5" style="8" customWidth="1"/>
    <col min="5157" max="5157" width="17.73046875" style="8" customWidth="1"/>
    <col min="5158" max="5158" width="14.86328125" style="8" customWidth="1"/>
    <col min="5159" max="5384" width="9.1328125" style="8"/>
    <col min="5385" max="5385" width="2.265625" style="8" customWidth="1"/>
    <col min="5386" max="5386" width="14.265625" style="8" customWidth="1"/>
    <col min="5387" max="5411" width="9.1328125" style="8"/>
    <col min="5412" max="5412" width="5" style="8" customWidth="1"/>
    <col min="5413" max="5413" width="17.73046875" style="8" customWidth="1"/>
    <col min="5414" max="5414" width="14.86328125" style="8" customWidth="1"/>
    <col min="5415" max="5640" width="9.1328125" style="8"/>
    <col min="5641" max="5641" width="2.265625" style="8" customWidth="1"/>
    <col min="5642" max="5642" width="14.265625" style="8" customWidth="1"/>
    <col min="5643" max="5667" width="9.1328125" style="8"/>
    <col min="5668" max="5668" width="5" style="8" customWidth="1"/>
    <col min="5669" max="5669" width="17.73046875" style="8" customWidth="1"/>
    <col min="5670" max="5670" width="14.86328125" style="8" customWidth="1"/>
    <col min="5671" max="5896" width="9.1328125" style="8"/>
    <col min="5897" max="5897" width="2.265625" style="8" customWidth="1"/>
    <col min="5898" max="5898" width="14.265625" style="8" customWidth="1"/>
    <col min="5899" max="5923" width="9.1328125" style="8"/>
    <col min="5924" max="5924" width="5" style="8" customWidth="1"/>
    <col min="5925" max="5925" width="17.73046875" style="8" customWidth="1"/>
    <col min="5926" max="5926" width="14.86328125" style="8" customWidth="1"/>
    <col min="5927" max="6152" width="9.1328125" style="8"/>
    <col min="6153" max="6153" width="2.265625" style="8" customWidth="1"/>
    <col min="6154" max="6154" width="14.265625" style="8" customWidth="1"/>
    <col min="6155" max="6179" width="9.1328125" style="8"/>
    <col min="6180" max="6180" width="5" style="8" customWidth="1"/>
    <col min="6181" max="6181" width="17.73046875" style="8" customWidth="1"/>
    <col min="6182" max="6182" width="14.86328125" style="8" customWidth="1"/>
    <col min="6183" max="6408" width="9.1328125" style="8"/>
    <col min="6409" max="6409" width="2.265625" style="8" customWidth="1"/>
    <col min="6410" max="6410" width="14.265625" style="8" customWidth="1"/>
    <col min="6411" max="6435" width="9.1328125" style="8"/>
    <col min="6436" max="6436" width="5" style="8" customWidth="1"/>
    <col min="6437" max="6437" width="17.73046875" style="8" customWidth="1"/>
    <col min="6438" max="6438" width="14.86328125" style="8" customWidth="1"/>
    <col min="6439" max="6664" width="9.1328125" style="8"/>
    <col min="6665" max="6665" width="2.265625" style="8" customWidth="1"/>
    <col min="6666" max="6666" width="14.265625" style="8" customWidth="1"/>
    <col min="6667" max="6691" width="9.1328125" style="8"/>
    <col min="6692" max="6692" width="5" style="8" customWidth="1"/>
    <col min="6693" max="6693" width="17.73046875" style="8" customWidth="1"/>
    <col min="6694" max="6694" width="14.86328125" style="8" customWidth="1"/>
    <col min="6695" max="6920" width="9.1328125" style="8"/>
    <col min="6921" max="6921" width="2.265625" style="8" customWidth="1"/>
    <col min="6922" max="6922" width="14.265625" style="8" customWidth="1"/>
    <col min="6923" max="6947" width="9.1328125" style="8"/>
    <col min="6948" max="6948" width="5" style="8" customWidth="1"/>
    <col min="6949" max="6949" width="17.73046875" style="8" customWidth="1"/>
    <col min="6950" max="6950" width="14.86328125" style="8" customWidth="1"/>
    <col min="6951" max="7176" width="9.1328125" style="8"/>
    <col min="7177" max="7177" width="2.265625" style="8" customWidth="1"/>
    <col min="7178" max="7178" width="14.265625" style="8" customWidth="1"/>
    <col min="7179" max="7203" width="9.1328125" style="8"/>
    <col min="7204" max="7204" width="5" style="8" customWidth="1"/>
    <col min="7205" max="7205" width="17.73046875" style="8" customWidth="1"/>
    <col min="7206" max="7206" width="14.86328125" style="8" customWidth="1"/>
    <col min="7207" max="7432" width="9.1328125" style="8"/>
    <col min="7433" max="7433" width="2.265625" style="8" customWidth="1"/>
    <col min="7434" max="7434" width="14.265625" style="8" customWidth="1"/>
    <col min="7435" max="7459" width="9.1328125" style="8"/>
    <col min="7460" max="7460" width="5" style="8" customWidth="1"/>
    <col min="7461" max="7461" width="17.73046875" style="8" customWidth="1"/>
    <col min="7462" max="7462" width="14.86328125" style="8" customWidth="1"/>
    <col min="7463" max="7688" width="9.1328125" style="8"/>
    <col min="7689" max="7689" width="2.265625" style="8" customWidth="1"/>
    <col min="7690" max="7690" width="14.265625" style="8" customWidth="1"/>
    <col min="7691" max="7715" width="9.1328125" style="8"/>
    <col min="7716" max="7716" width="5" style="8" customWidth="1"/>
    <col min="7717" max="7717" width="17.73046875" style="8" customWidth="1"/>
    <col min="7718" max="7718" width="14.86328125" style="8" customWidth="1"/>
    <col min="7719" max="7944" width="9.1328125" style="8"/>
    <col min="7945" max="7945" width="2.265625" style="8" customWidth="1"/>
    <col min="7946" max="7946" width="14.265625" style="8" customWidth="1"/>
    <col min="7947" max="7971" width="9.1328125" style="8"/>
    <col min="7972" max="7972" width="5" style="8" customWidth="1"/>
    <col min="7973" max="7973" width="17.73046875" style="8" customWidth="1"/>
    <col min="7974" max="7974" width="14.86328125" style="8" customWidth="1"/>
    <col min="7975" max="8200" width="9.1328125" style="8"/>
    <col min="8201" max="8201" width="2.265625" style="8" customWidth="1"/>
    <col min="8202" max="8202" width="14.265625" style="8" customWidth="1"/>
    <col min="8203" max="8227" width="9.1328125" style="8"/>
    <col min="8228" max="8228" width="5" style="8" customWidth="1"/>
    <col min="8229" max="8229" width="17.73046875" style="8" customWidth="1"/>
    <col min="8230" max="8230" width="14.86328125" style="8" customWidth="1"/>
    <col min="8231" max="8456" width="9.1328125" style="8"/>
    <col min="8457" max="8457" width="2.265625" style="8" customWidth="1"/>
    <col min="8458" max="8458" width="14.265625" style="8" customWidth="1"/>
    <col min="8459" max="8483" width="9.1328125" style="8"/>
    <col min="8484" max="8484" width="5" style="8" customWidth="1"/>
    <col min="8485" max="8485" width="17.73046875" style="8" customWidth="1"/>
    <col min="8486" max="8486" width="14.86328125" style="8" customWidth="1"/>
    <col min="8487" max="8712" width="9.1328125" style="8"/>
    <col min="8713" max="8713" width="2.265625" style="8" customWidth="1"/>
    <col min="8714" max="8714" width="14.265625" style="8" customWidth="1"/>
    <col min="8715" max="8739" width="9.1328125" style="8"/>
    <col min="8740" max="8740" width="5" style="8" customWidth="1"/>
    <col min="8741" max="8741" width="17.73046875" style="8" customWidth="1"/>
    <col min="8742" max="8742" width="14.86328125" style="8" customWidth="1"/>
    <col min="8743" max="8968" width="9.1328125" style="8"/>
    <col min="8969" max="8969" width="2.265625" style="8" customWidth="1"/>
    <col min="8970" max="8970" width="14.265625" style="8" customWidth="1"/>
    <col min="8971" max="8995" width="9.1328125" style="8"/>
    <col min="8996" max="8996" width="5" style="8" customWidth="1"/>
    <col min="8997" max="8997" width="17.73046875" style="8" customWidth="1"/>
    <col min="8998" max="8998" width="14.86328125" style="8" customWidth="1"/>
    <col min="8999" max="9224" width="9.1328125" style="8"/>
    <col min="9225" max="9225" width="2.265625" style="8" customWidth="1"/>
    <col min="9226" max="9226" width="14.265625" style="8" customWidth="1"/>
    <col min="9227" max="9251" width="9.1328125" style="8"/>
    <col min="9252" max="9252" width="5" style="8" customWidth="1"/>
    <col min="9253" max="9253" width="17.73046875" style="8" customWidth="1"/>
    <col min="9254" max="9254" width="14.86328125" style="8" customWidth="1"/>
    <col min="9255" max="9480" width="9.1328125" style="8"/>
    <col min="9481" max="9481" width="2.265625" style="8" customWidth="1"/>
    <col min="9482" max="9482" width="14.265625" style="8" customWidth="1"/>
    <col min="9483" max="9507" width="9.1328125" style="8"/>
    <col min="9508" max="9508" width="5" style="8" customWidth="1"/>
    <col min="9509" max="9509" width="17.73046875" style="8" customWidth="1"/>
    <col min="9510" max="9510" width="14.86328125" style="8" customWidth="1"/>
    <col min="9511" max="9736" width="9.1328125" style="8"/>
    <col min="9737" max="9737" width="2.265625" style="8" customWidth="1"/>
    <col min="9738" max="9738" width="14.265625" style="8" customWidth="1"/>
    <col min="9739" max="9763" width="9.1328125" style="8"/>
    <col min="9764" max="9764" width="5" style="8" customWidth="1"/>
    <col min="9765" max="9765" width="17.73046875" style="8" customWidth="1"/>
    <col min="9766" max="9766" width="14.86328125" style="8" customWidth="1"/>
    <col min="9767" max="9992" width="9.1328125" style="8"/>
    <col min="9993" max="9993" width="2.265625" style="8" customWidth="1"/>
    <col min="9994" max="9994" width="14.265625" style="8" customWidth="1"/>
    <col min="9995" max="10019" width="9.1328125" style="8"/>
    <col min="10020" max="10020" width="5" style="8" customWidth="1"/>
    <col min="10021" max="10021" width="17.73046875" style="8" customWidth="1"/>
    <col min="10022" max="10022" width="14.86328125" style="8" customWidth="1"/>
    <col min="10023" max="10248" width="9.1328125" style="8"/>
    <col min="10249" max="10249" width="2.265625" style="8" customWidth="1"/>
    <col min="10250" max="10250" width="14.265625" style="8" customWidth="1"/>
    <col min="10251" max="10275" width="9.1328125" style="8"/>
    <col min="10276" max="10276" width="5" style="8" customWidth="1"/>
    <col min="10277" max="10277" width="17.73046875" style="8" customWidth="1"/>
    <col min="10278" max="10278" width="14.86328125" style="8" customWidth="1"/>
    <col min="10279" max="10504" width="9.1328125" style="8"/>
    <col min="10505" max="10505" width="2.265625" style="8" customWidth="1"/>
    <col min="10506" max="10506" width="14.265625" style="8" customWidth="1"/>
    <col min="10507" max="10531" width="9.1328125" style="8"/>
    <col min="10532" max="10532" width="5" style="8" customWidth="1"/>
    <col min="10533" max="10533" width="17.73046875" style="8" customWidth="1"/>
    <col min="10534" max="10534" width="14.86328125" style="8" customWidth="1"/>
    <col min="10535" max="10760" width="9.1328125" style="8"/>
    <col min="10761" max="10761" width="2.265625" style="8" customWidth="1"/>
    <col min="10762" max="10762" width="14.265625" style="8" customWidth="1"/>
    <col min="10763" max="10787" width="9.1328125" style="8"/>
    <col min="10788" max="10788" width="5" style="8" customWidth="1"/>
    <col min="10789" max="10789" width="17.73046875" style="8" customWidth="1"/>
    <col min="10790" max="10790" width="14.86328125" style="8" customWidth="1"/>
    <col min="10791" max="11016" width="9.1328125" style="8"/>
    <col min="11017" max="11017" width="2.265625" style="8" customWidth="1"/>
    <col min="11018" max="11018" width="14.265625" style="8" customWidth="1"/>
    <col min="11019" max="11043" width="9.1328125" style="8"/>
    <col min="11044" max="11044" width="5" style="8" customWidth="1"/>
    <col min="11045" max="11045" width="17.73046875" style="8" customWidth="1"/>
    <col min="11046" max="11046" width="14.86328125" style="8" customWidth="1"/>
    <col min="11047" max="11272" width="9.1328125" style="8"/>
    <col min="11273" max="11273" width="2.265625" style="8" customWidth="1"/>
    <col min="11274" max="11274" width="14.265625" style="8" customWidth="1"/>
    <col min="11275" max="11299" width="9.1328125" style="8"/>
    <col min="11300" max="11300" width="5" style="8" customWidth="1"/>
    <col min="11301" max="11301" width="17.73046875" style="8" customWidth="1"/>
    <col min="11302" max="11302" width="14.86328125" style="8" customWidth="1"/>
    <col min="11303" max="11528" width="9.1328125" style="8"/>
    <col min="11529" max="11529" width="2.265625" style="8" customWidth="1"/>
    <col min="11530" max="11530" width="14.265625" style="8" customWidth="1"/>
    <col min="11531" max="11555" width="9.1328125" style="8"/>
    <col min="11556" max="11556" width="5" style="8" customWidth="1"/>
    <col min="11557" max="11557" width="17.73046875" style="8" customWidth="1"/>
    <col min="11558" max="11558" width="14.86328125" style="8" customWidth="1"/>
    <col min="11559" max="11784" width="9.1328125" style="8"/>
    <col min="11785" max="11785" width="2.265625" style="8" customWidth="1"/>
    <col min="11786" max="11786" width="14.265625" style="8" customWidth="1"/>
    <col min="11787" max="11811" width="9.1328125" style="8"/>
    <col min="11812" max="11812" width="5" style="8" customWidth="1"/>
    <col min="11813" max="11813" width="17.73046875" style="8" customWidth="1"/>
    <col min="11814" max="11814" width="14.86328125" style="8" customWidth="1"/>
    <col min="11815" max="12040" width="9.1328125" style="8"/>
    <col min="12041" max="12041" width="2.265625" style="8" customWidth="1"/>
    <col min="12042" max="12042" width="14.265625" style="8" customWidth="1"/>
    <col min="12043" max="12067" width="9.1328125" style="8"/>
    <col min="12068" max="12068" width="5" style="8" customWidth="1"/>
    <col min="12069" max="12069" width="17.73046875" style="8" customWidth="1"/>
    <col min="12070" max="12070" width="14.86328125" style="8" customWidth="1"/>
    <col min="12071" max="12296" width="9.1328125" style="8"/>
    <col min="12297" max="12297" width="2.265625" style="8" customWidth="1"/>
    <col min="12298" max="12298" width="14.265625" style="8" customWidth="1"/>
    <col min="12299" max="12323" width="9.1328125" style="8"/>
    <col min="12324" max="12324" width="5" style="8" customWidth="1"/>
    <col min="12325" max="12325" width="17.73046875" style="8" customWidth="1"/>
    <col min="12326" max="12326" width="14.86328125" style="8" customWidth="1"/>
    <col min="12327" max="12552" width="9.1328125" style="8"/>
    <col min="12553" max="12553" width="2.265625" style="8" customWidth="1"/>
    <col min="12554" max="12554" width="14.265625" style="8" customWidth="1"/>
    <col min="12555" max="12579" width="9.1328125" style="8"/>
    <col min="12580" max="12580" width="5" style="8" customWidth="1"/>
    <col min="12581" max="12581" width="17.73046875" style="8" customWidth="1"/>
    <col min="12582" max="12582" width="14.86328125" style="8" customWidth="1"/>
    <col min="12583" max="12808" width="9.1328125" style="8"/>
    <col min="12809" max="12809" width="2.265625" style="8" customWidth="1"/>
    <col min="12810" max="12810" width="14.265625" style="8" customWidth="1"/>
    <col min="12811" max="12835" width="9.1328125" style="8"/>
    <col min="12836" max="12836" width="5" style="8" customWidth="1"/>
    <col min="12837" max="12837" width="17.73046875" style="8" customWidth="1"/>
    <col min="12838" max="12838" width="14.86328125" style="8" customWidth="1"/>
    <col min="12839" max="13064" width="9.1328125" style="8"/>
    <col min="13065" max="13065" width="2.265625" style="8" customWidth="1"/>
    <col min="13066" max="13066" width="14.265625" style="8" customWidth="1"/>
    <col min="13067" max="13091" width="9.1328125" style="8"/>
    <col min="13092" max="13092" width="5" style="8" customWidth="1"/>
    <col min="13093" max="13093" width="17.73046875" style="8" customWidth="1"/>
    <col min="13094" max="13094" width="14.86328125" style="8" customWidth="1"/>
    <col min="13095" max="13320" width="9.1328125" style="8"/>
    <col min="13321" max="13321" width="2.265625" style="8" customWidth="1"/>
    <col min="13322" max="13322" width="14.265625" style="8" customWidth="1"/>
    <col min="13323" max="13347" width="9.1328125" style="8"/>
    <col min="13348" max="13348" width="5" style="8" customWidth="1"/>
    <col min="13349" max="13349" width="17.73046875" style="8" customWidth="1"/>
    <col min="13350" max="13350" width="14.86328125" style="8" customWidth="1"/>
    <col min="13351" max="13576" width="9.1328125" style="8"/>
    <col min="13577" max="13577" width="2.265625" style="8" customWidth="1"/>
    <col min="13578" max="13578" width="14.265625" style="8" customWidth="1"/>
    <col min="13579" max="13603" width="9.1328125" style="8"/>
    <col min="13604" max="13604" width="5" style="8" customWidth="1"/>
    <col min="13605" max="13605" width="17.73046875" style="8" customWidth="1"/>
    <col min="13606" max="13606" width="14.86328125" style="8" customWidth="1"/>
    <col min="13607" max="13832" width="9.1328125" style="8"/>
    <col min="13833" max="13833" width="2.265625" style="8" customWidth="1"/>
    <col min="13834" max="13834" width="14.265625" style="8" customWidth="1"/>
    <col min="13835" max="13859" width="9.1328125" style="8"/>
    <col min="13860" max="13860" width="5" style="8" customWidth="1"/>
    <col min="13861" max="13861" width="17.73046875" style="8" customWidth="1"/>
    <col min="13862" max="13862" width="14.86328125" style="8" customWidth="1"/>
    <col min="13863" max="14088" width="9.1328125" style="8"/>
    <col min="14089" max="14089" width="2.265625" style="8" customWidth="1"/>
    <col min="14090" max="14090" width="14.265625" style="8" customWidth="1"/>
    <col min="14091" max="14115" width="9.1328125" style="8"/>
    <col min="14116" max="14116" width="5" style="8" customWidth="1"/>
    <col min="14117" max="14117" width="17.73046875" style="8" customWidth="1"/>
    <col min="14118" max="14118" width="14.86328125" style="8" customWidth="1"/>
    <col min="14119" max="14344" width="9.1328125" style="8"/>
    <col min="14345" max="14345" width="2.265625" style="8" customWidth="1"/>
    <col min="14346" max="14346" width="14.265625" style="8" customWidth="1"/>
    <col min="14347" max="14371" width="9.1328125" style="8"/>
    <col min="14372" max="14372" width="5" style="8" customWidth="1"/>
    <col min="14373" max="14373" width="17.73046875" style="8" customWidth="1"/>
    <col min="14374" max="14374" width="14.86328125" style="8" customWidth="1"/>
    <col min="14375" max="14600" width="9.1328125" style="8"/>
    <col min="14601" max="14601" width="2.265625" style="8" customWidth="1"/>
    <col min="14602" max="14602" width="14.265625" style="8" customWidth="1"/>
    <col min="14603" max="14627" width="9.1328125" style="8"/>
    <col min="14628" max="14628" width="5" style="8" customWidth="1"/>
    <col min="14629" max="14629" width="17.73046875" style="8" customWidth="1"/>
    <col min="14630" max="14630" width="14.86328125" style="8" customWidth="1"/>
    <col min="14631" max="14856" width="9.1328125" style="8"/>
    <col min="14857" max="14857" width="2.265625" style="8" customWidth="1"/>
    <col min="14858" max="14858" width="14.265625" style="8" customWidth="1"/>
    <col min="14859" max="14883" width="9.1328125" style="8"/>
    <col min="14884" max="14884" width="5" style="8" customWidth="1"/>
    <col min="14885" max="14885" width="17.73046875" style="8" customWidth="1"/>
    <col min="14886" max="14886" width="14.86328125" style="8" customWidth="1"/>
    <col min="14887" max="15112" width="9.1328125" style="8"/>
    <col min="15113" max="15113" width="2.265625" style="8" customWidth="1"/>
    <col min="15114" max="15114" width="14.265625" style="8" customWidth="1"/>
    <col min="15115" max="15139" width="9.1328125" style="8"/>
    <col min="15140" max="15140" width="5" style="8" customWidth="1"/>
    <col min="15141" max="15141" width="17.73046875" style="8" customWidth="1"/>
    <col min="15142" max="15142" width="14.86328125" style="8" customWidth="1"/>
    <col min="15143" max="15368" width="9.1328125" style="8"/>
    <col min="15369" max="15369" width="2.265625" style="8" customWidth="1"/>
    <col min="15370" max="15370" width="14.265625" style="8" customWidth="1"/>
    <col min="15371" max="15395" width="9.1328125" style="8"/>
    <col min="15396" max="15396" width="5" style="8" customWidth="1"/>
    <col min="15397" max="15397" width="17.73046875" style="8" customWidth="1"/>
    <col min="15398" max="15398" width="14.86328125" style="8" customWidth="1"/>
    <col min="15399" max="15624" width="9.1328125" style="8"/>
    <col min="15625" max="15625" width="2.265625" style="8" customWidth="1"/>
    <col min="15626" max="15626" width="14.265625" style="8" customWidth="1"/>
    <col min="15627" max="15651" width="9.1328125" style="8"/>
    <col min="15652" max="15652" width="5" style="8" customWidth="1"/>
    <col min="15653" max="15653" width="17.73046875" style="8" customWidth="1"/>
    <col min="15654" max="15654" width="14.86328125" style="8" customWidth="1"/>
    <col min="15655" max="15880" width="9.1328125" style="8"/>
    <col min="15881" max="15881" width="2.265625" style="8" customWidth="1"/>
    <col min="15882" max="15882" width="14.265625" style="8" customWidth="1"/>
    <col min="15883" max="15907" width="9.1328125" style="8"/>
    <col min="15908" max="15908" width="5" style="8" customWidth="1"/>
    <col min="15909" max="15909" width="17.73046875" style="8" customWidth="1"/>
    <col min="15910" max="15910" width="14.86328125" style="8" customWidth="1"/>
    <col min="15911" max="16136" width="9.1328125" style="8"/>
    <col min="16137" max="16137" width="2.265625" style="8" customWidth="1"/>
    <col min="16138" max="16138" width="14.265625" style="8" customWidth="1"/>
    <col min="16139" max="16163" width="9.1328125" style="8"/>
    <col min="16164" max="16164" width="5" style="8" customWidth="1"/>
    <col min="16165" max="16165" width="17.73046875" style="8" customWidth="1"/>
    <col min="16166" max="16166" width="14.86328125" style="8" customWidth="1"/>
    <col min="16167" max="16384" width="9.1328125" style="8"/>
  </cols>
  <sheetData>
    <row r="1" spans="2:48" ht="18" customHeight="1">
      <c r="B1" s="61" t="s">
        <v>589</v>
      </c>
      <c r="C1" s="74"/>
      <c r="D1" s="74"/>
      <c r="E1" s="74"/>
      <c r="F1" s="74"/>
      <c r="G1" s="74"/>
      <c r="H1" s="74"/>
      <c r="I1" s="74"/>
      <c r="J1" s="74"/>
      <c r="N1" s="311" t="s">
        <v>36</v>
      </c>
      <c r="O1" s="311"/>
      <c r="P1" s="311"/>
      <c r="AK1" s="313" t="s">
        <v>588</v>
      </c>
      <c r="AL1" s="313"/>
      <c r="AM1" s="313"/>
      <c r="AN1" s="313"/>
      <c r="AO1" s="313"/>
      <c r="AP1" s="313"/>
      <c r="AQ1" s="313"/>
      <c r="AR1" s="313"/>
      <c r="AS1" s="313"/>
      <c r="AT1" s="311" t="s">
        <v>36</v>
      </c>
      <c r="AU1" s="311"/>
      <c r="AV1" s="311"/>
    </row>
    <row r="2" spans="2:48" s="82" customFormat="1" ht="11.25" customHeight="1">
      <c r="B2" s="81" t="s">
        <v>586</v>
      </c>
      <c r="G2" s="81"/>
      <c r="N2" s="312"/>
      <c r="O2" s="312"/>
      <c r="P2" s="312"/>
      <c r="AT2" s="312"/>
      <c r="AU2" s="312"/>
      <c r="AV2" s="312"/>
    </row>
    <row r="3" spans="2:48" s="82" customFormat="1" ht="3" customHeight="1">
      <c r="B3" s="81"/>
      <c r="G3" s="81"/>
    </row>
    <row r="4" spans="2:48" ht="12.75" customHeight="1">
      <c r="B4" s="83"/>
      <c r="C4" s="84">
        <v>2003</v>
      </c>
      <c r="D4" s="84"/>
      <c r="E4" s="84">
        <v>2004</v>
      </c>
      <c r="F4" s="84"/>
      <c r="G4" s="84">
        <v>2005</v>
      </c>
      <c r="H4" s="84"/>
      <c r="I4" s="84">
        <v>2006</v>
      </c>
      <c r="J4" s="84"/>
      <c r="K4" s="84">
        <v>2007</v>
      </c>
      <c r="L4" s="84"/>
      <c r="M4" s="84">
        <v>2008</v>
      </c>
      <c r="N4" s="84"/>
      <c r="O4" s="84">
        <v>2009</v>
      </c>
      <c r="P4" s="84"/>
      <c r="Q4" s="84">
        <v>2010</v>
      </c>
      <c r="R4" s="84"/>
      <c r="S4" s="84">
        <v>2011</v>
      </c>
      <c r="T4" s="84"/>
      <c r="U4" s="84">
        <v>2012</v>
      </c>
      <c r="V4" s="84"/>
      <c r="W4" s="84">
        <v>2013</v>
      </c>
      <c r="X4" s="84"/>
      <c r="Y4" s="84">
        <v>2014</v>
      </c>
      <c r="Z4" s="84"/>
      <c r="AA4" s="84">
        <v>2015</v>
      </c>
      <c r="AB4" s="84"/>
      <c r="AC4" s="85" t="s">
        <v>538</v>
      </c>
      <c r="AD4" s="84">
        <v>2017</v>
      </c>
      <c r="AE4" s="84"/>
      <c r="AF4" s="85" t="s">
        <v>578</v>
      </c>
      <c r="AG4" s="84">
        <v>2018</v>
      </c>
      <c r="AH4" s="84"/>
      <c r="AI4" s="85" t="s">
        <v>587</v>
      </c>
      <c r="AK4" s="314" t="s">
        <v>580</v>
      </c>
      <c r="AL4" s="314"/>
      <c r="AM4" s="314"/>
      <c r="AN4" s="314"/>
      <c r="AO4" s="314"/>
      <c r="AP4" s="314"/>
      <c r="AQ4" s="314"/>
      <c r="AR4" s="314"/>
      <c r="AS4" s="314"/>
    </row>
    <row r="5" spans="2:48" ht="18.75" customHeight="1">
      <c r="B5" s="86"/>
      <c r="C5" s="86" t="s">
        <v>52</v>
      </c>
      <c r="D5" s="87" t="s">
        <v>255</v>
      </c>
      <c r="E5" s="86" t="s">
        <v>52</v>
      </c>
      <c r="F5" s="87" t="s">
        <v>255</v>
      </c>
      <c r="G5" s="86" t="s">
        <v>52</v>
      </c>
      <c r="H5" s="87" t="s">
        <v>255</v>
      </c>
      <c r="I5" s="86" t="s">
        <v>52</v>
      </c>
      <c r="J5" s="87" t="s">
        <v>255</v>
      </c>
      <c r="K5" s="86" t="s">
        <v>52</v>
      </c>
      <c r="L5" s="87" t="s">
        <v>255</v>
      </c>
      <c r="M5" s="86" t="s">
        <v>52</v>
      </c>
      <c r="N5" s="87" t="s">
        <v>255</v>
      </c>
      <c r="O5" s="86" t="s">
        <v>52</v>
      </c>
      <c r="P5" s="87" t="s">
        <v>255</v>
      </c>
      <c r="Q5" s="86" t="s">
        <v>52</v>
      </c>
      <c r="R5" s="87" t="s">
        <v>255</v>
      </c>
      <c r="S5" s="86" t="s">
        <v>52</v>
      </c>
      <c r="T5" s="87" t="s">
        <v>255</v>
      </c>
      <c r="U5" s="86" t="s">
        <v>52</v>
      </c>
      <c r="V5" s="87" t="s">
        <v>255</v>
      </c>
      <c r="W5" s="86" t="s">
        <v>52</v>
      </c>
      <c r="X5" s="87" t="s">
        <v>255</v>
      </c>
      <c r="Y5" s="86" t="s">
        <v>52</v>
      </c>
      <c r="Z5" s="87" t="s">
        <v>255</v>
      </c>
      <c r="AA5" s="86" t="s">
        <v>52</v>
      </c>
      <c r="AB5" s="87" t="s">
        <v>255</v>
      </c>
      <c r="AC5" s="87" t="s">
        <v>256</v>
      </c>
      <c r="AD5" s="86" t="s">
        <v>52</v>
      </c>
      <c r="AE5" s="87" t="s">
        <v>255</v>
      </c>
      <c r="AF5" s="87" t="s">
        <v>579</v>
      </c>
      <c r="AG5" s="86" t="s">
        <v>52</v>
      </c>
      <c r="AH5" s="87" t="s">
        <v>255</v>
      </c>
      <c r="AI5" s="87" t="s">
        <v>579</v>
      </c>
      <c r="AK5" s="314"/>
      <c r="AL5" s="314"/>
      <c r="AM5" s="314"/>
      <c r="AN5" s="314"/>
      <c r="AO5" s="314"/>
      <c r="AP5" s="314"/>
      <c r="AQ5" s="314"/>
      <c r="AR5" s="314"/>
      <c r="AS5" s="314"/>
      <c r="AU5" s="100">
        <f>AVERAGE(AE52,AE16,AE21,AE32,AE44)</f>
        <v>6</v>
      </c>
    </row>
    <row r="6" spans="2:48" ht="12" customHeight="1">
      <c r="B6" s="88"/>
      <c r="C6" s="89" t="s">
        <v>53</v>
      </c>
      <c r="D6" s="90" t="s">
        <v>257</v>
      </c>
      <c r="E6" s="89" t="s">
        <v>53</v>
      </c>
      <c r="F6" s="90" t="s">
        <v>257</v>
      </c>
      <c r="G6" s="89" t="s">
        <v>53</v>
      </c>
      <c r="H6" s="90" t="s">
        <v>257</v>
      </c>
      <c r="I6" s="89" t="s">
        <v>53</v>
      </c>
      <c r="J6" s="90" t="s">
        <v>257</v>
      </c>
      <c r="K6" s="89" t="s">
        <v>53</v>
      </c>
      <c r="L6" s="90" t="s">
        <v>257</v>
      </c>
      <c r="M6" s="89" t="s">
        <v>53</v>
      </c>
      <c r="N6" s="90" t="s">
        <v>257</v>
      </c>
      <c r="O6" s="89" t="s">
        <v>53</v>
      </c>
      <c r="P6" s="90" t="s">
        <v>257</v>
      </c>
      <c r="Q6" s="89" t="s">
        <v>53</v>
      </c>
      <c r="R6" s="90" t="s">
        <v>257</v>
      </c>
      <c r="S6" s="89" t="s">
        <v>53</v>
      </c>
      <c r="T6" s="90" t="s">
        <v>257</v>
      </c>
      <c r="U6" s="89" t="s">
        <v>53</v>
      </c>
      <c r="V6" s="90" t="s">
        <v>257</v>
      </c>
      <c r="W6" s="89" t="s">
        <v>53</v>
      </c>
      <c r="X6" s="90" t="s">
        <v>257</v>
      </c>
      <c r="Y6" s="89"/>
      <c r="Z6" s="90"/>
      <c r="AA6" s="89"/>
      <c r="AB6" s="90"/>
      <c r="AC6" s="90"/>
      <c r="AD6" s="89"/>
      <c r="AE6" s="90"/>
      <c r="AF6" s="90"/>
      <c r="AG6" s="89"/>
      <c r="AH6" s="90"/>
      <c r="AI6" s="90"/>
      <c r="AL6" s="82" t="s">
        <v>258</v>
      </c>
      <c r="AU6" s="100">
        <f>AVERAGE(AE13,AE15,AE47,AE63,AE70)</f>
        <v>4.6399999999999988</v>
      </c>
    </row>
    <row r="7" spans="2:48" ht="12" customHeight="1">
      <c r="B7" s="91" t="s">
        <v>173</v>
      </c>
      <c r="C7" s="92">
        <v>127</v>
      </c>
      <c r="D7" s="93">
        <v>6.9</v>
      </c>
      <c r="E7" s="92">
        <v>107</v>
      </c>
      <c r="F7" s="93">
        <v>6.9</v>
      </c>
      <c r="G7" s="92">
        <v>121</v>
      </c>
      <c r="H7" s="93">
        <v>7.1</v>
      </c>
      <c r="I7" s="92">
        <v>121</v>
      </c>
      <c r="J7" s="93">
        <v>6.7</v>
      </c>
      <c r="K7" s="92">
        <v>95</v>
      </c>
      <c r="L7" s="93">
        <v>6.3</v>
      </c>
      <c r="M7" s="94">
        <v>114</v>
      </c>
      <c r="N7" s="93">
        <v>6</v>
      </c>
      <c r="O7" s="94">
        <v>107</v>
      </c>
      <c r="P7" s="93">
        <v>5.8</v>
      </c>
      <c r="Q7" s="94">
        <v>127</v>
      </c>
      <c r="R7" s="93">
        <v>6.2</v>
      </c>
      <c r="S7" s="94">
        <v>97</v>
      </c>
      <c r="T7" s="93">
        <v>5.9</v>
      </c>
      <c r="U7" s="92">
        <v>109</v>
      </c>
      <c r="V7" s="93">
        <v>5.8</v>
      </c>
      <c r="W7" s="92">
        <v>126</v>
      </c>
      <c r="X7" s="93">
        <v>5.5</v>
      </c>
      <c r="Y7" s="92">
        <v>109</v>
      </c>
      <c r="Z7" s="93">
        <v>5.6</v>
      </c>
      <c r="AA7" s="92">
        <v>120</v>
      </c>
      <c r="AB7" s="93">
        <v>5.6</v>
      </c>
      <c r="AC7" s="95">
        <f>AB7-D7</f>
        <v>-1.3000000000000007</v>
      </c>
      <c r="AD7" s="92">
        <v>139</v>
      </c>
      <c r="AE7" s="93">
        <v>5.8</v>
      </c>
      <c r="AF7" s="95">
        <f>(AE7-D7)/D7*100</f>
        <v>-15.942028985507253</v>
      </c>
      <c r="AG7" s="92">
        <v>131</v>
      </c>
      <c r="AH7" s="93">
        <v>5.9</v>
      </c>
      <c r="AI7" s="95">
        <f>(AH7-D7)/D7*100</f>
        <v>-14.492753623188406</v>
      </c>
      <c r="AK7" s="91" t="s">
        <v>187</v>
      </c>
      <c r="AL7" s="93">
        <v>7.7</v>
      </c>
    </row>
    <row r="8" spans="2:48" ht="12" customHeight="1">
      <c r="B8" s="91" t="s">
        <v>260</v>
      </c>
      <c r="C8" s="92">
        <v>117</v>
      </c>
      <c r="D8" s="93">
        <v>7.2</v>
      </c>
      <c r="E8" s="92">
        <v>111</v>
      </c>
      <c r="F8" s="93">
        <v>7.4</v>
      </c>
      <c r="G8" s="92">
        <v>96</v>
      </c>
      <c r="H8" s="93">
        <v>7.2</v>
      </c>
      <c r="I8" s="92">
        <v>123</v>
      </c>
      <c r="J8" s="93">
        <v>7.2</v>
      </c>
      <c r="K8" s="92">
        <v>121</v>
      </c>
      <c r="L8" s="93">
        <v>7.4</v>
      </c>
      <c r="M8" s="94">
        <v>112</v>
      </c>
      <c r="N8" s="93">
        <v>7.6</v>
      </c>
      <c r="O8" s="94">
        <v>150</v>
      </c>
      <c r="P8" s="93">
        <v>7.9</v>
      </c>
      <c r="Q8" s="94">
        <v>130</v>
      </c>
      <c r="R8" s="93">
        <v>8</v>
      </c>
      <c r="S8" s="94">
        <v>134</v>
      </c>
      <c r="T8" s="93">
        <v>8.1999999999999993</v>
      </c>
      <c r="U8" s="92">
        <v>117</v>
      </c>
      <c r="V8" s="93">
        <v>7.3</v>
      </c>
      <c r="W8" s="92">
        <v>124</v>
      </c>
      <c r="X8" s="93">
        <v>6.8</v>
      </c>
      <c r="Y8" s="92">
        <v>119</v>
      </c>
      <c r="Z8" s="93">
        <v>6.4</v>
      </c>
      <c r="AA8" s="92">
        <v>107</v>
      </c>
      <c r="AB8" s="93">
        <v>6.1</v>
      </c>
      <c r="AC8" s="95">
        <f t="shared" ref="AC8:AC71" si="0">AB8-D8</f>
        <v>-1.1000000000000005</v>
      </c>
      <c r="AD8" s="92">
        <v>134</v>
      </c>
      <c r="AE8" s="93">
        <v>5.9</v>
      </c>
      <c r="AF8" s="95">
        <f t="shared" ref="AF8:AF71" si="1">(AE8-D8)/D8*100</f>
        <v>-18.055555555555554</v>
      </c>
      <c r="AG8" s="92">
        <v>108</v>
      </c>
      <c r="AH8" s="93">
        <v>6.1</v>
      </c>
      <c r="AI8" s="95">
        <f t="shared" ref="AI8:AI71" si="2">(AH8-D8)/D8*100</f>
        <v>-15.277777777777784</v>
      </c>
      <c r="AK8" s="91" t="s">
        <v>230</v>
      </c>
      <c r="AL8" s="93">
        <v>6.9</v>
      </c>
    </row>
    <row r="9" spans="2:48" ht="12" customHeight="1">
      <c r="B9" s="91" t="s">
        <v>262</v>
      </c>
      <c r="C9" s="92">
        <v>708</v>
      </c>
      <c r="D9" s="93">
        <v>7.9</v>
      </c>
      <c r="E9" s="92">
        <v>716</v>
      </c>
      <c r="F9" s="93">
        <v>8</v>
      </c>
      <c r="G9" s="92">
        <v>690</v>
      </c>
      <c r="H9" s="93">
        <v>7.6</v>
      </c>
      <c r="I9" s="92">
        <v>731</v>
      </c>
      <c r="J9" s="93">
        <v>7.5</v>
      </c>
      <c r="K9" s="92">
        <v>719</v>
      </c>
      <c r="L9" s="93">
        <v>7.2</v>
      </c>
      <c r="M9" s="94">
        <v>804</v>
      </c>
      <c r="N9" s="93">
        <v>7.3</v>
      </c>
      <c r="O9" s="94">
        <v>794</v>
      </c>
      <c r="P9" s="93">
        <v>7.3</v>
      </c>
      <c r="Q9" s="94">
        <v>761</v>
      </c>
      <c r="R9" s="93">
        <v>7.2</v>
      </c>
      <c r="S9" s="94">
        <v>766</v>
      </c>
      <c r="T9" s="93">
        <v>6.9</v>
      </c>
      <c r="U9" s="92">
        <v>698</v>
      </c>
      <c r="V9" s="93">
        <v>6.4</v>
      </c>
      <c r="W9" s="92">
        <v>749</v>
      </c>
      <c r="X9" s="93">
        <v>6.2</v>
      </c>
      <c r="Y9" s="92">
        <v>795</v>
      </c>
      <c r="Z9" s="93">
        <v>6</v>
      </c>
      <c r="AA9" s="92">
        <v>831</v>
      </c>
      <c r="AB9" s="93">
        <v>6.2</v>
      </c>
      <c r="AC9" s="95">
        <f t="shared" si="0"/>
        <v>-1.7000000000000002</v>
      </c>
      <c r="AD9" s="92">
        <v>827</v>
      </c>
      <c r="AE9" s="93">
        <v>6.1</v>
      </c>
      <c r="AF9" s="95">
        <f t="shared" si="1"/>
        <v>-22.784810126582286</v>
      </c>
      <c r="AG9" s="92">
        <v>821</v>
      </c>
      <c r="AH9" s="93">
        <v>5.9</v>
      </c>
      <c r="AI9" s="95">
        <f t="shared" si="2"/>
        <v>-25.316455696202528</v>
      </c>
      <c r="AK9" s="91" t="s">
        <v>294</v>
      </c>
      <c r="AL9" s="93">
        <v>6.7</v>
      </c>
    </row>
    <row r="10" spans="2:48" ht="12" customHeight="1">
      <c r="B10" s="91" t="s">
        <v>264</v>
      </c>
      <c r="C10" s="92">
        <v>764</v>
      </c>
      <c r="D10" s="93">
        <v>6.3</v>
      </c>
      <c r="E10" s="92">
        <v>876</v>
      </c>
      <c r="F10" s="93">
        <v>6.2</v>
      </c>
      <c r="G10" s="92">
        <v>822</v>
      </c>
      <c r="H10" s="93">
        <v>6</v>
      </c>
      <c r="I10" s="92">
        <v>881</v>
      </c>
      <c r="J10" s="93">
        <v>6.1</v>
      </c>
      <c r="K10" s="92">
        <v>885</v>
      </c>
      <c r="L10" s="93">
        <v>5.9</v>
      </c>
      <c r="M10" s="94">
        <v>801</v>
      </c>
      <c r="N10" s="93">
        <v>5.7</v>
      </c>
      <c r="O10" s="94">
        <v>846</v>
      </c>
      <c r="P10" s="93">
        <v>5.5</v>
      </c>
      <c r="Q10" s="94">
        <v>823</v>
      </c>
      <c r="R10" s="93">
        <v>5.2</v>
      </c>
      <c r="S10" s="94">
        <v>910</v>
      </c>
      <c r="T10" s="93">
        <v>5.3</v>
      </c>
      <c r="U10" s="92">
        <v>839</v>
      </c>
      <c r="V10" s="93">
        <v>5.2</v>
      </c>
      <c r="W10" s="92">
        <v>824</v>
      </c>
      <c r="X10" s="93">
        <v>5</v>
      </c>
      <c r="Y10" s="92">
        <v>850</v>
      </c>
      <c r="Z10" s="93">
        <v>4.8</v>
      </c>
      <c r="AA10" s="92">
        <v>883</v>
      </c>
      <c r="AB10" s="93">
        <v>4.8</v>
      </c>
      <c r="AC10" s="95">
        <f t="shared" si="0"/>
        <v>-1.5</v>
      </c>
      <c r="AD10" s="92">
        <v>885</v>
      </c>
      <c r="AE10" s="93">
        <v>4.7</v>
      </c>
      <c r="AF10" s="95">
        <f t="shared" si="1"/>
        <v>-25.396825396825388</v>
      </c>
      <c r="AG10" s="92">
        <v>855</v>
      </c>
      <c r="AH10" s="93">
        <v>4.5999999999999996</v>
      </c>
      <c r="AI10" s="95">
        <f t="shared" si="2"/>
        <v>-26.984126984126988</v>
      </c>
      <c r="AK10" s="91" t="s">
        <v>183</v>
      </c>
      <c r="AL10" s="93">
        <v>6.6</v>
      </c>
    </row>
    <row r="11" spans="2:48" ht="12" customHeight="1">
      <c r="B11" s="91" t="s">
        <v>177</v>
      </c>
      <c r="C11" s="92">
        <v>265</v>
      </c>
      <c r="D11" s="93">
        <v>7</v>
      </c>
      <c r="E11" s="92">
        <v>262</v>
      </c>
      <c r="F11" s="93">
        <v>6.7</v>
      </c>
      <c r="G11" s="92">
        <v>276</v>
      </c>
      <c r="H11" s="93">
        <v>6.5</v>
      </c>
      <c r="I11" s="92">
        <v>258</v>
      </c>
      <c r="J11" s="93">
        <v>6.2</v>
      </c>
      <c r="K11" s="92">
        <v>272</v>
      </c>
      <c r="L11" s="93">
        <v>6.1</v>
      </c>
      <c r="M11" s="94">
        <v>303</v>
      </c>
      <c r="N11" s="93">
        <v>6.1</v>
      </c>
      <c r="O11" s="94">
        <v>300</v>
      </c>
      <c r="P11" s="93">
        <v>6.2</v>
      </c>
      <c r="Q11" s="94">
        <v>307</v>
      </c>
      <c r="R11" s="93">
        <v>6.2</v>
      </c>
      <c r="S11" s="94">
        <v>308</v>
      </c>
      <c r="T11" s="93">
        <v>6.1</v>
      </c>
      <c r="U11" s="92">
        <v>312</v>
      </c>
      <c r="V11" s="93">
        <v>6</v>
      </c>
      <c r="W11" s="92">
        <v>316</v>
      </c>
      <c r="X11" s="93">
        <v>5.8</v>
      </c>
      <c r="Y11" s="92">
        <v>313</v>
      </c>
      <c r="Z11" s="93">
        <v>5.8</v>
      </c>
      <c r="AA11" s="92">
        <v>354</v>
      </c>
      <c r="AB11" s="93">
        <v>5.9</v>
      </c>
      <c r="AC11" s="95">
        <f t="shared" si="0"/>
        <v>-1.0999999999999996</v>
      </c>
      <c r="AD11" s="92">
        <v>384</v>
      </c>
      <c r="AE11" s="93">
        <v>5.6</v>
      </c>
      <c r="AF11" s="95">
        <f t="shared" si="1"/>
        <v>-20.000000000000004</v>
      </c>
      <c r="AG11" s="92">
        <v>367</v>
      </c>
      <c r="AH11" s="93">
        <v>5.5</v>
      </c>
      <c r="AI11" s="95">
        <f t="shared" si="2"/>
        <v>-21.428571428571427</v>
      </c>
      <c r="AK11" s="91" t="s">
        <v>251</v>
      </c>
      <c r="AL11" s="93">
        <v>6.5</v>
      </c>
    </row>
    <row r="12" spans="2:48" ht="12" customHeight="1">
      <c r="B12" s="91" t="s">
        <v>267</v>
      </c>
      <c r="C12" s="92">
        <v>288</v>
      </c>
      <c r="D12" s="93">
        <v>7</v>
      </c>
      <c r="E12" s="92">
        <v>276</v>
      </c>
      <c r="F12" s="93">
        <v>7</v>
      </c>
      <c r="G12" s="92">
        <v>263</v>
      </c>
      <c r="H12" s="93">
        <v>6.9</v>
      </c>
      <c r="I12" s="92">
        <v>294</v>
      </c>
      <c r="J12" s="93">
        <v>6.7</v>
      </c>
      <c r="K12" s="92">
        <v>290</v>
      </c>
      <c r="L12" s="93">
        <v>6.5</v>
      </c>
      <c r="M12" s="94">
        <v>336</v>
      </c>
      <c r="N12" s="93">
        <v>6.7</v>
      </c>
      <c r="O12" s="94">
        <v>334</v>
      </c>
      <c r="P12" s="93">
        <v>6.8</v>
      </c>
      <c r="Q12" s="94">
        <v>327</v>
      </c>
      <c r="R12" s="93">
        <v>6.7</v>
      </c>
      <c r="S12" s="94">
        <v>298</v>
      </c>
      <c r="T12" s="93">
        <v>6.2</v>
      </c>
      <c r="U12" s="92">
        <v>300</v>
      </c>
      <c r="V12" s="93">
        <v>5.6</v>
      </c>
      <c r="W12" s="92">
        <v>294</v>
      </c>
      <c r="X12" s="93">
        <v>5.2</v>
      </c>
      <c r="Y12" s="92">
        <v>325</v>
      </c>
      <c r="Z12" s="93">
        <v>5.2</v>
      </c>
      <c r="AA12" s="92">
        <v>367</v>
      </c>
      <c r="AB12" s="93">
        <v>5.3</v>
      </c>
      <c r="AC12" s="95">
        <f t="shared" si="0"/>
        <v>-1.7000000000000002</v>
      </c>
      <c r="AD12" s="92">
        <v>369</v>
      </c>
      <c r="AE12" s="93">
        <v>5.4</v>
      </c>
      <c r="AF12" s="95">
        <f t="shared" si="1"/>
        <v>-22.857142857142851</v>
      </c>
      <c r="AG12" s="92">
        <v>390</v>
      </c>
      <c r="AH12" s="93">
        <v>5.3</v>
      </c>
      <c r="AI12" s="95">
        <f t="shared" si="2"/>
        <v>-24.285714285714288</v>
      </c>
      <c r="AK12" s="91" t="s">
        <v>301</v>
      </c>
      <c r="AL12" s="93">
        <v>6.3</v>
      </c>
    </row>
    <row r="13" spans="2:48" ht="12" customHeight="1">
      <c r="B13" s="91" t="s">
        <v>268</v>
      </c>
      <c r="C13" s="92">
        <v>790</v>
      </c>
      <c r="D13" s="93">
        <v>5.7</v>
      </c>
      <c r="E13" s="92">
        <v>820</v>
      </c>
      <c r="F13" s="93">
        <v>5.7</v>
      </c>
      <c r="G13" s="92">
        <v>738</v>
      </c>
      <c r="H13" s="93">
        <v>5.6</v>
      </c>
      <c r="I13" s="92">
        <v>779</v>
      </c>
      <c r="J13" s="93">
        <v>5.4</v>
      </c>
      <c r="K13" s="92">
        <v>819</v>
      </c>
      <c r="L13" s="93">
        <v>5.3</v>
      </c>
      <c r="M13" s="94">
        <v>786</v>
      </c>
      <c r="N13" s="93">
        <v>5.3</v>
      </c>
      <c r="O13" s="94">
        <v>757</v>
      </c>
      <c r="P13" s="93">
        <v>5.0999999999999996</v>
      </c>
      <c r="Q13" s="94">
        <v>827</v>
      </c>
      <c r="R13" s="93">
        <v>5</v>
      </c>
      <c r="S13" s="94">
        <v>776</v>
      </c>
      <c r="T13" s="93">
        <v>4.9000000000000004</v>
      </c>
      <c r="U13" s="92">
        <v>826</v>
      </c>
      <c r="V13" s="93">
        <v>4.9000000000000004</v>
      </c>
      <c r="W13" s="92">
        <v>762</v>
      </c>
      <c r="X13" s="93">
        <v>4.7</v>
      </c>
      <c r="Y13" s="92">
        <v>759</v>
      </c>
      <c r="Z13" s="93">
        <v>4.5999999999999996</v>
      </c>
      <c r="AA13" s="92">
        <v>826</v>
      </c>
      <c r="AB13" s="93">
        <v>4.5999999999999996</v>
      </c>
      <c r="AC13" s="95">
        <f t="shared" si="0"/>
        <v>-1.1000000000000005</v>
      </c>
      <c r="AD13" s="92">
        <v>794</v>
      </c>
      <c r="AE13" s="93">
        <v>4.4000000000000004</v>
      </c>
      <c r="AF13" s="95">
        <f t="shared" si="1"/>
        <v>-22.807017543859644</v>
      </c>
      <c r="AG13" s="92">
        <v>724</v>
      </c>
      <c r="AH13" s="93">
        <v>4.2</v>
      </c>
      <c r="AI13" s="95">
        <f t="shared" si="2"/>
        <v>-26.315789473684209</v>
      </c>
      <c r="AK13" s="91" t="s">
        <v>244</v>
      </c>
      <c r="AL13" s="93">
        <v>6.3</v>
      </c>
    </row>
    <row r="14" spans="2:48" ht="12" customHeight="1">
      <c r="B14" s="91" t="s">
        <v>180</v>
      </c>
      <c r="C14" s="92">
        <v>124</v>
      </c>
      <c r="D14" s="93">
        <v>6.8</v>
      </c>
      <c r="E14" s="92">
        <v>130</v>
      </c>
      <c r="F14" s="93">
        <v>7</v>
      </c>
      <c r="G14" s="92">
        <v>135</v>
      </c>
      <c r="H14" s="93">
        <v>6.3</v>
      </c>
      <c r="I14" s="92">
        <v>119</v>
      </c>
      <c r="J14" s="93">
        <v>6.2</v>
      </c>
      <c r="K14" s="92">
        <v>150</v>
      </c>
      <c r="L14" s="93">
        <v>6.3</v>
      </c>
      <c r="M14" s="94">
        <v>148</v>
      </c>
      <c r="N14" s="93">
        <v>6.5</v>
      </c>
      <c r="O14" s="94">
        <v>127</v>
      </c>
      <c r="P14" s="93">
        <v>6.4</v>
      </c>
      <c r="Q14" s="94">
        <v>155</v>
      </c>
      <c r="R14" s="93">
        <v>6.3</v>
      </c>
      <c r="S14" s="94">
        <v>160</v>
      </c>
      <c r="T14" s="93">
        <v>6.2</v>
      </c>
      <c r="U14" s="92">
        <v>157</v>
      </c>
      <c r="V14" s="93">
        <v>6.5</v>
      </c>
      <c r="W14" s="92">
        <v>138</v>
      </c>
      <c r="X14" s="93">
        <v>6.3</v>
      </c>
      <c r="Y14" s="92">
        <v>148</v>
      </c>
      <c r="Z14" s="93">
        <v>6</v>
      </c>
      <c r="AA14" s="92">
        <v>168</v>
      </c>
      <c r="AB14" s="93">
        <v>6.2</v>
      </c>
      <c r="AC14" s="95">
        <f t="shared" si="0"/>
        <v>-0.59999999999999964</v>
      </c>
      <c r="AD14" s="92">
        <v>182</v>
      </c>
      <c r="AE14" s="93">
        <v>6.4</v>
      </c>
      <c r="AF14" s="95">
        <f t="shared" si="1"/>
        <v>-5.882352941176463</v>
      </c>
      <c r="AG14" s="92">
        <v>149</v>
      </c>
      <c r="AH14" s="93">
        <v>6.1</v>
      </c>
      <c r="AI14" s="95">
        <f t="shared" si="2"/>
        <v>-10.294117647058826</v>
      </c>
      <c r="AK14" s="91" t="s">
        <v>239</v>
      </c>
      <c r="AL14" s="93">
        <v>6.2</v>
      </c>
    </row>
    <row r="15" spans="2:48" ht="12" customHeight="1">
      <c r="B15" s="91" t="s">
        <v>261</v>
      </c>
      <c r="C15" s="92">
        <v>1190</v>
      </c>
      <c r="D15" s="93">
        <v>5.9</v>
      </c>
      <c r="E15" s="92">
        <v>1186</v>
      </c>
      <c r="F15" s="93">
        <v>5.7</v>
      </c>
      <c r="G15" s="92">
        <v>1168</v>
      </c>
      <c r="H15" s="93">
        <v>5.5</v>
      </c>
      <c r="I15" s="92">
        <v>1077</v>
      </c>
      <c r="J15" s="93">
        <v>5.2</v>
      </c>
      <c r="K15" s="92">
        <v>1040</v>
      </c>
      <c r="L15" s="93">
        <v>4.9000000000000004</v>
      </c>
      <c r="M15" s="94">
        <v>1158</v>
      </c>
      <c r="N15" s="93">
        <v>4.9000000000000004</v>
      </c>
      <c r="O15" s="94">
        <v>1062</v>
      </c>
      <c r="P15" s="93">
        <v>4.8</v>
      </c>
      <c r="Q15" s="94">
        <v>1083</v>
      </c>
      <c r="R15" s="93">
        <v>4.7</v>
      </c>
      <c r="S15" s="94">
        <v>1158</v>
      </c>
      <c r="T15" s="93">
        <v>4.5999999999999996</v>
      </c>
      <c r="U15" s="92">
        <v>1082</v>
      </c>
      <c r="V15" s="93">
        <v>4.5</v>
      </c>
      <c r="W15" s="92">
        <v>1136</v>
      </c>
      <c r="X15" s="93">
        <v>4.5</v>
      </c>
      <c r="Y15" s="92">
        <v>1119</v>
      </c>
      <c r="Z15" s="93">
        <v>4.4000000000000004</v>
      </c>
      <c r="AA15" s="92">
        <v>1136</v>
      </c>
      <c r="AB15" s="93">
        <v>4.5</v>
      </c>
      <c r="AC15" s="95">
        <f t="shared" si="0"/>
        <v>-1.4000000000000004</v>
      </c>
      <c r="AD15" s="92">
        <v>1128</v>
      </c>
      <c r="AE15" s="93">
        <v>4.3</v>
      </c>
      <c r="AF15" s="95">
        <f t="shared" si="1"/>
        <v>-27.118644067796616</v>
      </c>
      <c r="AG15" s="92">
        <v>1049</v>
      </c>
      <c r="AH15" s="93">
        <v>4.2</v>
      </c>
      <c r="AI15" s="95">
        <f t="shared" si="2"/>
        <v>-28.8135593220339</v>
      </c>
      <c r="AK15" s="91" t="s">
        <v>260</v>
      </c>
      <c r="AL15" s="93">
        <v>6.1</v>
      </c>
    </row>
    <row r="16" spans="2:48" ht="12" customHeight="1">
      <c r="B16" s="91" t="s">
        <v>271</v>
      </c>
      <c r="C16" s="92">
        <v>862</v>
      </c>
      <c r="D16" s="93">
        <v>7</v>
      </c>
      <c r="E16" s="92">
        <v>787</v>
      </c>
      <c r="F16" s="93">
        <v>6.8</v>
      </c>
      <c r="G16" s="92">
        <v>766</v>
      </c>
      <c r="H16" s="93">
        <v>6.4</v>
      </c>
      <c r="I16" s="92">
        <v>917</v>
      </c>
      <c r="J16" s="93">
        <v>6.3</v>
      </c>
      <c r="K16" s="92">
        <v>901</v>
      </c>
      <c r="L16" s="93">
        <v>6.2</v>
      </c>
      <c r="M16" s="94">
        <v>893</v>
      </c>
      <c r="N16" s="93">
        <v>6.3</v>
      </c>
      <c r="O16" s="94">
        <v>945</v>
      </c>
      <c r="P16" s="93">
        <v>6.2</v>
      </c>
      <c r="Q16" s="94">
        <v>941</v>
      </c>
      <c r="R16" s="93">
        <v>6</v>
      </c>
      <c r="S16" s="94">
        <v>975</v>
      </c>
      <c r="T16" s="93">
        <v>5.9</v>
      </c>
      <c r="U16" s="92">
        <v>948</v>
      </c>
      <c r="V16" s="93">
        <v>5.7</v>
      </c>
      <c r="W16" s="92">
        <v>951</v>
      </c>
      <c r="X16" s="93">
        <v>5.5</v>
      </c>
      <c r="Y16" s="92">
        <v>1024</v>
      </c>
      <c r="Z16" s="93">
        <v>5.3</v>
      </c>
      <c r="AA16" s="92">
        <v>1095</v>
      </c>
      <c r="AB16" s="93">
        <v>5.3</v>
      </c>
      <c r="AC16" s="95">
        <f t="shared" si="0"/>
        <v>-1.7000000000000002</v>
      </c>
      <c r="AD16" s="92">
        <v>1136</v>
      </c>
      <c r="AE16" s="93">
        <v>5.5</v>
      </c>
      <c r="AF16" s="95">
        <f t="shared" si="1"/>
        <v>-21.428571428571427</v>
      </c>
      <c r="AG16" s="92">
        <v>1104</v>
      </c>
      <c r="AH16" s="93">
        <v>5.3</v>
      </c>
      <c r="AI16" s="95">
        <f t="shared" si="2"/>
        <v>-24.285714285714288</v>
      </c>
      <c r="AK16" s="91" t="s">
        <v>180</v>
      </c>
      <c r="AL16" s="93">
        <v>6.1</v>
      </c>
    </row>
    <row r="17" spans="2:38" ht="12" customHeight="1">
      <c r="B17" s="91" t="s">
        <v>183</v>
      </c>
      <c r="C17" s="92">
        <v>89</v>
      </c>
      <c r="D17" s="93">
        <v>8.1999999999999993</v>
      </c>
      <c r="E17" s="92">
        <v>83</v>
      </c>
      <c r="F17" s="93">
        <v>8.4</v>
      </c>
      <c r="G17" s="92">
        <v>74</v>
      </c>
      <c r="H17" s="93">
        <v>7.7</v>
      </c>
      <c r="I17" s="92">
        <v>80</v>
      </c>
      <c r="J17" s="93">
        <v>7.3</v>
      </c>
      <c r="K17" s="92">
        <v>102</v>
      </c>
      <c r="L17" s="93">
        <v>7.1</v>
      </c>
      <c r="M17" s="94">
        <v>88</v>
      </c>
      <c r="N17" s="93">
        <v>7.2</v>
      </c>
      <c r="O17" s="94">
        <v>90</v>
      </c>
      <c r="P17" s="93">
        <v>7.2</v>
      </c>
      <c r="Q17" s="94">
        <v>95</v>
      </c>
      <c r="R17" s="93">
        <v>7.1</v>
      </c>
      <c r="S17" s="94">
        <v>77</v>
      </c>
      <c r="T17" s="93">
        <v>6.8</v>
      </c>
      <c r="U17" s="92">
        <v>89</v>
      </c>
      <c r="V17" s="93">
        <v>6.8</v>
      </c>
      <c r="W17" s="92">
        <v>60</v>
      </c>
      <c r="X17" s="93">
        <v>6.1</v>
      </c>
      <c r="Y17" s="92">
        <v>79</v>
      </c>
      <c r="Z17" s="93">
        <v>6.2</v>
      </c>
      <c r="AA17" s="92">
        <v>91</v>
      </c>
      <c r="AB17" s="93">
        <v>6.2</v>
      </c>
      <c r="AC17" s="95">
        <f t="shared" si="0"/>
        <v>-1.9999999999999991</v>
      </c>
      <c r="AD17" s="92">
        <v>91</v>
      </c>
      <c r="AE17" s="93">
        <v>6.8</v>
      </c>
      <c r="AF17" s="95">
        <f t="shared" si="1"/>
        <v>-17.073170731707314</v>
      </c>
      <c r="AG17" s="92">
        <v>81</v>
      </c>
      <c r="AH17" s="93">
        <v>6.6</v>
      </c>
      <c r="AI17" s="95">
        <f t="shared" si="2"/>
        <v>-19.512195121951219</v>
      </c>
      <c r="AK17" s="91" t="s">
        <v>193</v>
      </c>
      <c r="AL17" s="93">
        <v>6.1</v>
      </c>
    </row>
    <row r="18" spans="2:38" ht="12" customHeight="1">
      <c r="B18" s="91" t="s">
        <v>273</v>
      </c>
      <c r="C18" s="92">
        <v>317</v>
      </c>
      <c r="D18" s="93">
        <v>7.2</v>
      </c>
      <c r="E18" s="92">
        <v>318</v>
      </c>
      <c r="F18" s="93">
        <v>7</v>
      </c>
      <c r="G18" s="92">
        <v>275</v>
      </c>
      <c r="H18" s="93">
        <v>6.4</v>
      </c>
      <c r="I18" s="92">
        <v>335</v>
      </c>
      <c r="J18" s="93">
        <v>6.4</v>
      </c>
      <c r="K18" s="92">
        <v>317</v>
      </c>
      <c r="L18" s="93">
        <v>6.2</v>
      </c>
      <c r="M18" s="94">
        <v>324</v>
      </c>
      <c r="N18" s="93">
        <v>6.4</v>
      </c>
      <c r="O18" s="94">
        <v>406</v>
      </c>
      <c r="P18" s="93">
        <v>6.7</v>
      </c>
      <c r="Q18" s="94">
        <v>351</v>
      </c>
      <c r="R18" s="93">
        <v>6.7</v>
      </c>
      <c r="S18" s="94">
        <v>365</v>
      </c>
      <c r="T18" s="93">
        <v>6.9</v>
      </c>
      <c r="U18" s="92">
        <v>309</v>
      </c>
      <c r="V18" s="93">
        <v>6.2</v>
      </c>
      <c r="W18" s="92">
        <v>318</v>
      </c>
      <c r="X18" s="93">
        <v>5.9</v>
      </c>
      <c r="Y18" s="92">
        <v>372</v>
      </c>
      <c r="Z18" s="93">
        <v>5.8</v>
      </c>
      <c r="AA18" s="92">
        <v>375</v>
      </c>
      <c r="AB18" s="93">
        <v>6</v>
      </c>
      <c r="AC18" s="95">
        <f t="shared" si="0"/>
        <v>-1.2000000000000002</v>
      </c>
      <c r="AD18" s="92">
        <v>414</v>
      </c>
      <c r="AE18" s="93">
        <v>5.9</v>
      </c>
      <c r="AF18" s="95">
        <f t="shared" si="1"/>
        <v>-18.055555555555554</v>
      </c>
      <c r="AG18" s="92">
        <v>418</v>
      </c>
      <c r="AH18" s="93">
        <v>5.9</v>
      </c>
      <c r="AI18" s="95">
        <f t="shared" si="2"/>
        <v>-18.055555555555554</v>
      </c>
      <c r="AK18" s="91" t="s">
        <v>220</v>
      </c>
      <c r="AL18" s="93">
        <v>6.1</v>
      </c>
    </row>
    <row r="19" spans="2:38" ht="12" customHeight="1">
      <c r="B19" s="91" t="s">
        <v>275</v>
      </c>
      <c r="C19" s="92">
        <v>269</v>
      </c>
      <c r="D19" s="93">
        <v>6.7</v>
      </c>
      <c r="E19" s="92">
        <v>241</v>
      </c>
      <c r="F19" s="93">
        <v>6.3</v>
      </c>
      <c r="G19" s="92">
        <v>268</v>
      </c>
      <c r="H19" s="93">
        <v>6.2</v>
      </c>
      <c r="I19" s="92">
        <v>270</v>
      </c>
      <c r="J19" s="93">
        <v>5.9</v>
      </c>
      <c r="K19" s="92">
        <v>296</v>
      </c>
      <c r="L19" s="93">
        <v>6</v>
      </c>
      <c r="M19" s="94">
        <v>298</v>
      </c>
      <c r="N19" s="93">
        <v>5.9</v>
      </c>
      <c r="O19" s="94">
        <v>330</v>
      </c>
      <c r="P19" s="93">
        <v>5.9</v>
      </c>
      <c r="Q19" s="94">
        <v>355</v>
      </c>
      <c r="R19" s="93">
        <v>5.9</v>
      </c>
      <c r="S19" s="94">
        <v>377</v>
      </c>
      <c r="T19" s="93">
        <v>6</v>
      </c>
      <c r="U19" s="92">
        <v>378</v>
      </c>
      <c r="V19" s="93">
        <v>5.9</v>
      </c>
      <c r="W19" s="92">
        <v>414</v>
      </c>
      <c r="X19" s="93">
        <v>5.7</v>
      </c>
      <c r="Y19" s="92">
        <v>444</v>
      </c>
      <c r="Z19" s="93">
        <v>5.7</v>
      </c>
      <c r="AA19" s="92">
        <v>453</v>
      </c>
      <c r="AB19" s="93">
        <v>5.7</v>
      </c>
      <c r="AC19" s="95">
        <f t="shared" si="0"/>
        <v>-1</v>
      </c>
      <c r="AD19" s="92">
        <v>443</v>
      </c>
      <c r="AE19" s="93">
        <v>5.3</v>
      </c>
      <c r="AF19" s="95">
        <f t="shared" si="1"/>
        <v>-20.895522388059707</v>
      </c>
      <c r="AG19" s="92">
        <v>440</v>
      </c>
      <c r="AH19" s="93">
        <v>4.9000000000000004</v>
      </c>
      <c r="AI19" s="95">
        <f t="shared" si="2"/>
        <v>-26.865671641791039</v>
      </c>
      <c r="AK19" s="91" t="s">
        <v>189</v>
      </c>
      <c r="AL19" s="93">
        <v>6</v>
      </c>
    </row>
    <row r="20" spans="2:38" ht="12" customHeight="1">
      <c r="B20" s="91" t="s">
        <v>277</v>
      </c>
      <c r="C20" s="92">
        <v>694</v>
      </c>
      <c r="D20" s="93">
        <v>5.9</v>
      </c>
      <c r="E20" s="92">
        <v>748</v>
      </c>
      <c r="F20" s="93">
        <v>5.8</v>
      </c>
      <c r="G20" s="92">
        <v>748</v>
      </c>
      <c r="H20" s="93">
        <v>5.8</v>
      </c>
      <c r="I20" s="92">
        <v>894</v>
      </c>
      <c r="J20" s="93">
        <v>6</v>
      </c>
      <c r="K20" s="92">
        <v>938</v>
      </c>
      <c r="L20" s="93">
        <v>6.1</v>
      </c>
      <c r="M20" s="94">
        <v>1058</v>
      </c>
      <c r="N20" s="93">
        <v>6.3</v>
      </c>
      <c r="O20" s="94">
        <v>1102</v>
      </c>
      <c r="P20" s="93">
        <v>6.4</v>
      </c>
      <c r="Q20" s="94">
        <v>1094</v>
      </c>
      <c r="R20" s="93">
        <v>6.4</v>
      </c>
      <c r="S20" s="94">
        <v>1115</v>
      </c>
      <c r="T20" s="93">
        <v>6.1</v>
      </c>
      <c r="U20" s="92">
        <v>1160</v>
      </c>
      <c r="V20" s="93">
        <v>5.9</v>
      </c>
      <c r="W20" s="92">
        <v>1106</v>
      </c>
      <c r="X20" s="93">
        <v>5.6</v>
      </c>
      <c r="Y20" s="92">
        <v>1203</v>
      </c>
      <c r="Z20" s="93">
        <v>5.4</v>
      </c>
      <c r="AA20" s="92">
        <v>1308</v>
      </c>
      <c r="AB20" s="93">
        <v>5.3</v>
      </c>
      <c r="AC20" s="95">
        <f t="shared" si="0"/>
        <v>-0.60000000000000053</v>
      </c>
      <c r="AD20" s="92">
        <v>1333</v>
      </c>
      <c r="AE20" s="93">
        <v>5.2</v>
      </c>
      <c r="AF20" s="95">
        <f t="shared" si="1"/>
        <v>-11.864406779661019</v>
      </c>
      <c r="AG20" s="92">
        <v>1306</v>
      </c>
      <c r="AH20" s="93">
        <v>4.9000000000000004</v>
      </c>
      <c r="AI20" s="95">
        <f t="shared" si="2"/>
        <v>-16.949152542372879</v>
      </c>
      <c r="AK20" s="91" t="s">
        <v>197</v>
      </c>
      <c r="AL20" s="93">
        <v>6</v>
      </c>
    </row>
    <row r="21" spans="2:38" ht="12" customHeight="1">
      <c r="B21" s="91" t="s">
        <v>187</v>
      </c>
      <c r="C21" s="92">
        <v>131</v>
      </c>
      <c r="D21" s="93">
        <v>7</v>
      </c>
      <c r="E21" s="92">
        <v>138</v>
      </c>
      <c r="F21" s="93">
        <v>7.2</v>
      </c>
      <c r="G21" s="92">
        <v>154</v>
      </c>
      <c r="H21" s="93">
        <v>7.2</v>
      </c>
      <c r="I21" s="92">
        <v>154</v>
      </c>
      <c r="J21" s="93">
        <v>7.5</v>
      </c>
      <c r="K21" s="92">
        <v>154</v>
      </c>
      <c r="L21" s="93">
        <v>7.6</v>
      </c>
      <c r="M21" s="94">
        <v>161</v>
      </c>
      <c r="N21" s="93">
        <v>7.6</v>
      </c>
      <c r="O21" s="94">
        <v>168</v>
      </c>
      <c r="P21" s="93">
        <v>7.7</v>
      </c>
      <c r="Q21" s="94">
        <v>174</v>
      </c>
      <c r="R21" s="93">
        <v>7.9</v>
      </c>
      <c r="S21" s="94">
        <v>183</v>
      </c>
      <c r="T21" s="93">
        <v>7.9</v>
      </c>
      <c r="U21" s="92">
        <v>195</v>
      </c>
      <c r="V21" s="93">
        <v>7.9</v>
      </c>
      <c r="W21" s="92">
        <v>165</v>
      </c>
      <c r="X21" s="93">
        <v>7.6</v>
      </c>
      <c r="Y21" s="92">
        <v>161</v>
      </c>
      <c r="Z21" s="93">
        <v>7.2</v>
      </c>
      <c r="AA21" s="92">
        <v>170</v>
      </c>
      <c r="AB21" s="93">
        <v>7</v>
      </c>
      <c r="AC21" s="95">
        <f t="shared" si="0"/>
        <v>0</v>
      </c>
      <c r="AD21" s="92">
        <v>156</v>
      </c>
      <c r="AE21" s="93">
        <v>7.4</v>
      </c>
      <c r="AF21" s="95">
        <f t="shared" si="1"/>
        <v>5.7142857142857197</v>
      </c>
      <c r="AG21" s="92">
        <v>198</v>
      </c>
      <c r="AH21" s="93">
        <v>7.7</v>
      </c>
      <c r="AI21" s="95">
        <f t="shared" si="2"/>
        <v>10.000000000000002</v>
      </c>
      <c r="AK21" s="91" t="s">
        <v>296</v>
      </c>
      <c r="AL21" s="93">
        <v>6</v>
      </c>
    </row>
    <row r="22" spans="2:38" ht="12" customHeight="1">
      <c r="B22" s="91" t="s">
        <v>188</v>
      </c>
      <c r="C22" s="92">
        <v>181</v>
      </c>
      <c r="D22" s="93">
        <v>7</v>
      </c>
      <c r="E22" s="92">
        <v>196</v>
      </c>
      <c r="F22" s="93">
        <v>7</v>
      </c>
      <c r="G22" s="92">
        <v>188</v>
      </c>
      <c r="H22" s="93">
        <v>7.1</v>
      </c>
      <c r="I22" s="92">
        <v>160</v>
      </c>
      <c r="J22" s="93">
        <v>6.8</v>
      </c>
      <c r="K22" s="92">
        <v>184</v>
      </c>
      <c r="L22" s="93">
        <v>6.5</v>
      </c>
      <c r="M22" s="94">
        <v>211</v>
      </c>
      <c r="N22" s="93">
        <v>6.5</v>
      </c>
      <c r="O22" s="94">
        <v>179</v>
      </c>
      <c r="P22" s="93">
        <v>6.5</v>
      </c>
      <c r="Q22" s="94">
        <v>207</v>
      </c>
      <c r="R22" s="93">
        <v>6.6</v>
      </c>
      <c r="S22" s="94">
        <v>232</v>
      </c>
      <c r="T22" s="93">
        <v>6.8</v>
      </c>
      <c r="U22" s="92">
        <v>202</v>
      </c>
      <c r="V22" s="93">
        <v>6.9</v>
      </c>
      <c r="W22" s="92">
        <v>226</v>
      </c>
      <c r="X22" s="93">
        <v>7</v>
      </c>
      <c r="Y22" s="92">
        <v>190</v>
      </c>
      <c r="Z22" s="93">
        <v>6.5</v>
      </c>
      <c r="AA22" s="92">
        <v>233</v>
      </c>
      <c r="AB22" s="93">
        <v>6.6</v>
      </c>
      <c r="AC22" s="95">
        <f t="shared" si="0"/>
        <v>-0.40000000000000036</v>
      </c>
      <c r="AD22" s="92">
        <v>178</v>
      </c>
      <c r="AE22" s="93">
        <v>6.1</v>
      </c>
      <c r="AF22" s="95">
        <f t="shared" si="1"/>
        <v>-12.857142857142861</v>
      </c>
      <c r="AG22" s="92">
        <v>170</v>
      </c>
      <c r="AH22" s="93">
        <v>5.3</v>
      </c>
      <c r="AI22" s="95">
        <f t="shared" si="2"/>
        <v>-24.285714285714288</v>
      </c>
      <c r="AK22" s="91" t="s">
        <v>298</v>
      </c>
      <c r="AL22" s="93">
        <v>6</v>
      </c>
    </row>
    <row r="23" spans="2:38" ht="12" customHeight="1">
      <c r="B23" s="91" t="s">
        <v>189</v>
      </c>
      <c r="C23" s="92">
        <v>170</v>
      </c>
      <c r="D23" s="93">
        <v>8.5</v>
      </c>
      <c r="E23" s="92">
        <v>159</v>
      </c>
      <c r="F23" s="93">
        <v>8.3000000000000007</v>
      </c>
      <c r="G23" s="92">
        <v>155</v>
      </c>
      <c r="H23" s="93">
        <v>8.3000000000000007</v>
      </c>
      <c r="I23" s="92">
        <v>155</v>
      </c>
      <c r="J23" s="93">
        <v>7.5</v>
      </c>
      <c r="K23" s="92">
        <v>151</v>
      </c>
      <c r="L23" s="93">
        <v>7</v>
      </c>
      <c r="M23" s="94">
        <v>179</v>
      </c>
      <c r="N23" s="93">
        <v>7.1</v>
      </c>
      <c r="O23" s="94">
        <v>152</v>
      </c>
      <c r="P23" s="93">
        <v>7.1</v>
      </c>
      <c r="Q23" s="94">
        <v>156</v>
      </c>
      <c r="R23" s="93">
        <v>7.1</v>
      </c>
      <c r="S23" s="94">
        <v>169</v>
      </c>
      <c r="T23" s="93">
        <v>6.7</v>
      </c>
      <c r="U23" s="92">
        <v>160</v>
      </c>
      <c r="V23" s="93">
        <v>6.6</v>
      </c>
      <c r="W23" s="92">
        <v>123</v>
      </c>
      <c r="X23" s="93">
        <v>6</v>
      </c>
      <c r="Y23" s="92">
        <v>144</v>
      </c>
      <c r="Z23" s="93">
        <v>5.6</v>
      </c>
      <c r="AA23" s="92">
        <v>192</v>
      </c>
      <c r="AB23" s="93">
        <v>5.8</v>
      </c>
      <c r="AC23" s="95">
        <f t="shared" si="0"/>
        <v>-2.7</v>
      </c>
      <c r="AD23" s="92">
        <v>176</v>
      </c>
      <c r="AE23" s="93">
        <v>6.4</v>
      </c>
      <c r="AF23" s="95">
        <f t="shared" si="1"/>
        <v>-24.70588235294117</v>
      </c>
      <c r="AG23" s="92">
        <v>159</v>
      </c>
      <c r="AH23" s="93">
        <v>6</v>
      </c>
      <c r="AI23" s="95">
        <f t="shared" si="2"/>
        <v>-29.411764705882355</v>
      </c>
      <c r="AK23" s="91" t="s">
        <v>173</v>
      </c>
      <c r="AL23" s="93">
        <v>5.9</v>
      </c>
    </row>
    <row r="24" spans="2:38" ht="12" customHeight="1">
      <c r="B24" s="91" t="s">
        <v>282</v>
      </c>
      <c r="C24" s="92">
        <v>1076</v>
      </c>
      <c r="D24" s="93">
        <v>7.1</v>
      </c>
      <c r="E24" s="92">
        <v>992</v>
      </c>
      <c r="F24" s="93">
        <v>6.9</v>
      </c>
      <c r="G24" s="92">
        <v>1008</v>
      </c>
      <c r="H24" s="93">
        <v>6.5</v>
      </c>
      <c r="I24" s="92">
        <v>1008</v>
      </c>
      <c r="J24" s="93">
        <v>6.3</v>
      </c>
      <c r="K24" s="92">
        <v>1013</v>
      </c>
      <c r="L24" s="93">
        <v>6.2</v>
      </c>
      <c r="M24" s="94">
        <v>1021</v>
      </c>
      <c r="N24" s="93">
        <v>6.1</v>
      </c>
      <c r="O24" s="94">
        <v>1024</v>
      </c>
      <c r="P24" s="93">
        <v>6</v>
      </c>
      <c r="Q24" s="94">
        <v>968</v>
      </c>
      <c r="R24" s="93">
        <v>5.8</v>
      </c>
      <c r="S24" s="94">
        <v>1007</v>
      </c>
      <c r="T24" s="93">
        <v>5.7</v>
      </c>
      <c r="U24" s="92">
        <v>1053</v>
      </c>
      <c r="V24" s="93">
        <v>5.7</v>
      </c>
      <c r="W24" s="92">
        <v>940</v>
      </c>
      <c r="X24" s="93">
        <v>5.5</v>
      </c>
      <c r="Y24" s="92">
        <v>1082</v>
      </c>
      <c r="Z24" s="93">
        <v>5.5</v>
      </c>
      <c r="AA24" s="92">
        <v>1125</v>
      </c>
      <c r="AB24" s="93">
        <v>5.5</v>
      </c>
      <c r="AC24" s="95">
        <f t="shared" si="0"/>
        <v>-1.5999999999999996</v>
      </c>
      <c r="AD24" s="92">
        <v>1102</v>
      </c>
      <c r="AE24" s="93">
        <v>5.4</v>
      </c>
      <c r="AF24" s="95">
        <f t="shared" si="1"/>
        <v>-23.943661971830977</v>
      </c>
      <c r="AG24" s="92">
        <v>964</v>
      </c>
      <c r="AH24" s="93">
        <v>5.0999999999999996</v>
      </c>
      <c r="AI24" s="95">
        <f t="shared" si="2"/>
        <v>-28.169014084507044</v>
      </c>
      <c r="AK24" s="91" t="s">
        <v>262</v>
      </c>
      <c r="AL24" s="93">
        <v>5.9</v>
      </c>
    </row>
    <row r="25" spans="2:38" ht="12" customHeight="1">
      <c r="B25" s="91" t="s">
        <v>283</v>
      </c>
      <c r="C25" s="92">
        <v>396</v>
      </c>
      <c r="D25" s="93">
        <v>7.7</v>
      </c>
      <c r="E25" s="92">
        <v>393</v>
      </c>
      <c r="F25" s="93">
        <v>7.4</v>
      </c>
      <c r="G25" s="92">
        <v>378</v>
      </c>
      <c r="H25" s="93">
        <v>7.1</v>
      </c>
      <c r="I25" s="92">
        <v>376</v>
      </c>
      <c r="J25" s="93">
        <v>6.7</v>
      </c>
      <c r="K25" s="92">
        <v>399</v>
      </c>
      <c r="L25" s="93">
        <v>6.4</v>
      </c>
      <c r="M25" s="94">
        <v>442</v>
      </c>
      <c r="N25" s="93">
        <v>6.5</v>
      </c>
      <c r="O25" s="94">
        <v>432</v>
      </c>
      <c r="P25" s="93">
        <v>6.7</v>
      </c>
      <c r="Q25" s="94">
        <v>460</v>
      </c>
      <c r="R25" s="93">
        <v>6.8</v>
      </c>
      <c r="S25" s="94">
        <v>497</v>
      </c>
      <c r="T25" s="93">
        <v>6.9</v>
      </c>
      <c r="U25" s="92">
        <v>431</v>
      </c>
      <c r="V25" s="93">
        <v>6.6</v>
      </c>
      <c r="W25" s="92">
        <v>434</v>
      </c>
      <c r="X25" s="93">
        <v>6.2</v>
      </c>
      <c r="Y25" s="92">
        <v>451</v>
      </c>
      <c r="Z25" s="93">
        <v>5.8</v>
      </c>
      <c r="AA25" s="92">
        <v>474</v>
      </c>
      <c r="AB25" s="93">
        <v>5.9</v>
      </c>
      <c r="AC25" s="95">
        <f t="shared" si="0"/>
        <v>-1.7999999999999998</v>
      </c>
      <c r="AD25" s="92">
        <v>486</v>
      </c>
      <c r="AE25" s="93">
        <v>5.9</v>
      </c>
      <c r="AF25" s="95">
        <f t="shared" si="1"/>
        <v>-23.376623376623375</v>
      </c>
      <c r="AG25" s="92">
        <v>493</v>
      </c>
      <c r="AH25" s="93">
        <v>5.7</v>
      </c>
      <c r="AI25" s="95">
        <f t="shared" si="2"/>
        <v>-25.97402597402597</v>
      </c>
      <c r="AK25" s="91" t="s">
        <v>273</v>
      </c>
      <c r="AL25" s="93">
        <v>5.9</v>
      </c>
    </row>
    <row r="26" spans="2:38" ht="12" customHeight="1">
      <c r="B26" s="91" t="s">
        <v>285</v>
      </c>
      <c r="C26" s="92">
        <v>777</v>
      </c>
      <c r="D26" s="93">
        <v>7.2</v>
      </c>
      <c r="E26" s="92">
        <v>740</v>
      </c>
      <c r="F26" s="93">
        <v>6.9</v>
      </c>
      <c r="G26" s="92">
        <v>764</v>
      </c>
      <c r="H26" s="93">
        <v>6.5</v>
      </c>
      <c r="I26" s="92">
        <v>777</v>
      </c>
      <c r="J26" s="93">
        <v>6.3</v>
      </c>
      <c r="K26" s="92">
        <v>804</v>
      </c>
      <c r="L26" s="93">
        <v>6.3</v>
      </c>
      <c r="M26" s="94">
        <v>854</v>
      </c>
      <c r="N26" s="93">
        <v>6.3</v>
      </c>
      <c r="O26" s="94">
        <v>905</v>
      </c>
      <c r="P26" s="93">
        <v>6.4</v>
      </c>
      <c r="Q26" s="94">
        <v>818</v>
      </c>
      <c r="R26" s="93">
        <v>6.2</v>
      </c>
      <c r="S26" s="94">
        <v>888</v>
      </c>
      <c r="T26" s="93">
        <v>6.2</v>
      </c>
      <c r="U26" s="92">
        <v>832</v>
      </c>
      <c r="V26" s="93">
        <v>5.9</v>
      </c>
      <c r="W26" s="92">
        <v>845</v>
      </c>
      <c r="X26" s="93">
        <v>5.8</v>
      </c>
      <c r="Y26" s="92">
        <v>868</v>
      </c>
      <c r="Z26" s="93">
        <v>5.6</v>
      </c>
      <c r="AA26" s="92">
        <v>976</v>
      </c>
      <c r="AB26" s="93">
        <v>5.8</v>
      </c>
      <c r="AC26" s="95">
        <f t="shared" si="0"/>
        <v>-1.4000000000000004</v>
      </c>
      <c r="AD26" s="92">
        <v>914</v>
      </c>
      <c r="AE26" s="93">
        <v>5.7</v>
      </c>
      <c r="AF26" s="95">
        <f t="shared" si="1"/>
        <v>-20.833333333333332</v>
      </c>
      <c r="AG26" s="92">
        <v>921</v>
      </c>
      <c r="AH26" s="93">
        <v>5.5</v>
      </c>
      <c r="AI26" s="95">
        <f t="shared" si="2"/>
        <v>-23.611111111111114</v>
      </c>
      <c r="AK26" s="91" t="s">
        <v>195</v>
      </c>
      <c r="AL26" s="93">
        <v>5.9</v>
      </c>
    </row>
    <row r="27" spans="2:38" ht="12" customHeight="1">
      <c r="B27" s="91" t="s">
        <v>193</v>
      </c>
      <c r="C27" s="92">
        <v>108</v>
      </c>
      <c r="D27" s="93">
        <v>7.1</v>
      </c>
      <c r="E27" s="92">
        <v>101</v>
      </c>
      <c r="F27" s="93">
        <v>7</v>
      </c>
      <c r="G27" s="92">
        <v>109</v>
      </c>
      <c r="H27" s="93">
        <v>6.9</v>
      </c>
      <c r="I27" s="92">
        <v>119</v>
      </c>
      <c r="J27" s="93">
        <v>6.8</v>
      </c>
      <c r="K27" s="92">
        <v>115</v>
      </c>
      <c r="L27" s="93">
        <v>6.7</v>
      </c>
      <c r="M27" s="94">
        <v>122</v>
      </c>
      <c r="N27" s="93">
        <v>6.7</v>
      </c>
      <c r="O27" s="94">
        <v>131</v>
      </c>
      <c r="P27" s="93">
        <v>6.7</v>
      </c>
      <c r="Q27" s="94">
        <v>125</v>
      </c>
      <c r="R27" s="93">
        <v>6.8</v>
      </c>
      <c r="S27" s="94">
        <v>132</v>
      </c>
      <c r="T27" s="93">
        <v>6.8</v>
      </c>
      <c r="U27" s="92">
        <v>115</v>
      </c>
      <c r="V27" s="93">
        <v>6.3</v>
      </c>
      <c r="W27" s="92">
        <v>119</v>
      </c>
      <c r="X27" s="93">
        <v>6.1</v>
      </c>
      <c r="Y27" s="92">
        <v>118</v>
      </c>
      <c r="Z27" s="93">
        <v>5.8</v>
      </c>
      <c r="AA27" s="92">
        <v>111</v>
      </c>
      <c r="AB27" s="93">
        <v>5.8</v>
      </c>
      <c r="AC27" s="95">
        <f t="shared" si="0"/>
        <v>-1.2999999999999998</v>
      </c>
      <c r="AD27" s="92">
        <v>132</v>
      </c>
      <c r="AE27" s="93">
        <v>5.6</v>
      </c>
      <c r="AF27" s="95">
        <f t="shared" si="1"/>
        <v>-21.126760563380284</v>
      </c>
      <c r="AG27" s="92">
        <v>141</v>
      </c>
      <c r="AH27" s="93">
        <v>6.1</v>
      </c>
      <c r="AI27" s="95">
        <f t="shared" si="2"/>
        <v>-14.084507042253522</v>
      </c>
      <c r="AK27" s="91" t="s">
        <v>283</v>
      </c>
      <c r="AL27" s="93">
        <v>5.7</v>
      </c>
    </row>
    <row r="28" spans="2:38" ht="12" customHeight="1">
      <c r="B28" s="91" t="s">
        <v>266</v>
      </c>
      <c r="C28" s="92">
        <v>994</v>
      </c>
      <c r="D28" s="93">
        <v>6.2</v>
      </c>
      <c r="E28" s="92">
        <v>938</v>
      </c>
      <c r="F28" s="93">
        <v>6</v>
      </c>
      <c r="G28" s="92">
        <v>955</v>
      </c>
      <c r="H28" s="93">
        <v>5.6</v>
      </c>
      <c r="I28" s="92">
        <v>931</v>
      </c>
      <c r="J28" s="93">
        <v>5.4</v>
      </c>
      <c r="K28" s="92">
        <v>930</v>
      </c>
      <c r="L28" s="93">
        <v>5.2</v>
      </c>
      <c r="M28" s="94">
        <v>947</v>
      </c>
      <c r="N28" s="93">
        <v>5.0999999999999996</v>
      </c>
      <c r="O28" s="94">
        <v>952</v>
      </c>
      <c r="P28" s="93">
        <v>5</v>
      </c>
      <c r="Q28" s="94">
        <v>942</v>
      </c>
      <c r="R28" s="93">
        <v>4.9000000000000004</v>
      </c>
      <c r="S28" s="94">
        <v>960</v>
      </c>
      <c r="T28" s="93">
        <v>4.9000000000000004</v>
      </c>
      <c r="U28" s="92">
        <v>924</v>
      </c>
      <c r="V28" s="93">
        <v>4.7</v>
      </c>
      <c r="W28" s="92">
        <v>913</v>
      </c>
      <c r="X28" s="93">
        <v>4.5999999999999996</v>
      </c>
      <c r="Y28" s="92">
        <v>940</v>
      </c>
      <c r="Z28" s="93">
        <v>4.5</v>
      </c>
      <c r="AA28" s="92">
        <v>969</v>
      </c>
      <c r="AB28" s="93">
        <v>4.5</v>
      </c>
      <c r="AC28" s="95">
        <f t="shared" si="0"/>
        <v>-1.7000000000000002</v>
      </c>
      <c r="AD28" s="92">
        <v>986</v>
      </c>
      <c r="AE28" s="93">
        <v>4.5</v>
      </c>
      <c r="AF28" s="95">
        <f t="shared" si="1"/>
        <v>-27.41935483870968</v>
      </c>
      <c r="AG28" s="92">
        <v>941</v>
      </c>
      <c r="AH28" s="93">
        <v>4.4000000000000004</v>
      </c>
      <c r="AI28" s="95">
        <f t="shared" si="2"/>
        <v>-29.032258064516125</v>
      </c>
      <c r="AK28" s="91" t="s">
        <v>196</v>
      </c>
      <c r="AL28" s="93">
        <v>5.7</v>
      </c>
    </row>
    <row r="29" spans="2:38" ht="12" customHeight="1">
      <c r="B29" s="91" t="s">
        <v>195</v>
      </c>
      <c r="C29" s="92">
        <v>176</v>
      </c>
      <c r="D29" s="93">
        <v>8.4</v>
      </c>
      <c r="E29" s="92">
        <v>185</v>
      </c>
      <c r="F29" s="93">
        <v>8.1</v>
      </c>
      <c r="G29" s="92">
        <v>189</v>
      </c>
      <c r="H29" s="93">
        <v>7.5</v>
      </c>
      <c r="I29" s="92">
        <v>183</v>
      </c>
      <c r="J29" s="93">
        <v>7.5</v>
      </c>
      <c r="K29" s="92">
        <v>196</v>
      </c>
      <c r="L29" s="93">
        <v>7.5</v>
      </c>
      <c r="M29" s="94">
        <v>153</v>
      </c>
      <c r="N29" s="93">
        <v>6.9</v>
      </c>
      <c r="O29" s="94">
        <v>155</v>
      </c>
      <c r="P29" s="93">
        <v>6.4</v>
      </c>
      <c r="Q29" s="94">
        <v>182</v>
      </c>
      <c r="R29" s="93">
        <v>6</v>
      </c>
      <c r="S29" s="94">
        <v>168</v>
      </c>
      <c r="T29" s="93">
        <v>6.2</v>
      </c>
      <c r="U29" s="92">
        <v>194</v>
      </c>
      <c r="V29" s="93">
        <v>6.7</v>
      </c>
      <c r="W29" s="92">
        <v>192</v>
      </c>
      <c r="X29" s="93">
        <v>6.7</v>
      </c>
      <c r="Y29" s="92">
        <v>171</v>
      </c>
      <c r="Z29" s="93">
        <v>6.5</v>
      </c>
      <c r="AA29" s="92">
        <v>198</v>
      </c>
      <c r="AB29" s="93">
        <v>6.3</v>
      </c>
      <c r="AC29" s="95">
        <f t="shared" si="0"/>
        <v>-2.1000000000000005</v>
      </c>
      <c r="AD29" s="92">
        <v>184</v>
      </c>
      <c r="AE29" s="93">
        <v>6.1</v>
      </c>
      <c r="AF29" s="95">
        <f t="shared" si="1"/>
        <v>-27.38095238095239</v>
      </c>
      <c r="AG29" s="92">
        <v>199</v>
      </c>
      <c r="AH29" s="93">
        <v>5.9</v>
      </c>
      <c r="AI29" s="95">
        <f t="shared" si="2"/>
        <v>-29.761904761904763</v>
      </c>
      <c r="AK29" s="91" t="s">
        <v>202</v>
      </c>
      <c r="AL29" s="93">
        <v>5.7</v>
      </c>
    </row>
    <row r="30" spans="2:38" ht="12" customHeight="1">
      <c r="B30" s="91" t="s">
        <v>196</v>
      </c>
      <c r="C30" s="92">
        <v>53</v>
      </c>
      <c r="D30" s="93">
        <v>6</v>
      </c>
      <c r="E30" s="92">
        <v>58</v>
      </c>
      <c r="F30" s="93">
        <v>5.8</v>
      </c>
      <c r="G30" s="92">
        <v>73</v>
      </c>
      <c r="H30" s="93">
        <v>5.8</v>
      </c>
      <c r="I30" s="92">
        <v>78</v>
      </c>
      <c r="J30" s="93">
        <v>6.4</v>
      </c>
      <c r="K30" s="92">
        <v>62</v>
      </c>
      <c r="L30" s="93">
        <v>6.3</v>
      </c>
      <c r="M30" s="94">
        <v>73</v>
      </c>
      <c r="N30" s="93">
        <v>5.9</v>
      </c>
      <c r="O30" s="94">
        <v>77</v>
      </c>
      <c r="P30" s="93">
        <v>5.5</v>
      </c>
      <c r="Q30" s="94">
        <v>86</v>
      </c>
      <c r="R30" s="93">
        <v>6.1</v>
      </c>
      <c r="S30" s="94">
        <v>91</v>
      </c>
      <c r="T30" s="93">
        <v>6.2</v>
      </c>
      <c r="U30" s="92">
        <v>85</v>
      </c>
      <c r="V30" s="93">
        <v>6.2</v>
      </c>
      <c r="W30" s="92">
        <v>106</v>
      </c>
      <c r="X30" s="93">
        <v>6.2</v>
      </c>
      <c r="Y30" s="92">
        <v>124</v>
      </c>
      <c r="Z30" s="93">
        <v>6.4</v>
      </c>
      <c r="AA30" s="92">
        <v>126</v>
      </c>
      <c r="AB30" s="93">
        <v>6.9</v>
      </c>
      <c r="AC30" s="95">
        <f t="shared" si="0"/>
        <v>0.90000000000000036</v>
      </c>
      <c r="AD30" s="92">
        <v>106</v>
      </c>
      <c r="AE30" s="93">
        <v>6.6</v>
      </c>
      <c r="AF30" s="95">
        <f t="shared" si="1"/>
        <v>9.9999999999999929</v>
      </c>
      <c r="AG30" s="92">
        <v>94</v>
      </c>
      <c r="AH30" s="93">
        <v>5.7</v>
      </c>
      <c r="AI30" s="95">
        <f t="shared" si="2"/>
        <v>-4.9999999999999964</v>
      </c>
      <c r="AK30" s="91" t="s">
        <v>227</v>
      </c>
      <c r="AL30" s="93">
        <v>5.7</v>
      </c>
    </row>
    <row r="31" spans="2:38" ht="12" customHeight="1">
      <c r="B31" s="91" t="s">
        <v>197</v>
      </c>
      <c r="C31" s="92">
        <v>722</v>
      </c>
      <c r="D31" s="93">
        <v>7</v>
      </c>
      <c r="E31" s="92">
        <v>725</v>
      </c>
      <c r="F31" s="93">
        <v>6.9</v>
      </c>
      <c r="G31" s="92">
        <v>690</v>
      </c>
      <c r="H31" s="93">
        <v>6.7</v>
      </c>
      <c r="I31" s="92">
        <v>733</v>
      </c>
      <c r="J31" s="93">
        <v>6.6</v>
      </c>
      <c r="K31" s="92">
        <v>743</v>
      </c>
      <c r="L31" s="93">
        <v>6.5</v>
      </c>
      <c r="M31" s="94">
        <v>724</v>
      </c>
      <c r="N31" s="93">
        <v>6.4</v>
      </c>
      <c r="O31" s="94">
        <v>711</v>
      </c>
      <c r="P31" s="93">
        <v>6.2</v>
      </c>
      <c r="Q31" s="94">
        <v>777</v>
      </c>
      <c r="R31" s="93">
        <v>6</v>
      </c>
      <c r="S31" s="94">
        <v>815</v>
      </c>
      <c r="T31" s="93">
        <v>6.1</v>
      </c>
      <c r="U31" s="92">
        <v>857</v>
      </c>
      <c r="V31" s="93">
        <v>6.3</v>
      </c>
      <c r="W31" s="92">
        <v>773</v>
      </c>
      <c r="X31" s="93">
        <v>6</v>
      </c>
      <c r="Y31" s="92">
        <v>869</v>
      </c>
      <c r="Z31" s="93">
        <v>6</v>
      </c>
      <c r="AA31" s="92">
        <v>919</v>
      </c>
      <c r="AB31" s="93">
        <v>5.9</v>
      </c>
      <c r="AC31" s="95">
        <f t="shared" si="0"/>
        <v>-1.0999999999999996</v>
      </c>
      <c r="AD31" s="92">
        <v>942</v>
      </c>
      <c r="AE31" s="93">
        <v>6.1</v>
      </c>
      <c r="AF31" s="95">
        <f t="shared" si="1"/>
        <v>-12.857142857142861</v>
      </c>
      <c r="AG31" s="92">
        <v>911</v>
      </c>
      <c r="AH31" s="93">
        <v>6</v>
      </c>
      <c r="AI31" s="95">
        <f t="shared" si="2"/>
        <v>-14.285714285714285</v>
      </c>
      <c r="AK31" s="91" t="s">
        <v>228</v>
      </c>
      <c r="AL31" s="93">
        <v>5.7</v>
      </c>
    </row>
    <row r="32" spans="2:38" ht="12" customHeight="1">
      <c r="B32" s="91" t="s">
        <v>288</v>
      </c>
      <c r="C32" s="92">
        <v>822</v>
      </c>
      <c r="D32" s="93">
        <v>6.9</v>
      </c>
      <c r="E32" s="92">
        <v>877</v>
      </c>
      <c r="F32" s="93">
        <v>6.8</v>
      </c>
      <c r="G32" s="92">
        <v>846</v>
      </c>
      <c r="H32" s="93">
        <v>6.7</v>
      </c>
      <c r="I32" s="92">
        <v>869</v>
      </c>
      <c r="J32" s="93">
        <v>6.5</v>
      </c>
      <c r="K32" s="92">
        <v>866</v>
      </c>
      <c r="L32" s="93">
        <v>6.3</v>
      </c>
      <c r="M32" s="94">
        <v>955</v>
      </c>
      <c r="N32" s="93">
        <v>6.3</v>
      </c>
      <c r="O32" s="94">
        <v>939</v>
      </c>
      <c r="P32" s="93">
        <v>6.3</v>
      </c>
      <c r="Q32" s="94">
        <v>898</v>
      </c>
      <c r="R32" s="93">
        <v>6.2</v>
      </c>
      <c r="S32" s="94">
        <v>970</v>
      </c>
      <c r="T32" s="93">
        <v>6</v>
      </c>
      <c r="U32" s="92">
        <v>958</v>
      </c>
      <c r="V32" s="93">
        <v>5.9</v>
      </c>
      <c r="W32" s="92">
        <v>908</v>
      </c>
      <c r="X32" s="93">
        <v>5.7</v>
      </c>
      <c r="Y32" s="92">
        <v>1015</v>
      </c>
      <c r="Z32" s="93">
        <v>5.7</v>
      </c>
      <c r="AA32" s="92">
        <v>1027</v>
      </c>
      <c r="AB32" s="93">
        <v>5.6</v>
      </c>
      <c r="AC32" s="95">
        <f t="shared" si="0"/>
        <v>-1.3000000000000007</v>
      </c>
      <c r="AD32" s="92">
        <v>1003</v>
      </c>
      <c r="AE32" s="93">
        <v>5.6</v>
      </c>
      <c r="AF32" s="95">
        <f t="shared" si="1"/>
        <v>-18.840579710144937</v>
      </c>
      <c r="AG32" s="92">
        <v>963</v>
      </c>
      <c r="AH32" s="93">
        <v>5.4</v>
      </c>
      <c r="AI32" s="95">
        <f t="shared" si="2"/>
        <v>-21.739130434782609</v>
      </c>
      <c r="AK32" s="91" t="s">
        <v>284</v>
      </c>
      <c r="AL32" s="93">
        <v>5.7</v>
      </c>
    </row>
    <row r="33" spans="2:38" ht="12" customHeight="1">
      <c r="B33" s="91" t="s">
        <v>199</v>
      </c>
      <c r="C33" s="92">
        <v>1625</v>
      </c>
      <c r="D33" s="93">
        <v>7</v>
      </c>
      <c r="E33" s="92">
        <v>1542</v>
      </c>
      <c r="F33" s="93">
        <v>6.8</v>
      </c>
      <c r="G33" s="92">
        <v>1697</v>
      </c>
      <c r="H33" s="93">
        <v>6.6</v>
      </c>
      <c r="I33" s="92">
        <v>1603</v>
      </c>
      <c r="J33" s="93">
        <v>6.4</v>
      </c>
      <c r="K33" s="92">
        <v>1712</v>
      </c>
      <c r="L33" s="93">
        <v>6.5</v>
      </c>
      <c r="M33" s="94">
        <v>1805</v>
      </c>
      <c r="N33" s="93">
        <v>6.4</v>
      </c>
      <c r="O33" s="94">
        <v>1682</v>
      </c>
      <c r="P33" s="93">
        <v>6.4</v>
      </c>
      <c r="Q33" s="94">
        <v>1764</v>
      </c>
      <c r="R33" s="93">
        <v>6.3</v>
      </c>
      <c r="S33" s="94">
        <v>1870</v>
      </c>
      <c r="T33" s="93">
        <v>6.1</v>
      </c>
      <c r="U33" s="92">
        <v>1749</v>
      </c>
      <c r="V33" s="93">
        <v>6</v>
      </c>
      <c r="W33" s="92">
        <v>1763</v>
      </c>
      <c r="X33" s="93">
        <v>5.8</v>
      </c>
      <c r="Y33" s="92">
        <v>2008</v>
      </c>
      <c r="Z33" s="93">
        <v>5.8</v>
      </c>
      <c r="AA33" s="92">
        <v>1940</v>
      </c>
      <c r="AB33" s="93">
        <v>5.8</v>
      </c>
      <c r="AC33" s="95">
        <f t="shared" si="0"/>
        <v>-1.2000000000000002</v>
      </c>
      <c r="AD33" s="92">
        <v>1951</v>
      </c>
      <c r="AE33" s="93">
        <v>5.7</v>
      </c>
      <c r="AF33" s="95">
        <f t="shared" si="1"/>
        <v>-18.571428571428569</v>
      </c>
      <c r="AG33" s="92">
        <v>1813</v>
      </c>
      <c r="AH33" s="93">
        <v>5.4</v>
      </c>
      <c r="AI33" s="95">
        <f t="shared" si="2"/>
        <v>-22.857142857142851</v>
      </c>
      <c r="AK33" s="91" t="s">
        <v>297</v>
      </c>
      <c r="AL33" s="93">
        <v>5.7</v>
      </c>
    </row>
    <row r="34" spans="2:38" ht="12" customHeight="1">
      <c r="B34" s="91" t="s">
        <v>289</v>
      </c>
      <c r="C34" s="92">
        <v>405</v>
      </c>
      <c r="D34" s="93">
        <v>6.6</v>
      </c>
      <c r="E34" s="92">
        <v>430</v>
      </c>
      <c r="F34" s="93">
        <v>6.8</v>
      </c>
      <c r="G34" s="92">
        <v>441</v>
      </c>
      <c r="H34" s="93">
        <v>7</v>
      </c>
      <c r="I34" s="92">
        <v>390</v>
      </c>
      <c r="J34" s="93">
        <v>6.8</v>
      </c>
      <c r="K34" s="92">
        <v>406</v>
      </c>
      <c r="L34" s="93">
        <v>6.5</v>
      </c>
      <c r="M34" s="94">
        <v>400</v>
      </c>
      <c r="N34" s="93">
        <v>6.1</v>
      </c>
      <c r="O34" s="94">
        <v>473</v>
      </c>
      <c r="P34" s="93">
        <v>6.2</v>
      </c>
      <c r="Q34" s="94">
        <v>405</v>
      </c>
      <c r="R34" s="93">
        <v>6</v>
      </c>
      <c r="S34" s="94">
        <v>474</v>
      </c>
      <c r="T34" s="93">
        <v>6.1</v>
      </c>
      <c r="U34" s="92">
        <v>448</v>
      </c>
      <c r="V34" s="93">
        <v>5.8</v>
      </c>
      <c r="W34" s="92">
        <v>416</v>
      </c>
      <c r="X34" s="93">
        <v>5.7</v>
      </c>
      <c r="Y34" s="92">
        <v>485</v>
      </c>
      <c r="Z34" s="93">
        <v>5.7</v>
      </c>
      <c r="AA34" s="92">
        <v>584</v>
      </c>
      <c r="AB34" s="93">
        <v>6.1</v>
      </c>
      <c r="AC34" s="95">
        <f t="shared" si="0"/>
        <v>-0.5</v>
      </c>
      <c r="AD34" s="92">
        <v>497</v>
      </c>
      <c r="AE34" s="93">
        <v>6</v>
      </c>
      <c r="AF34" s="95">
        <f t="shared" si="1"/>
        <v>-9.0909090909090864</v>
      </c>
      <c r="AG34" s="92">
        <v>508</v>
      </c>
      <c r="AH34" s="93">
        <v>5.6</v>
      </c>
      <c r="AI34" s="95">
        <f t="shared" si="2"/>
        <v>-15.151515151515152</v>
      </c>
      <c r="AK34" s="91" t="s">
        <v>289</v>
      </c>
      <c r="AL34" s="93">
        <v>5.6</v>
      </c>
    </row>
    <row r="35" spans="2:38" ht="12" customHeight="1">
      <c r="B35" s="91" t="s">
        <v>201</v>
      </c>
      <c r="C35" s="92">
        <v>132</v>
      </c>
      <c r="D35" s="93">
        <v>7.8</v>
      </c>
      <c r="E35" s="92">
        <v>130</v>
      </c>
      <c r="F35" s="93">
        <v>7.9</v>
      </c>
      <c r="G35" s="92">
        <v>131</v>
      </c>
      <c r="H35" s="93">
        <v>7.5</v>
      </c>
      <c r="I35" s="92">
        <v>128</v>
      </c>
      <c r="J35" s="93">
        <v>7.1</v>
      </c>
      <c r="K35" s="92">
        <v>122</v>
      </c>
      <c r="L35" s="93">
        <v>6.7</v>
      </c>
      <c r="M35" s="94">
        <v>136</v>
      </c>
      <c r="N35" s="93">
        <v>6.4</v>
      </c>
      <c r="O35" s="94">
        <v>141</v>
      </c>
      <c r="P35" s="93">
        <v>6.7</v>
      </c>
      <c r="Q35" s="94">
        <v>132</v>
      </c>
      <c r="R35" s="93">
        <v>6.8</v>
      </c>
      <c r="S35" s="94">
        <v>151</v>
      </c>
      <c r="T35" s="93">
        <v>7</v>
      </c>
      <c r="U35" s="92">
        <v>134</v>
      </c>
      <c r="V35" s="93">
        <v>6.5</v>
      </c>
      <c r="W35" s="92">
        <v>136</v>
      </c>
      <c r="X35" s="93">
        <v>6.4</v>
      </c>
      <c r="Y35" s="92">
        <v>146</v>
      </c>
      <c r="Z35" s="93">
        <v>6.2</v>
      </c>
      <c r="AA35" s="92">
        <v>170</v>
      </c>
      <c r="AB35" s="93">
        <v>6.6</v>
      </c>
      <c r="AC35" s="95">
        <f t="shared" si="0"/>
        <v>-1.2000000000000002</v>
      </c>
      <c r="AD35" s="92">
        <v>128</v>
      </c>
      <c r="AE35" s="93">
        <v>5.5</v>
      </c>
      <c r="AF35" s="95">
        <f t="shared" si="1"/>
        <v>-29.487179487179489</v>
      </c>
      <c r="AG35" s="92">
        <v>125</v>
      </c>
      <c r="AH35" s="93">
        <v>4.9000000000000004</v>
      </c>
      <c r="AI35" s="95">
        <f t="shared" si="2"/>
        <v>-37.179487179487175</v>
      </c>
      <c r="AK35" s="91" t="s">
        <v>213</v>
      </c>
      <c r="AL35" s="93">
        <v>5.6</v>
      </c>
    </row>
    <row r="36" spans="2:38" ht="12" customHeight="1">
      <c r="B36" s="91" t="s">
        <v>202</v>
      </c>
      <c r="C36" s="92">
        <v>102</v>
      </c>
      <c r="D36" s="93">
        <v>7.9</v>
      </c>
      <c r="E36" s="92">
        <v>63</v>
      </c>
      <c r="F36" s="93">
        <v>7.5</v>
      </c>
      <c r="G36" s="92">
        <v>75</v>
      </c>
      <c r="H36" s="93">
        <v>6.9</v>
      </c>
      <c r="I36" s="92">
        <v>65</v>
      </c>
      <c r="J36" s="93">
        <v>5.5</v>
      </c>
      <c r="K36" s="92">
        <v>78</v>
      </c>
      <c r="L36" s="93">
        <v>6</v>
      </c>
      <c r="M36" s="94">
        <v>84</v>
      </c>
      <c r="N36" s="93">
        <v>6.4</v>
      </c>
      <c r="O36" s="94">
        <v>89</v>
      </c>
      <c r="P36" s="93">
        <v>7</v>
      </c>
      <c r="Q36" s="94">
        <v>93</v>
      </c>
      <c r="R36" s="93">
        <v>7.3</v>
      </c>
      <c r="S36" s="94">
        <v>90</v>
      </c>
      <c r="T36" s="93">
        <v>7.3</v>
      </c>
      <c r="U36" s="92">
        <v>75</v>
      </c>
      <c r="V36" s="93">
        <v>7.1</v>
      </c>
      <c r="W36" s="92">
        <v>97</v>
      </c>
      <c r="X36" s="93">
        <v>7</v>
      </c>
      <c r="Y36" s="92">
        <v>67</v>
      </c>
      <c r="Z36" s="93">
        <v>6.3</v>
      </c>
      <c r="AA36" s="92">
        <v>95</v>
      </c>
      <c r="AB36" s="93">
        <v>7</v>
      </c>
      <c r="AC36" s="95">
        <f t="shared" si="0"/>
        <v>-0.90000000000000036</v>
      </c>
      <c r="AD36" s="92">
        <v>88</v>
      </c>
      <c r="AE36" s="93">
        <v>6.3</v>
      </c>
      <c r="AF36" s="95">
        <f t="shared" si="1"/>
        <v>-20.25316455696203</v>
      </c>
      <c r="AG36" s="92">
        <v>69</v>
      </c>
      <c r="AH36" s="93">
        <v>5.7</v>
      </c>
      <c r="AI36" s="95">
        <f t="shared" si="2"/>
        <v>-27.848101265822784</v>
      </c>
      <c r="AK36" s="91" t="s">
        <v>237</v>
      </c>
      <c r="AL36" s="93">
        <v>5.6</v>
      </c>
    </row>
    <row r="37" spans="2:38" ht="12" customHeight="1">
      <c r="B37" s="91" t="s">
        <v>292</v>
      </c>
      <c r="C37" s="92">
        <v>528</v>
      </c>
      <c r="D37" s="93">
        <v>6.6</v>
      </c>
      <c r="E37" s="92">
        <v>590</v>
      </c>
      <c r="F37" s="93">
        <v>6.8</v>
      </c>
      <c r="G37" s="92">
        <v>569</v>
      </c>
      <c r="H37" s="93">
        <v>6.8</v>
      </c>
      <c r="I37" s="92">
        <v>555</v>
      </c>
      <c r="J37" s="93">
        <v>6.8</v>
      </c>
      <c r="K37" s="92">
        <v>543</v>
      </c>
      <c r="L37" s="93">
        <v>6.3</v>
      </c>
      <c r="M37" s="94">
        <v>599</v>
      </c>
      <c r="N37" s="93">
        <v>6.3</v>
      </c>
      <c r="O37" s="94">
        <v>582</v>
      </c>
      <c r="P37" s="93">
        <v>6.2</v>
      </c>
      <c r="Q37" s="94">
        <v>578</v>
      </c>
      <c r="R37" s="93">
        <v>6.2</v>
      </c>
      <c r="S37" s="94">
        <v>607</v>
      </c>
      <c r="T37" s="93">
        <v>6</v>
      </c>
      <c r="U37" s="92">
        <v>587</v>
      </c>
      <c r="V37" s="93">
        <v>5.9</v>
      </c>
      <c r="W37" s="92">
        <v>579</v>
      </c>
      <c r="X37" s="93">
        <v>5.8</v>
      </c>
      <c r="Y37" s="92">
        <v>581</v>
      </c>
      <c r="Z37" s="93">
        <v>5.6</v>
      </c>
      <c r="AA37" s="92">
        <v>636</v>
      </c>
      <c r="AB37" s="93">
        <v>5.6</v>
      </c>
      <c r="AC37" s="95">
        <f t="shared" si="0"/>
        <v>-1</v>
      </c>
      <c r="AD37" s="92">
        <v>636</v>
      </c>
      <c r="AE37" s="93">
        <v>5.4</v>
      </c>
      <c r="AF37" s="95">
        <f t="shared" si="1"/>
        <v>-18.181818181818173</v>
      </c>
      <c r="AG37" s="92">
        <v>547</v>
      </c>
      <c r="AH37" s="93">
        <v>5</v>
      </c>
      <c r="AI37" s="95">
        <f t="shared" si="2"/>
        <v>-24.242424242424239</v>
      </c>
      <c r="AK37" s="91" t="s">
        <v>241</v>
      </c>
      <c r="AL37" s="93">
        <v>5.6</v>
      </c>
    </row>
    <row r="38" spans="2:38" ht="12" customHeight="1">
      <c r="B38" s="91" t="s">
        <v>204</v>
      </c>
      <c r="C38" s="92">
        <v>181</v>
      </c>
      <c r="D38" s="93">
        <v>7.1</v>
      </c>
      <c r="E38" s="92">
        <v>156</v>
      </c>
      <c r="F38" s="93">
        <v>7.1</v>
      </c>
      <c r="G38" s="92">
        <v>166</v>
      </c>
      <c r="H38" s="93">
        <v>7.2</v>
      </c>
      <c r="I38" s="92">
        <v>171</v>
      </c>
      <c r="J38" s="93">
        <v>6.8</v>
      </c>
      <c r="K38" s="92">
        <v>150</v>
      </c>
      <c r="L38" s="93">
        <v>6.6</v>
      </c>
      <c r="M38" s="94">
        <v>168</v>
      </c>
      <c r="N38" s="93">
        <v>6.4</v>
      </c>
      <c r="O38" s="94">
        <v>140</v>
      </c>
      <c r="P38" s="93">
        <v>5.8</v>
      </c>
      <c r="Q38" s="94">
        <v>175</v>
      </c>
      <c r="R38" s="93">
        <v>5.9</v>
      </c>
      <c r="S38" s="94">
        <v>159</v>
      </c>
      <c r="T38" s="93">
        <v>5.7</v>
      </c>
      <c r="U38" s="92">
        <v>158</v>
      </c>
      <c r="V38" s="93">
        <v>5.8</v>
      </c>
      <c r="W38" s="92">
        <v>168</v>
      </c>
      <c r="X38" s="93">
        <v>5.7</v>
      </c>
      <c r="Y38" s="92">
        <v>175</v>
      </c>
      <c r="Z38" s="93">
        <v>5.5</v>
      </c>
      <c r="AA38" s="92">
        <v>168</v>
      </c>
      <c r="AB38" s="93">
        <v>5.5</v>
      </c>
      <c r="AC38" s="95">
        <f t="shared" si="0"/>
        <v>-1.5999999999999996</v>
      </c>
      <c r="AD38" s="92">
        <v>172</v>
      </c>
      <c r="AE38" s="93">
        <v>5.4</v>
      </c>
      <c r="AF38" s="95">
        <f t="shared" si="1"/>
        <v>-23.943661971830977</v>
      </c>
      <c r="AG38" s="92">
        <v>168</v>
      </c>
      <c r="AH38" s="93">
        <v>5.3</v>
      </c>
      <c r="AI38" s="95">
        <f t="shared" si="2"/>
        <v>-25.352112676056336</v>
      </c>
      <c r="AK38" s="91" t="s">
        <v>299</v>
      </c>
      <c r="AL38" s="93">
        <v>5.6</v>
      </c>
    </row>
    <row r="39" spans="2:38" ht="12" customHeight="1">
      <c r="B39" s="91" t="s">
        <v>286</v>
      </c>
      <c r="C39" s="92">
        <v>507</v>
      </c>
      <c r="D39" s="93">
        <v>6.8</v>
      </c>
      <c r="E39" s="92">
        <v>540</v>
      </c>
      <c r="F39" s="93">
        <v>6.6</v>
      </c>
      <c r="G39" s="92">
        <v>582</v>
      </c>
      <c r="H39" s="93">
        <v>6.5</v>
      </c>
      <c r="I39" s="92">
        <v>633</v>
      </c>
      <c r="J39" s="93">
        <v>6.7</v>
      </c>
      <c r="K39" s="92">
        <v>646</v>
      </c>
      <c r="L39" s="93">
        <v>6.8</v>
      </c>
      <c r="M39" s="94">
        <v>665</v>
      </c>
      <c r="N39" s="93">
        <v>6.6</v>
      </c>
      <c r="O39" s="94">
        <v>619</v>
      </c>
      <c r="P39" s="93">
        <v>6.3</v>
      </c>
      <c r="Q39" s="94">
        <v>711</v>
      </c>
      <c r="R39" s="93">
        <v>6.1</v>
      </c>
      <c r="S39" s="94">
        <v>709</v>
      </c>
      <c r="T39" s="93">
        <v>6.1</v>
      </c>
      <c r="U39" s="92">
        <v>729</v>
      </c>
      <c r="V39" s="93">
        <v>6.1</v>
      </c>
      <c r="W39" s="92">
        <v>671</v>
      </c>
      <c r="X39" s="93">
        <v>5.7</v>
      </c>
      <c r="Y39" s="92">
        <v>748</v>
      </c>
      <c r="Z39" s="93">
        <v>5.4</v>
      </c>
      <c r="AA39" s="92">
        <v>846</v>
      </c>
      <c r="AB39" s="93">
        <v>5.3</v>
      </c>
      <c r="AC39" s="95">
        <f t="shared" si="0"/>
        <v>-1.5</v>
      </c>
      <c r="AD39" s="92">
        <v>882</v>
      </c>
      <c r="AE39" s="93">
        <v>5.5</v>
      </c>
      <c r="AF39" s="95">
        <f t="shared" si="1"/>
        <v>-19.117647058823529</v>
      </c>
      <c r="AG39" s="92">
        <v>826</v>
      </c>
      <c r="AH39" s="93">
        <v>5.2</v>
      </c>
      <c r="AI39" s="95">
        <f t="shared" si="2"/>
        <v>-23.529411764705877</v>
      </c>
      <c r="AK39" s="91" t="s">
        <v>247</v>
      </c>
      <c r="AL39" s="93">
        <v>5.6</v>
      </c>
    </row>
    <row r="40" spans="2:38" ht="12" customHeight="1">
      <c r="B40" s="91" t="s">
        <v>206</v>
      </c>
      <c r="C40" s="92">
        <v>134</v>
      </c>
      <c r="D40" s="93">
        <v>7.6</v>
      </c>
      <c r="E40" s="92">
        <v>140</v>
      </c>
      <c r="F40" s="93">
        <v>8.3000000000000007</v>
      </c>
      <c r="G40" s="92">
        <v>126</v>
      </c>
      <c r="H40" s="93">
        <v>8.1999999999999993</v>
      </c>
      <c r="I40" s="92">
        <v>121</v>
      </c>
      <c r="J40" s="93">
        <v>7.9</v>
      </c>
      <c r="K40" s="92">
        <v>101</v>
      </c>
      <c r="L40" s="93">
        <v>6.7</v>
      </c>
      <c r="M40" s="94">
        <v>118</v>
      </c>
      <c r="N40" s="93">
        <v>6.4</v>
      </c>
      <c r="O40" s="94">
        <v>117</v>
      </c>
      <c r="P40" s="93">
        <v>6</v>
      </c>
      <c r="Q40" s="94">
        <v>116</v>
      </c>
      <c r="R40" s="93">
        <v>6.3</v>
      </c>
      <c r="S40" s="94">
        <v>120</v>
      </c>
      <c r="T40" s="93">
        <v>6.1</v>
      </c>
      <c r="U40" s="92">
        <v>127</v>
      </c>
      <c r="V40" s="93">
        <v>6.2</v>
      </c>
      <c r="W40" s="92">
        <v>118</v>
      </c>
      <c r="X40" s="93">
        <v>6</v>
      </c>
      <c r="Y40" s="92">
        <v>142</v>
      </c>
      <c r="Z40" s="93">
        <v>6.1</v>
      </c>
      <c r="AA40" s="92">
        <v>132</v>
      </c>
      <c r="AB40" s="93">
        <v>6</v>
      </c>
      <c r="AC40" s="95">
        <f t="shared" si="0"/>
        <v>-1.5999999999999996</v>
      </c>
      <c r="AD40" s="92">
        <v>117</v>
      </c>
      <c r="AE40" s="93">
        <v>5.9</v>
      </c>
      <c r="AF40" s="95">
        <f t="shared" si="1"/>
        <v>-22.368421052631572</v>
      </c>
      <c r="AG40" s="92">
        <v>123</v>
      </c>
      <c r="AH40" s="93">
        <v>5.5</v>
      </c>
      <c r="AI40" s="95">
        <f t="shared" si="2"/>
        <v>-27.631578947368418</v>
      </c>
      <c r="AK40" s="91" t="s">
        <v>177</v>
      </c>
      <c r="AL40" s="93">
        <v>5.5</v>
      </c>
    </row>
    <row r="41" spans="2:38" ht="12" customHeight="1">
      <c r="B41" s="91" t="s">
        <v>274</v>
      </c>
      <c r="C41" s="92">
        <v>1072</v>
      </c>
      <c r="D41" s="93">
        <v>6.7</v>
      </c>
      <c r="E41" s="92">
        <v>1068</v>
      </c>
      <c r="F41" s="93">
        <v>6.6</v>
      </c>
      <c r="G41" s="92">
        <v>1087</v>
      </c>
      <c r="H41" s="93">
        <v>6.3</v>
      </c>
      <c r="I41" s="92">
        <v>1049</v>
      </c>
      <c r="J41" s="93">
        <v>6.2</v>
      </c>
      <c r="K41" s="92">
        <v>1053</v>
      </c>
      <c r="L41" s="93">
        <v>6</v>
      </c>
      <c r="M41" s="94">
        <v>1127</v>
      </c>
      <c r="N41" s="93">
        <v>5.9</v>
      </c>
      <c r="O41" s="94">
        <v>1088</v>
      </c>
      <c r="P41" s="93">
        <v>5.8</v>
      </c>
      <c r="Q41" s="94">
        <v>1075</v>
      </c>
      <c r="R41" s="93">
        <v>5.7</v>
      </c>
      <c r="S41" s="94">
        <v>1095</v>
      </c>
      <c r="T41" s="93">
        <v>5.5</v>
      </c>
      <c r="U41" s="92">
        <v>1018</v>
      </c>
      <c r="V41" s="93">
        <v>5.2</v>
      </c>
      <c r="W41" s="92">
        <v>1063</v>
      </c>
      <c r="X41" s="93">
        <v>5</v>
      </c>
      <c r="Y41" s="92">
        <v>1069</v>
      </c>
      <c r="Z41" s="93">
        <v>4.9000000000000004</v>
      </c>
      <c r="AA41" s="92">
        <v>1064</v>
      </c>
      <c r="AB41" s="93">
        <v>4.9000000000000004</v>
      </c>
      <c r="AC41" s="95">
        <f t="shared" si="0"/>
        <v>-1.7999999999999998</v>
      </c>
      <c r="AD41" s="92">
        <v>1125</v>
      </c>
      <c r="AE41" s="93">
        <v>4.8</v>
      </c>
      <c r="AF41" s="95">
        <f t="shared" si="1"/>
        <v>-28.358208955223883</v>
      </c>
      <c r="AG41" s="92">
        <v>1086</v>
      </c>
      <c r="AH41" s="93">
        <v>4.7</v>
      </c>
      <c r="AI41" s="95">
        <f t="shared" si="2"/>
        <v>-29.850746268656714</v>
      </c>
      <c r="AK41" s="91" t="s">
        <v>285</v>
      </c>
      <c r="AL41" s="93">
        <v>5.5</v>
      </c>
    </row>
    <row r="42" spans="2:38" ht="12" customHeight="1">
      <c r="B42" s="91" t="s">
        <v>290</v>
      </c>
      <c r="C42" s="92">
        <v>876</v>
      </c>
      <c r="D42" s="93">
        <v>7.1</v>
      </c>
      <c r="E42" s="92">
        <v>805</v>
      </c>
      <c r="F42" s="93">
        <v>7</v>
      </c>
      <c r="G42" s="92">
        <v>822</v>
      </c>
      <c r="H42" s="93">
        <v>6.9</v>
      </c>
      <c r="I42" s="92">
        <v>828</v>
      </c>
      <c r="J42" s="93">
        <v>6.5</v>
      </c>
      <c r="K42" s="92">
        <v>819</v>
      </c>
      <c r="L42" s="93">
        <v>6.2</v>
      </c>
      <c r="M42" s="94">
        <v>895</v>
      </c>
      <c r="N42" s="93">
        <v>6.1</v>
      </c>
      <c r="O42" s="94">
        <v>830</v>
      </c>
      <c r="P42" s="93">
        <v>5.8</v>
      </c>
      <c r="Q42" s="94">
        <v>870</v>
      </c>
      <c r="R42" s="93">
        <v>5.8</v>
      </c>
      <c r="S42" s="94">
        <v>929</v>
      </c>
      <c r="T42" s="93">
        <v>5.6</v>
      </c>
      <c r="U42" s="92">
        <v>904</v>
      </c>
      <c r="V42" s="93">
        <v>5.6</v>
      </c>
      <c r="W42" s="92">
        <v>940</v>
      </c>
      <c r="X42" s="93">
        <v>5.5</v>
      </c>
      <c r="Y42" s="92">
        <v>983</v>
      </c>
      <c r="Z42" s="93">
        <v>5.5</v>
      </c>
      <c r="AA42" s="92">
        <v>960</v>
      </c>
      <c r="AB42" s="93">
        <v>5.4</v>
      </c>
      <c r="AC42" s="95">
        <f t="shared" si="0"/>
        <v>-1.6999999999999993</v>
      </c>
      <c r="AD42" s="92">
        <v>1011</v>
      </c>
      <c r="AE42" s="93">
        <v>5.2</v>
      </c>
      <c r="AF42" s="95">
        <f t="shared" si="1"/>
        <v>-26.760563380281681</v>
      </c>
      <c r="AG42" s="92">
        <v>901</v>
      </c>
      <c r="AH42" s="93">
        <v>5</v>
      </c>
      <c r="AI42" s="95">
        <f t="shared" si="2"/>
        <v>-29.577464788732389</v>
      </c>
      <c r="AK42" s="91" t="s">
        <v>206</v>
      </c>
      <c r="AL42" s="93">
        <v>5.5</v>
      </c>
    </row>
    <row r="43" spans="2:38" ht="12" customHeight="1">
      <c r="B43" s="91" t="s">
        <v>294</v>
      </c>
      <c r="C43" s="92">
        <v>552</v>
      </c>
      <c r="D43" s="93">
        <v>8.4</v>
      </c>
      <c r="E43" s="92">
        <v>546</v>
      </c>
      <c r="F43" s="93">
        <v>8.1999999999999993</v>
      </c>
      <c r="G43" s="92">
        <v>533</v>
      </c>
      <c r="H43" s="93">
        <v>7.8</v>
      </c>
      <c r="I43" s="92">
        <v>542</v>
      </c>
      <c r="J43" s="93">
        <v>7.5</v>
      </c>
      <c r="K43" s="92">
        <v>515</v>
      </c>
      <c r="L43" s="93">
        <v>7.1</v>
      </c>
      <c r="M43" s="94">
        <v>629</v>
      </c>
      <c r="N43" s="93">
        <v>7.2</v>
      </c>
      <c r="O43" s="94">
        <v>614</v>
      </c>
      <c r="P43" s="93">
        <v>7.3</v>
      </c>
      <c r="Q43" s="94">
        <v>564</v>
      </c>
      <c r="R43" s="93">
        <v>7.3</v>
      </c>
      <c r="S43" s="94">
        <v>574</v>
      </c>
      <c r="T43" s="93">
        <v>6.9</v>
      </c>
      <c r="U43" s="92">
        <v>620</v>
      </c>
      <c r="V43" s="93">
        <v>6.6</v>
      </c>
      <c r="W43" s="92">
        <v>600</v>
      </c>
      <c r="X43" s="93">
        <v>6.5</v>
      </c>
      <c r="Y43" s="92">
        <v>688</v>
      </c>
      <c r="Z43" s="93">
        <v>6.8</v>
      </c>
      <c r="AA43" s="92">
        <v>684</v>
      </c>
      <c r="AB43" s="93">
        <v>6.9</v>
      </c>
      <c r="AC43" s="95">
        <f t="shared" si="0"/>
        <v>-1.5</v>
      </c>
      <c r="AD43" s="92">
        <v>712</v>
      </c>
      <c r="AE43" s="93">
        <v>6.9</v>
      </c>
      <c r="AF43" s="95">
        <f t="shared" si="1"/>
        <v>-17.857142857142858</v>
      </c>
      <c r="AG43" s="92">
        <v>666</v>
      </c>
      <c r="AH43" s="93">
        <v>6.7</v>
      </c>
      <c r="AI43" s="95">
        <f t="shared" si="2"/>
        <v>-20.238095238095237</v>
      </c>
      <c r="AK43" s="91" t="s">
        <v>211</v>
      </c>
      <c r="AL43" s="93">
        <v>5.5</v>
      </c>
    </row>
    <row r="44" spans="2:38" ht="10.5" customHeight="1">
      <c r="B44" s="91" t="s">
        <v>210</v>
      </c>
      <c r="C44" s="92">
        <v>74</v>
      </c>
      <c r="D44" s="93">
        <v>7.4</v>
      </c>
      <c r="E44" s="92">
        <v>89</v>
      </c>
      <c r="F44" s="93">
        <v>7.7</v>
      </c>
      <c r="G44" s="92">
        <v>86</v>
      </c>
      <c r="H44" s="93">
        <v>7.2</v>
      </c>
      <c r="I44" s="92">
        <v>106</v>
      </c>
      <c r="J44" s="93">
        <v>7.7</v>
      </c>
      <c r="K44" s="92">
        <v>82</v>
      </c>
      <c r="L44" s="93">
        <v>7.4</v>
      </c>
      <c r="M44" s="94">
        <v>70</v>
      </c>
      <c r="N44" s="93">
        <v>6.7</v>
      </c>
      <c r="O44" s="94">
        <v>73</v>
      </c>
      <c r="P44" s="93">
        <v>5.9</v>
      </c>
      <c r="Q44" s="94">
        <v>79</v>
      </c>
      <c r="R44" s="93">
        <v>5.7</v>
      </c>
      <c r="S44" s="94">
        <v>82</v>
      </c>
      <c r="T44" s="93">
        <v>6</v>
      </c>
      <c r="U44" s="92">
        <v>98</v>
      </c>
      <c r="V44" s="93">
        <v>6.5</v>
      </c>
      <c r="W44" s="92">
        <v>87</v>
      </c>
      <c r="X44" s="93">
        <v>6.5</v>
      </c>
      <c r="Y44" s="92">
        <v>82</v>
      </c>
      <c r="Z44" s="93">
        <v>6.6</v>
      </c>
      <c r="AA44" s="92">
        <v>90</v>
      </c>
      <c r="AB44" s="93">
        <v>6.1</v>
      </c>
      <c r="AC44" s="95">
        <f t="shared" si="0"/>
        <v>-1.3000000000000007</v>
      </c>
      <c r="AD44" s="92">
        <v>83</v>
      </c>
      <c r="AE44" s="93">
        <v>5.5</v>
      </c>
      <c r="AF44" s="95">
        <f t="shared" si="1"/>
        <v>-25.675675675675681</v>
      </c>
      <c r="AG44" s="92">
        <v>70</v>
      </c>
      <c r="AH44" s="93">
        <v>5.2</v>
      </c>
      <c r="AI44" s="95">
        <f t="shared" si="2"/>
        <v>-29.72972972972973</v>
      </c>
      <c r="AK44" s="91" t="s">
        <v>223</v>
      </c>
      <c r="AL44" s="93">
        <v>5.5</v>
      </c>
    </row>
    <row r="45" spans="2:38" ht="12" customHeight="1">
      <c r="B45" s="91" t="s">
        <v>211</v>
      </c>
      <c r="C45" s="92">
        <v>192</v>
      </c>
      <c r="D45" s="93">
        <v>6.6</v>
      </c>
      <c r="E45" s="92">
        <v>196</v>
      </c>
      <c r="F45" s="93">
        <v>6.4</v>
      </c>
      <c r="G45" s="92">
        <v>196</v>
      </c>
      <c r="H45" s="93">
        <v>6.1</v>
      </c>
      <c r="I45" s="92">
        <v>206</v>
      </c>
      <c r="J45" s="93">
        <v>5.9</v>
      </c>
      <c r="K45" s="92">
        <v>216</v>
      </c>
      <c r="L45" s="93">
        <v>6</v>
      </c>
      <c r="M45" s="94">
        <v>253</v>
      </c>
      <c r="N45" s="93">
        <v>6.1</v>
      </c>
      <c r="O45" s="94">
        <v>238</v>
      </c>
      <c r="P45" s="93">
        <v>6.2</v>
      </c>
      <c r="Q45" s="94">
        <v>218</v>
      </c>
      <c r="R45" s="93">
        <v>5.8</v>
      </c>
      <c r="S45" s="94">
        <v>242</v>
      </c>
      <c r="T45" s="93">
        <v>5.6</v>
      </c>
      <c r="U45" s="92">
        <v>268</v>
      </c>
      <c r="V45" s="93">
        <v>5.6</v>
      </c>
      <c r="W45" s="92">
        <v>252</v>
      </c>
      <c r="X45" s="93">
        <v>5.7</v>
      </c>
      <c r="Y45" s="92">
        <v>259</v>
      </c>
      <c r="Z45" s="93">
        <v>5.5</v>
      </c>
      <c r="AA45" s="92">
        <v>289</v>
      </c>
      <c r="AB45" s="93">
        <v>5.4</v>
      </c>
      <c r="AC45" s="95">
        <f t="shared" si="0"/>
        <v>-1.1999999999999993</v>
      </c>
      <c r="AD45" s="92">
        <v>316</v>
      </c>
      <c r="AE45" s="93">
        <v>5.5</v>
      </c>
      <c r="AF45" s="95">
        <f t="shared" si="1"/>
        <v>-16.666666666666664</v>
      </c>
      <c r="AG45" s="92">
        <v>305</v>
      </c>
      <c r="AH45" s="93">
        <v>5.5</v>
      </c>
      <c r="AI45" s="95">
        <f t="shared" si="2"/>
        <v>-16.666666666666664</v>
      </c>
      <c r="AK45" s="91" t="s">
        <v>235</v>
      </c>
      <c r="AL45" s="93">
        <v>5.5</v>
      </c>
    </row>
    <row r="46" spans="2:38" ht="12" customHeight="1">
      <c r="B46" s="91" t="s">
        <v>259</v>
      </c>
      <c r="C46" s="92">
        <v>696</v>
      </c>
      <c r="D46" s="93">
        <v>5.7</v>
      </c>
      <c r="E46" s="92">
        <v>620</v>
      </c>
      <c r="F46" s="93">
        <v>5.6</v>
      </c>
      <c r="G46" s="92">
        <v>676</v>
      </c>
      <c r="H46" s="93">
        <v>5.4</v>
      </c>
      <c r="I46" s="92">
        <v>696</v>
      </c>
      <c r="J46" s="93">
        <v>5.2</v>
      </c>
      <c r="K46" s="92">
        <v>687</v>
      </c>
      <c r="L46" s="93">
        <v>5.0999999999999996</v>
      </c>
      <c r="M46" s="94">
        <v>735</v>
      </c>
      <c r="N46" s="93">
        <v>5</v>
      </c>
      <c r="O46" s="94">
        <v>698</v>
      </c>
      <c r="P46" s="93">
        <v>4.8</v>
      </c>
      <c r="Q46" s="94">
        <v>733</v>
      </c>
      <c r="R46" s="93">
        <v>4.7</v>
      </c>
      <c r="S46" s="94">
        <v>745</v>
      </c>
      <c r="T46" s="93">
        <v>4.5</v>
      </c>
      <c r="U46" s="92">
        <v>792</v>
      </c>
      <c r="V46" s="93">
        <v>4.5</v>
      </c>
      <c r="W46" s="92">
        <v>729</v>
      </c>
      <c r="X46" s="93">
        <v>4.3</v>
      </c>
      <c r="Y46" s="92">
        <v>815</v>
      </c>
      <c r="Z46" s="93">
        <v>4.3</v>
      </c>
      <c r="AA46" s="92">
        <v>904</v>
      </c>
      <c r="AB46" s="93">
        <v>4.3</v>
      </c>
      <c r="AC46" s="95">
        <f t="shared" si="0"/>
        <v>-1.4000000000000004</v>
      </c>
      <c r="AD46" s="92">
        <v>935</v>
      </c>
      <c r="AE46" s="93">
        <v>4.3</v>
      </c>
      <c r="AF46" s="95">
        <f t="shared" si="1"/>
        <v>-24.561403508771935</v>
      </c>
      <c r="AG46" s="92">
        <v>847</v>
      </c>
      <c r="AH46" s="93">
        <v>4</v>
      </c>
      <c r="AI46" s="95">
        <f t="shared" si="2"/>
        <v>-29.824561403508774</v>
      </c>
      <c r="AK46" s="91" t="s">
        <v>288</v>
      </c>
      <c r="AL46" s="93">
        <v>5.4</v>
      </c>
    </row>
    <row r="47" spans="2:38" ht="12" customHeight="1">
      <c r="B47" s="91" t="s">
        <v>213</v>
      </c>
      <c r="C47" s="92">
        <v>41</v>
      </c>
      <c r="D47" s="93">
        <v>5.6</v>
      </c>
      <c r="E47" s="92">
        <v>59</v>
      </c>
      <c r="F47" s="93">
        <v>5.9</v>
      </c>
      <c r="G47" s="92">
        <v>59</v>
      </c>
      <c r="H47" s="93">
        <v>6</v>
      </c>
      <c r="I47" s="92">
        <v>56</v>
      </c>
      <c r="J47" s="93">
        <v>6.4</v>
      </c>
      <c r="K47" s="92">
        <v>71</v>
      </c>
      <c r="L47" s="93">
        <v>6.5</v>
      </c>
      <c r="M47" s="94">
        <v>72</v>
      </c>
      <c r="N47" s="93">
        <v>6.9</v>
      </c>
      <c r="O47" s="94">
        <v>59</v>
      </c>
      <c r="P47" s="93">
        <v>6.5</v>
      </c>
      <c r="Q47" s="94">
        <v>62</v>
      </c>
      <c r="R47" s="93">
        <v>6</v>
      </c>
      <c r="S47" s="94">
        <v>52</v>
      </c>
      <c r="T47" s="93">
        <v>5.0999999999999996</v>
      </c>
      <c r="U47" s="92">
        <v>53</v>
      </c>
      <c r="V47" s="93">
        <v>5.0999999999999996</v>
      </c>
      <c r="W47" s="92">
        <v>60</v>
      </c>
      <c r="X47" s="93">
        <v>5</v>
      </c>
      <c r="Y47" s="92">
        <v>69</v>
      </c>
      <c r="Z47" s="93">
        <v>5.4</v>
      </c>
      <c r="AA47" s="92">
        <v>71</v>
      </c>
      <c r="AB47" s="93">
        <v>5.5</v>
      </c>
      <c r="AC47" s="95">
        <f t="shared" si="0"/>
        <v>-9.9999999999999645E-2</v>
      </c>
      <c r="AD47" s="92">
        <v>76</v>
      </c>
      <c r="AE47" s="93">
        <v>5.6</v>
      </c>
      <c r="AF47" s="95">
        <f t="shared" si="1"/>
        <v>0</v>
      </c>
      <c r="AG47" s="92">
        <v>69</v>
      </c>
      <c r="AH47" s="93">
        <v>5.6</v>
      </c>
      <c r="AI47" s="95">
        <f t="shared" si="2"/>
        <v>0</v>
      </c>
      <c r="AK47" s="91" t="s">
        <v>199</v>
      </c>
      <c r="AL47" s="93">
        <v>5.4</v>
      </c>
    </row>
    <row r="48" spans="2:38" ht="12" customHeight="1">
      <c r="B48" s="91" t="s">
        <v>296</v>
      </c>
      <c r="C48" s="92">
        <v>489</v>
      </c>
      <c r="D48" s="93">
        <v>7.4</v>
      </c>
      <c r="E48" s="92">
        <v>473</v>
      </c>
      <c r="F48" s="93">
        <v>7.3</v>
      </c>
      <c r="G48" s="92">
        <v>458</v>
      </c>
      <c r="H48" s="93">
        <v>7.1</v>
      </c>
      <c r="I48" s="92">
        <v>434</v>
      </c>
      <c r="J48" s="93">
        <v>6.8</v>
      </c>
      <c r="K48" s="92">
        <v>452</v>
      </c>
      <c r="L48" s="93">
        <v>6.7</v>
      </c>
      <c r="M48" s="94">
        <v>406</v>
      </c>
      <c r="N48" s="93">
        <v>6.4</v>
      </c>
      <c r="O48" s="94">
        <v>436</v>
      </c>
      <c r="P48" s="93">
        <v>6.4</v>
      </c>
      <c r="Q48" s="94">
        <v>411</v>
      </c>
      <c r="R48" s="93">
        <v>6.1</v>
      </c>
      <c r="S48" s="94">
        <v>443</v>
      </c>
      <c r="T48" s="93">
        <v>6.2</v>
      </c>
      <c r="U48" s="92">
        <v>451</v>
      </c>
      <c r="V48" s="93">
        <v>6.2</v>
      </c>
      <c r="W48" s="92">
        <v>422</v>
      </c>
      <c r="X48" s="93">
        <v>6.2</v>
      </c>
      <c r="Y48" s="92">
        <v>459</v>
      </c>
      <c r="Z48" s="93">
        <v>6.1</v>
      </c>
      <c r="AA48" s="92">
        <v>490</v>
      </c>
      <c r="AB48" s="93">
        <v>6.2</v>
      </c>
      <c r="AC48" s="95">
        <f t="shared" si="0"/>
        <v>-1.2000000000000002</v>
      </c>
      <c r="AD48" s="92">
        <v>483</v>
      </c>
      <c r="AE48" s="93">
        <v>6.1</v>
      </c>
      <c r="AF48" s="95">
        <f t="shared" si="1"/>
        <v>-17.567567567567576</v>
      </c>
      <c r="AG48" s="92">
        <v>486</v>
      </c>
      <c r="AH48" s="93">
        <v>6</v>
      </c>
      <c r="AI48" s="95">
        <f t="shared" si="2"/>
        <v>-18.918918918918923</v>
      </c>
      <c r="AK48" s="91" t="s">
        <v>267</v>
      </c>
      <c r="AL48" s="93">
        <v>5.3</v>
      </c>
    </row>
    <row r="49" spans="2:38" ht="12" customHeight="1">
      <c r="B49" s="91" t="s">
        <v>291</v>
      </c>
      <c r="C49" s="92">
        <v>636</v>
      </c>
      <c r="D49" s="93">
        <v>6.7</v>
      </c>
      <c r="E49" s="92">
        <v>636</v>
      </c>
      <c r="F49" s="93">
        <v>6.4</v>
      </c>
      <c r="G49" s="92">
        <v>624</v>
      </c>
      <c r="H49" s="93">
        <v>5.9</v>
      </c>
      <c r="I49" s="92">
        <v>666</v>
      </c>
      <c r="J49" s="93">
        <v>5.8</v>
      </c>
      <c r="K49" s="92">
        <v>691</v>
      </c>
      <c r="L49" s="93">
        <v>5.7</v>
      </c>
      <c r="M49" s="94">
        <v>762</v>
      </c>
      <c r="N49" s="93">
        <v>5.9</v>
      </c>
      <c r="O49" s="94">
        <v>768</v>
      </c>
      <c r="P49" s="93">
        <v>5.9</v>
      </c>
      <c r="Q49" s="94">
        <v>766</v>
      </c>
      <c r="R49" s="93">
        <v>6</v>
      </c>
      <c r="S49" s="94">
        <v>783</v>
      </c>
      <c r="T49" s="93">
        <v>5.8</v>
      </c>
      <c r="U49" s="92">
        <v>761</v>
      </c>
      <c r="V49" s="93">
        <v>5.7</v>
      </c>
      <c r="W49" s="92">
        <v>766</v>
      </c>
      <c r="X49" s="93">
        <v>5.5</v>
      </c>
      <c r="Y49" s="92">
        <v>808</v>
      </c>
      <c r="Z49" s="93">
        <v>5.5</v>
      </c>
      <c r="AA49" s="92">
        <v>857</v>
      </c>
      <c r="AB49" s="93">
        <v>5.6</v>
      </c>
      <c r="AC49" s="95">
        <f t="shared" si="0"/>
        <v>-1.1000000000000005</v>
      </c>
      <c r="AD49" s="92">
        <v>781</v>
      </c>
      <c r="AE49" s="93">
        <v>5.4</v>
      </c>
      <c r="AF49" s="95">
        <f t="shared" si="1"/>
        <v>-19.402985074626862</v>
      </c>
      <c r="AG49" s="92">
        <v>763</v>
      </c>
      <c r="AH49" s="93">
        <v>5.0999999999999996</v>
      </c>
      <c r="AI49" s="95">
        <f t="shared" si="2"/>
        <v>-23.880597014925382</v>
      </c>
      <c r="AK49" s="91" t="s">
        <v>271</v>
      </c>
      <c r="AL49" s="93">
        <v>5.3</v>
      </c>
    </row>
    <row r="50" spans="2:38" ht="12" customHeight="1">
      <c r="B50" s="91" t="s">
        <v>272</v>
      </c>
      <c r="C50" s="92">
        <v>255</v>
      </c>
      <c r="D50" s="93">
        <v>6.2</v>
      </c>
      <c r="E50" s="92">
        <v>209</v>
      </c>
      <c r="F50" s="93">
        <v>5.7</v>
      </c>
      <c r="G50" s="92">
        <v>225</v>
      </c>
      <c r="H50" s="93">
        <v>5.3</v>
      </c>
      <c r="I50" s="92">
        <v>219</v>
      </c>
      <c r="J50" s="93">
        <v>4.8</v>
      </c>
      <c r="K50" s="92">
        <v>232</v>
      </c>
      <c r="L50" s="93">
        <v>4.9000000000000004</v>
      </c>
      <c r="M50" s="94">
        <v>281</v>
      </c>
      <c r="N50" s="93">
        <v>5.0999999999999996</v>
      </c>
      <c r="O50" s="94">
        <v>255</v>
      </c>
      <c r="P50" s="93">
        <v>5.0999999999999996</v>
      </c>
      <c r="Q50" s="94">
        <v>282</v>
      </c>
      <c r="R50" s="93">
        <v>5.0999999999999996</v>
      </c>
      <c r="S50" s="94">
        <v>290</v>
      </c>
      <c r="T50" s="93">
        <v>5</v>
      </c>
      <c r="U50" s="92">
        <v>276</v>
      </c>
      <c r="V50" s="93">
        <v>4.9000000000000004</v>
      </c>
      <c r="W50" s="92">
        <v>326</v>
      </c>
      <c r="X50" s="93">
        <v>4.9000000000000004</v>
      </c>
      <c r="Y50" s="92">
        <v>323</v>
      </c>
      <c r="Z50" s="93">
        <v>4.8</v>
      </c>
      <c r="AA50" s="92">
        <v>375</v>
      </c>
      <c r="AB50" s="93">
        <v>5</v>
      </c>
      <c r="AC50" s="95">
        <f t="shared" si="0"/>
        <v>-1.2000000000000002</v>
      </c>
      <c r="AD50" s="92">
        <v>388</v>
      </c>
      <c r="AE50" s="93">
        <v>4.5</v>
      </c>
      <c r="AF50" s="95">
        <f t="shared" si="1"/>
        <v>-27.41935483870968</v>
      </c>
      <c r="AG50" s="92">
        <v>334</v>
      </c>
      <c r="AH50" s="93">
        <v>4.0999999999999996</v>
      </c>
      <c r="AI50" s="95">
        <f t="shared" si="2"/>
        <v>-33.870967741935495</v>
      </c>
      <c r="AK50" s="91" t="s">
        <v>188</v>
      </c>
      <c r="AL50" s="93">
        <v>5.3</v>
      </c>
    </row>
    <row r="51" spans="2:38" ht="12" customHeight="1">
      <c r="B51" s="91" t="s">
        <v>295</v>
      </c>
      <c r="C51" s="92">
        <v>203</v>
      </c>
      <c r="D51" s="93">
        <v>6.8</v>
      </c>
      <c r="E51" s="92">
        <v>223</v>
      </c>
      <c r="F51" s="93">
        <v>7.1</v>
      </c>
      <c r="G51" s="92">
        <v>248</v>
      </c>
      <c r="H51" s="93">
        <v>6.9</v>
      </c>
      <c r="I51" s="92">
        <v>278</v>
      </c>
      <c r="J51" s="93">
        <v>7</v>
      </c>
      <c r="K51" s="92">
        <v>314</v>
      </c>
      <c r="L51" s="93">
        <v>6.9</v>
      </c>
      <c r="M51" s="94">
        <v>346</v>
      </c>
      <c r="N51" s="93">
        <v>7.1</v>
      </c>
      <c r="O51" s="94">
        <v>354</v>
      </c>
      <c r="P51" s="93">
        <v>7.1</v>
      </c>
      <c r="Q51" s="94">
        <v>353</v>
      </c>
      <c r="R51" s="93">
        <v>6.8</v>
      </c>
      <c r="S51" s="94">
        <v>394</v>
      </c>
      <c r="T51" s="93">
        <v>6.5</v>
      </c>
      <c r="U51" s="92">
        <v>380</v>
      </c>
      <c r="V51" s="93">
        <v>6.2</v>
      </c>
      <c r="W51" s="92">
        <v>386</v>
      </c>
      <c r="X51" s="93">
        <v>5.9</v>
      </c>
      <c r="Y51" s="92">
        <v>414</v>
      </c>
      <c r="Z51" s="93">
        <v>5.6</v>
      </c>
      <c r="AA51" s="92">
        <v>478</v>
      </c>
      <c r="AB51" s="93">
        <v>5.6</v>
      </c>
      <c r="AC51" s="95">
        <f t="shared" si="0"/>
        <v>-1.2000000000000002</v>
      </c>
      <c r="AD51" s="92">
        <v>516</v>
      </c>
      <c r="AE51" s="93">
        <v>5.7</v>
      </c>
      <c r="AF51" s="95">
        <f t="shared" si="1"/>
        <v>-16.17647058823529</v>
      </c>
      <c r="AG51" s="92">
        <v>489</v>
      </c>
      <c r="AH51" s="93">
        <v>5.3</v>
      </c>
      <c r="AI51" s="95">
        <f t="shared" si="2"/>
        <v>-22.058823529411764</v>
      </c>
      <c r="AK51" s="91" t="s">
        <v>204</v>
      </c>
      <c r="AL51" s="93">
        <v>5.3</v>
      </c>
    </row>
    <row r="52" spans="2:38" ht="12" customHeight="1">
      <c r="B52" s="91" t="s">
        <v>298</v>
      </c>
      <c r="C52" s="92">
        <v>405</v>
      </c>
      <c r="D52" s="93">
        <v>7.2</v>
      </c>
      <c r="E52" s="92">
        <v>381</v>
      </c>
      <c r="F52" s="93">
        <v>7.5</v>
      </c>
      <c r="G52" s="92">
        <v>380</v>
      </c>
      <c r="H52" s="93">
        <v>7.3</v>
      </c>
      <c r="I52" s="92">
        <v>390</v>
      </c>
      <c r="J52" s="93">
        <v>6.9</v>
      </c>
      <c r="K52" s="92">
        <v>397</v>
      </c>
      <c r="L52" s="93">
        <v>6.7</v>
      </c>
      <c r="M52" s="94">
        <v>394</v>
      </c>
      <c r="N52" s="93">
        <v>6.6</v>
      </c>
      <c r="O52" s="94">
        <v>400</v>
      </c>
      <c r="P52" s="93">
        <v>6.4</v>
      </c>
      <c r="Q52" s="94">
        <v>404</v>
      </c>
      <c r="R52" s="93">
        <v>6.3</v>
      </c>
      <c r="S52" s="94">
        <v>422</v>
      </c>
      <c r="T52" s="93">
        <v>6.3</v>
      </c>
      <c r="U52" s="92">
        <v>383</v>
      </c>
      <c r="V52" s="93">
        <v>6</v>
      </c>
      <c r="W52" s="92">
        <v>451</v>
      </c>
      <c r="X52" s="93">
        <v>6.1</v>
      </c>
      <c r="Y52" s="92">
        <v>474</v>
      </c>
      <c r="Z52" s="93">
        <v>6.2</v>
      </c>
      <c r="AA52" s="92">
        <v>459</v>
      </c>
      <c r="AB52" s="93">
        <v>6.4</v>
      </c>
      <c r="AC52" s="95">
        <f t="shared" si="0"/>
        <v>-0.79999999999999982</v>
      </c>
      <c r="AD52" s="92">
        <v>471</v>
      </c>
      <c r="AE52" s="93">
        <v>6</v>
      </c>
      <c r="AF52" s="95">
        <f t="shared" si="1"/>
        <v>-16.666666666666668</v>
      </c>
      <c r="AG52" s="92">
        <v>479</v>
      </c>
      <c r="AH52" s="93">
        <v>6</v>
      </c>
      <c r="AI52" s="95">
        <f t="shared" si="2"/>
        <v>-16.666666666666668</v>
      </c>
      <c r="AK52" s="91" t="s">
        <v>295</v>
      </c>
      <c r="AL52" s="93">
        <v>5.3</v>
      </c>
    </row>
    <row r="53" spans="2:38" ht="12" customHeight="1">
      <c r="B53" s="91" t="s">
        <v>219</v>
      </c>
      <c r="C53" s="92">
        <v>162</v>
      </c>
      <c r="D53" s="93">
        <v>7.9</v>
      </c>
      <c r="E53" s="92">
        <v>171</v>
      </c>
      <c r="F53" s="93">
        <v>8.1</v>
      </c>
      <c r="G53" s="92">
        <v>177</v>
      </c>
      <c r="H53" s="93">
        <v>8.3000000000000007</v>
      </c>
      <c r="I53" s="92">
        <v>158</v>
      </c>
      <c r="J53" s="93">
        <v>8.1</v>
      </c>
      <c r="K53" s="92">
        <v>168</v>
      </c>
      <c r="L53" s="93">
        <v>7.6</v>
      </c>
      <c r="M53" s="94">
        <v>180</v>
      </c>
      <c r="N53" s="93">
        <v>7.3</v>
      </c>
      <c r="O53" s="94">
        <v>176</v>
      </c>
      <c r="P53" s="93">
        <v>7.1</v>
      </c>
      <c r="Q53" s="94">
        <v>190</v>
      </c>
      <c r="R53" s="93">
        <v>7</v>
      </c>
      <c r="S53" s="94">
        <v>224</v>
      </c>
      <c r="T53" s="93">
        <v>7.1</v>
      </c>
      <c r="U53" s="92">
        <v>181</v>
      </c>
      <c r="V53" s="93">
        <v>6.6</v>
      </c>
      <c r="W53" s="92">
        <v>206</v>
      </c>
      <c r="X53" s="93">
        <v>6.2</v>
      </c>
      <c r="Y53" s="92">
        <v>223</v>
      </c>
      <c r="Z53" s="93">
        <v>5.6</v>
      </c>
      <c r="AA53" s="92">
        <v>206</v>
      </c>
      <c r="AB53" s="93">
        <v>5.6</v>
      </c>
      <c r="AC53" s="95">
        <f t="shared" si="0"/>
        <v>-2.3000000000000007</v>
      </c>
      <c r="AD53" s="92">
        <v>244</v>
      </c>
      <c r="AE53" s="93">
        <v>5.3</v>
      </c>
      <c r="AF53" s="95">
        <f t="shared" si="1"/>
        <v>-32.911392405063296</v>
      </c>
      <c r="AG53" s="92">
        <v>238</v>
      </c>
      <c r="AH53" s="93">
        <v>5.2</v>
      </c>
      <c r="AI53" s="95">
        <f t="shared" si="2"/>
        <v>-34.177215189873415</v>
      </c>
      <c r="AK53" s="91" t="s">
        <v>240</v>
      </c>
      <c r="AL53" s="93">
        <v>5.3</v>
      </c>
    </row>
    <row r="54" spans="2:38" ht="12" customHeight="1">
      <c r="B54" s="91" t="s">
        <v>220</v>
      </c>
      <c r="C54" s="92">
        <v>270</v>
      </c>
      <c r="D54" s="93">
        <v>7.2</v>
      </c>
      <c r="E54" s="92">
        <v>254</v>
      </c>
      <c r="F54" s="93">
        <v>7.2</v>
      </c>
      <c r="G54" s="92">
        <v>277</v>
      </c>
      <c r="H54" s="93">
        <v>7.2</v>
      </c>
      <c r="I54" s="92">
        <v>238</v>
      </c>
      <c r="J54" s="93">
        <v>6.8</v>
      </c>
      <c r="K54" s="92">
        <v>267</v>
      </c>
      <c r="L54" s="93">
        <v>6.7</v>
      </c>
      <c r="M54" s="94">
        <v>267</v>
      </c>
      <c r="N54" s="93">
        <v>6.4</v>
      </c>
      <c r="O54" s="94">
        <v>253</v>
      </c>
      <c r="P54" s="93">
        <v>6.2</v>
      </c>
      <c r="Q54" s="94">
        <v>289</v>
      </c>
      <c r="R54" s="93">
        <v>6.1</v>
      </c>
      <c r="S54" s="94">
        <v>299</v>
      </c>
      <c r="T54" s="93">
        <v>6.2</v>
      </c>
      <c r="U54" s="92">
        <v>299</v>
      </c>
      <c r="V54" s="93">
        <v>6.3</v>
      </c>
      <c r="W54" s="92">
        <v>309</v>
      </c>
      <c r="X54" s="93">
        <v>6.2</v>
      </c>
      <c r="Y54" s="92">
        <v>297</v>
      </c>
      <c r="Z54" s="93">
        <v>6</v>
      </c>
      <c r="AA54" s="92">
        <v>351</v>
      </c>
      <c r="AB54" s="93">
        <v>6.2</v>
      </c>
      <c r="AC54" s="95">
        <f t="shared" si="0"/>
        <v>-1</v>
      </c>
      <c r="AD54" s="92">
        <v>318</v>
      </c>
      <c r="AE54" s="93">
        <v>6.4</v>
      </c>
      <c r="AF54" s="95">
        <f t="shared" si="1"/>
        <v>-11.111111111111107</v>
      </c>
      <c r="AG54" s="92">
        <v>317</v>
      </c>
      <c r="AH54" s="93">
        <v>6.1</v>
      </c>
      <c r="AI54" s="95">
        <f t="shared" si="2"/>
        <v>-15.277777777777784</v>
      </c>
      <c r="AK54" s="91" t="s">
        <v>286</v>
      </c>
      <c r="AL54" s="93">
        <v>5.2</v>
      </c>
    </row>
    <row r="55" spans="2:38" ht="12" customHeight="1">
      <c r="B55" s="91" t="s">
        <v>263</v>
      </c>
      <c r="C55" s="92">
        <v>1006</v>
      </c>
      <c r="D55" s="93">
        <v>6.1</v>
      </c>
      <c r="E55" s="92">
        <v>1069</v>
      </c>
      <c r="F55" s="93">
        <v>6.2</v>
      </c>
      <c r="G55" s="92">
        <v>1027</v>
      </c>
      <c r="H55" s="93">
        <v>5.8</v>
      </c>
      <c r="I55" s="92">
        <v>1093</v>
      </c>
      <c r="J55" s="93">
        <v>5.6</v>
      </c>
      <c r="K55" s="92">
        <v>1085</v>
      </c>
      <c r="L55" s="93">
        <v>5.3</v>
      </c>
      <c r="M55" s="94">
        <v>1113</v>
      </c>
      <c r="N55" s="93">
        <v>5.2</v>
      </c>
      <c r="O55" s="94">
        <v>1162</v>
      </c>
      <c r="P55" s="93">
        <v>5.0999999999999996</v>
      </c>
      <c r="Q55" s="94">
        <v>1126</v>
      </c>
      <c r="R55" s="93">
        <v>4.9000000000000004</v>
      </c>
      <c r="S55" s="94">
        <v>1159</v>
      </c>
      <c r="T55" s="93">
        <v>4.8</v>
      </c>
      <c r="U55" s="92">
        <v>1090</v>
      </c>
      <c r="V55" s="93">
        <v>4.5999999999999996</v>
      </c>
      <c r="W55" s="92">
        <v>1160</v>
      </c>
      <c r="X55" s="93">
        <v>4.4000000000000004</v>
      </c>
      <c r="Y55" s="92">
        <v>1239</v>
      </c>
      <c r="Z55" s="93">
        <v>4.4000000000000004</v>
      </c>
      <c r="AA55" s="92">
        <v>1309</v>
      </c>
      <c r="AB55" s="93">
        <v>4.5</v>
      </c>
      <c r="AC55" s="95">
        <f t="shared" si="0"/>
        <v>-1.5999999999999996</v>
      </c>
      <c r="AD55" s="92">
        <v>1285</v>
      </c>
      <c r="AE55" s="93">
        <v>4.5</v>
      </c>
      <c r="AF55" s="95">
        <f t="shared" si="1"/>
        <v>-26.229508196721309</v>
      </c>
      <c r="AG55" s="92">
        <v>1204</v>
      </c>
      <c r="AH55" s="93">
        <v>4.3</v>
      </c>
      <c r="AI55" s="95">
        <f t="shared" si="2"/>
        <v>-29.508196721311474</v>
      </c>
      <c r="AK55" s="91" t="s">
        <v>210</v>
      </c>
      <c r="AL55" s="93">
        <v>5.2</v>
      </c>
    </row>
    <row r="56" spans="2:38" ht="12" customHeight="1">
      <c r="B56" s="91" t="s">
        <v>280</v>
      </c>
      <c r="C56" s="92">
        <v>728</v>
      </c>
      <c r="D56" s="93">
        <v>6.4</v>
      </c>
      <c r="E56" s="92">
        <v>671</v>
      </c>
      <c r="F56" s="93">
        <v>6.1</v>
      </c>
      <c r="G56" s="92">
        <v>672</v>
      </c>
      <c r="H56" s="93">
        <v>5.8</v>
      </c>
      <c r="I56" s="92">
        <v>690</v>
      </c>
      <c r="J56" s="93">
        <v>5.5</v>
      </c>
      <c r="K56" s="92">
        <v>782</v>
      </c>
      <c r="L56" s="93">
        <v>5.6</v>
      </c>
      <c r="M56" s="94">
        <v>807</v>
      </c>
      <c r="N56" s="93">
        <v>5.8</v>
      </c>
      <c r="O56" s="94">
        <v>806</v>
      </c>
      <c r="P56" s="93">
        <v>5.9</v>
      </c>
      <c r="Q56" s="94">
        <v>765</v>
      </c>
      <c r="R56" s="93">
        <v>5.7</v>
      </c>
      <c r="S56" s="94">
        <v>767</v>
      </c>
      <c r="T56" s="93">
        <v>5.5</v>
      </c>
      <c r="U56" s="92">
        <v>780</v>
      </c>
      <c r="V56" s="93">
        <v>5.2</v>
      </c>
      <c r="W56" s="92">
        <v>780</v>
      </c>
      <c r="X56" s="93">
        <v>5.2</v>
      </c>
      <c r="Y56" s="92">
        <v>782</v>
      </c>
      <c r="Z56" s="93">
        <v>5.0999999999999996</v>
      </c>
      <c r="AA56" s="92">
        <v>805</v>
      </c>
      <c r="AB56" s="93">
        <v>5</v>
      </c>
      <c r="AC56" s="95">
        <f t="shared" si="0"/>
        <v>-1.4000000000000004</v>
      </c>
      <c r="AD56" s="92">
        <v>766</v>
      </c>
      <c r="AE56" s="93">
        <v>4.5999999999999996</v>
      </c>
      <c r="AF56" s="95">
        <f t="shared" si="1"/>
        <v>-28.125000000000011</v>
      </c>
      <c r="AG56" s="92">
        <v>738</v>
      </c>
      <c r="AH56" s="93">
        <v>4.3</v>
      </c>
      <c r="AI56" s="95">
        <f t="shared" si="2"/>
        <v>-32.812500000000007</v>
      </c>
      <c r="AK56" s="91" t="s">
        <v>219</v>
      </c>
      <c r="AL56" s="93">
        <v>5.2</v>
      </c>
    </row>
    <row r="57" spans="2:38" ht="12" customHeight="1">
      <c r="B57" s="91" t="s">
        <v>223</v>
      </c>
      <c r="C57" s="92">
        <v>126</v>
      </c>
      <c r="D57" s="93">
        <v>7</v>
      </c>
      <c r="E57" s="92">
        <v>147</v>
      </c>
      <c r="F57" s="93">
        <v>7</v>
      </c>
      <c r="G57" s="92">
        <v>136</v>
      </c>
      <c r="H57" s="93">
        <v>6.5</v>
      </c>
      <c r="I57" s="92">
        <v>155</v>
      </c>
      <c r="J57" s="93">
        <v>6.6</v>
      </c>
      <c r="K57" s="92">
        <v>141</v>
      </c>
      <c r="L57" s="93">
        <v>6.2</v>
      </c>
      <c r="M57" s="94">
        <v>161</v>
      </c>
      <c r="N57" s="93">
        <v>6.4</v>
      </c>
      <c r="O57" s="94">
        <v>150</v>
      </c>
      <c r="P57" s="93">
        <v>6</v>
      </c>
      <c r="Q57" s="94">
        <v>173</v>
      </c>
      <c r="R57" s="93">
        <v>6.2</v>
      </c>
      <c r="S57" s="94">
        <v>147</v>
      </c>
      <c r="T57" s="93">
        <v>5.8</v>
      </c>
      <c r="U57" s="92">
        <v>180</v>
      </c>
      <c r="V57" s="93">
        <v>5.9</v>
      </c>
      <c r="W57" s="92">
        <v>174</v>
      </c>
      <c r="X57" s="93">
        <v>5.7</v>
      </c>
      <c r="Y57" s="92">
        <v>192</v>
      </c>
      <c r="Z57" s="93">
        <v>6</v>
      </c>
      <c r="AA57" s="92">
        <v>185</v>
      </c>
      <c r="AB57" s="93">
        <v>5.8</v>
      </c>
      <c r="AC57" s="95">
        <f t="shared" si="0"/>
        <v>-1.2000000000000002</v>
      </c>
      <c r="AD57" s="92">
        <v>201</v>
      </c>
      <c r="AE57" s="93">
        <v>5.7</v>
      </c>
      <c r="AF57" s="95">
        <f t="shared" si="1"/>
        <v>-18.571428571428569</v>
      </c>
      <c r="AG57" s="92">
        <v>183</v>
      </c>
      <c r="AH57" s="93">
        <v>5.5</v>
      </c>
      <c r="AI57" s="95">
        <f t="shared" si="2"/>
        <v>-21.428571428571427</v>
      </c>
      <c r="AK57" s="91" t="s">
        <v>287</v>
      </c>
      <c r="AL57" s="93">
        <v>5.2</v>
      </c>
    </row>
    <row r="58" spans="2:38" ht="12" customHeight="1">
      <c r="B58" s="91" t="s">
        <v>287</v>
      </c>
      <c r="C58" s="92">
        <v>1096</v>
      </c>
      <c r="D58" s="93">
        <v>6.8</v>
      </c>
      <c r="E58" s="92">
        <v>1004</v>
      </c>
      <c r="F58" s="93">
        <v>6.7</v>
      </c>
      <c r="G58" s="92">
        <v>1002</v>
      </c>
      <c r="H58" s="93">
        <v>6.2</v>
      </c>
      <c r="I58" s="92">
        <v>1057</v>
      </c>
      <c r="J58" s="93">
        <v>6</v>
      </c>
      <c r="K58" s="92">
        <v>1121</v>
      </c>
      <c r="L58" s="93">
        <v>6.1</v>
      </c>
      <c r="M58" s="94">
        <v>1099</v>
      </c>
      <c r="N58" s="93">
        <v>6.1</v>
      </c>
      <c r="O58" s="94">
        <v>1134</v>
      </c>
      <c r="P58" s="93">
        <v>6</v>
      </c>
      <c r="Q58" s="94">
        <v>1145</v>
      </c>
      <c r="R58" s="93">
        <v>5.9</v>
      </c>
      <c r="S58" s="94">
        <v>1115</v>
      </c>
      <c r="T58" s="93">
        <v>5.7</v>
      </c>
      <c r="U58" s="92">
        <v>1075</v>
      </c>
      <c r="V58" s="93">
        <v>5.5</v>
      </c>
      <c r="W58" s="92">
        <v>1112</v>
      </c>
      <c r="X58" s="93">
        <v>5.4</v>
      </c>
      <c r="Y58" s="92">
        <v>1159</v>
      </c>
      <c r="Z58" s="93">
        <v>5.4</v>
      </c>
      <c r="AA58" s="92">
        <v>1209</v>
      </c>
      <c r="AB58" s="93">
        <v>5.5</v>
      </c>
      <c r="AC58" s="95">
        <f t="shared" si="0"/>
        <v>-1.2999999999999998</v>
      </c>
      <c r="AD58" s="92">
        <v>1203</v>
      </c>
      <c r="AE58" s="93">
        <v>5.4</v>
      </c>
      <c r="AF58" s="95">
        <f t="shared" si="1"/>
        <v>-20.588235294117641</v>
      </c>
      <c r="AG58" s="92">
        <v>1132</v>
      </c>
      <c r="AH58" s="93">
        <v>5.2</v>
      </c>
      <c r="AI58" s="95">
        <f t="shared" si="2"/>
        <v>-23.529411764705877</v>
      </c>
      <c r="AK58" s="91" t="s">
        <v>226</v>
      </c>
      <c r="AL58" s="93">
        <v>5.2</v>
      </c>
    </row>
    <row r="59" spans="2:38" ht="12" customHeight="1">
      <c r="B59" s="91" t="s">
        <v>278</v>
      </c>
      <c r="C59" s="92">
        <v>1175</v>
      </c>
      <c r="D59" s="93">
        <v>6.5</v>
      </c>
      <c r="E59" s="92">
        <v>1226</v>
      </c>
      <c r="F59" s="93">
        <v>6.4</v>
      </c>
      <c r="G59" s="92">
        <v>1325</v>
      </c>
      <c r="H59" s="93">
        <v>6.4</v>
      </c>
      <c r="I59" s="92">
        <v>1233</v>
      </c>
      <c r="J59" s="93">
        <v>6.2</v>
      </c>
      <c r="K59" s="92">
        <v>1297</v>
      </c>
      <c r="L59" s="93">
        <v>6.1</v>
      </c>
      <c r="M59" s="94">
        <v>1185</v>
      </c>
      <c r="N59" s="93">
        <v>5.7</v>
      </c>
      <c r="O59" s="94">
        <v>1298</v>
      </c>
      <c r="P59" s="93">
        <v>5.6</v>
      </c>
      <c r="Q59" s="94">
        <v>1321</v>
      </c>
      <c r="R59" s="93">
        <v>5.5</v>
      </c>
      <c r="S59" s="94">
        <v>1380</v>
      </c>
      <c r="T59" s="93">
        <v>5.6</v>
      </c>
      <c r="U59" s="92">
        <v>1243</v>
      </c>
      <c r="V59" s="93">
        <v>5.3</v>
      </c>
      <c r="W59" s="92">
        <v>1291</v>
      </c>
      <c r="X59" s="93">
        <v>5.0999999999999996</v>
      </c>
      <c r="Y59" s="92">
        <v>1422</v>
      </c>
      <c r="Z59" s="93">
        <v>5</v>
      </c>
      <c r="AA59" s="92">
        <v>1475</v>
      </c>
      <c r="AB59" s="93">
        <v>5.2</v>
      </c>
      <c r="AC59" s="95">
        <f t="shared" si="0"/>
        <v>-1.2999999999999998</v>
      </c>
      <c r="AD59" s="92">
        <v>1425</v>
      </c>
      <c r="AE59" s="93">
        <v>5</v>
      </c>
      <c r="AF59" s="95">
        <f t="shared" si="1"/>
        <v>-23.076923076923077</v>
      </c>
      <c r="AG59" s="92">
        <v>1417</v>
      </c>
      <c r="AH59" s="93">
        <v>4.8</v>
      </c>
      <c r="AI59" s="95">
        <f t="shared" si="2"/>
        <v>-26.153846153846157</v>
      </c>
      <c r="AK59" s="91" t="s">
        <v>234</v>
      </c>
      <c r="AL59" s="93">
        <v>5.2</v>
      </c>
    </row>
    <row r="60" spans="2:38" ht="12" customHeight="1">
      <c r="B60" s="91" t="s">
        <v>226</v>
      </c>
      <c r="C60" s="92">
        <v>170</v>
      </c>
      <c r="D60" s="93">
        <v>7.4</v>
      </c>
      <c r="E60" s="92">
        <v>151</v>
      </c>
      <c r="F60" s="93">
        <v>6.8</v>
      </c>
      <c r="G60" s="92">
        <v>159</v>
      </c>
      <c r="H60" s="93">
        <v>6.4</v>
      </c>
      <c r="I60" s="92">
        <v>177</v>
      </c>
      <c r="J60" s="93">
        <v>6.3</v>
      </c>
      <c r="K60" s="92">
        <v>166</v>
      </c>
      <c r="L60" s="93">
        <v>6.3</v>
      </c>
      <c r="M60" s="94">
        <v>174</v>
      </c>
      <c r="N60" s="93">
        <v>6.4</v>
      </c>
      <c r="O60" s="94">
        <v>193</v>
      </c>
      <c r="P60" s="93">
        <v>6.4</v>
      </c>
      <c r="Q60" s="94">
        <v>164</v>
      </c>
      <c r="R60" s="93">
        <v>6.2</v>
      </c>
      <c r="S60" s="94">
        <v>178</v>
      </c>
      <c r="T60" s="93">
        <v>6.1</v>
      </c>
      <c r="U60" s="92">
        <v>175</v>
      </c>
      <c r="V60" s="93">
        <v>5.8</v>
      </c>
      <c r="W60" s="92">
        <v>175</v>
      </c>
      <c r="X60" s="93">
        <v>5.8</v>
      </c>
      <c r="Y60" s="92">
        <v>170</v>
      </c>
      <c r="Z60" s="93">
        <v>5.5</v>
      </c>
      <c r="AA60" s="92">
        <v>184</v>
      </c>
      <c r="AB60" s="93">
        <v>5.5</v>
      </c>
      <c r="AC60" s="95">
        <f t="shared" si="0"/>
        <v>-1.9000000000000004</v>
      </c>
      <c r="AD60" s="92">
        <v>188</v>
      </c>
      <c r="AE60" s="93">
        <v>5.5</v>
      </c>
      <c r="AF60" s="95">
        <f t="shared" si="1"/>
        <v>-25.675675675675681</v>
      </c>
      <c r="AG60" s="92">
        <v>166</v>
      </c>
      <c r="AH60" s="93">
        <v>5.2</v>
      </c>
      <c r="AI60" s="95">
        <f t="shared" si="2"/>
        <v>-29.72972972972973</v>
      </c>
      <c r="AK60" s="91" t="s">
        <v>282</v>
      </c>
      <c r="AL60" s="93">
        <v>5.0999999999999996</v>
      </c>
    </row>
    <row r="61" spans="2:38" ht="12" customHeight="1">
      <c r="B61" s="91" t="s">
        <v>227</v>
      </c>
      <c r="C61" s="92">
        <v>112</v>
      </c>
      <c r="D61" s="93">
        <v>7</v>
      </c>
      <c r="E61" s="92">
        <v>113</v>
      </c>
      <c r="F61" s="93">
        <v>6.7</v>
      </c>
      <c r="G61" s="92">
        <v>128</v>
      </c>
      <c r="H61" s="93">
        <v>6.5</v>
      </c>
      <c r="I61" s="92">
        <v>132</v>
      </c>
      <c r="J61" s="93">
        <v>6.8</v>
      </c>
      <c r="K61" s="92">
        <v>122</v>
      </c>
      <c r="L61" s="93">
        <v>6.8</v>
      </c>
      <c r="M61" s="94">
        <v>135</v>
      </c>
      <c r="N61" s="93">
        <v>6.8</v>
      </c>
      <c r="O61" s="94">
        <v>139</v>
      </c>
      <c r="P61" s="93">
        <v>6.8</v>
      </c>
      <c r="Q61" s="94">
        <v>136</v>
      </c>
      <c r="R61" s="93">
        <v>7</v>
      </c>
      <c r="S61" s="94">
        <v>120</v>
      </c>
      <c r="T61" s="93">
        <v>6.7</v>
      </c>
      <c r="U61" s="92">
        <v>95</v>
      </c>
      <c r="V61" s="93">
        <v>5.8</v>
      </c>
      <c r="W61" s="92">
        <v>120</v>
      </c>
      <c r="X61" s="93">
        <v>5.4</v>
      </c>
      <c r="Y61" s="92">
        <v>134</v>
      </c>
      <c r="Z61" s="93">
        <v>5.5</v>
      </c>
      <c r="AA61" s="92">
        <v>134</v>
      </c>
      <c r="AB61" s="93">
        <v>5.9</v>
      </c>
      <c r="AC61" s="95">
        <f t="shared" si="0"/>
        <v>-1.0999999999999996</v>
      </c>
      <c r="AD61" s="92">
        <v>119</v>
      </c>
      <c r="AE61" s="93">
        <v>5.5</v>
      </c>
      <c r="AF61" s="95">
        <f t="shared" si="1"/>
        <v>-21.428571428571427</v>
      </c>
      <c r="AG61" s="92">
        <v>140</v>
      </c>
      <c r="AH61" s="93">
        <v>5.7</v>
      </c>
      <c r="AI61" s="95">
        <f t="shared" si="2"/>
        <v>-18.571428571428569</v>
      </c>
      <c r="AK61" s="91" t="s">
        <v>291</v>
      </c>
      <c r="AL61" s="93">
        <v>5.0999999999999996</v>
      </c>
    </row>
    <row r="62" spans="2:38" ht="12" customHeight="1">
      <c r="B62" s="91" t="s">
        <v>228</v>
      </c>
      <c r="C62" s="92">
        <v>99</v>
      </c>
      <c r="D62" s="93">
        <v>7.6</v>
      </c>
      <c r="E62" s="92">
        <v>109</v>
      </c>
      <c r="F62" s="93">
        <v>7.3</v>
      </c>
      <c r="G62" s="92">
        <v>94</v>
      </c>
      <c r="H62" s="93">
        <v>7.2</v>
      </c>
      <c r="I62" s="92">
        <v>106</v>
      </c>
      <c r="J62" s="93">
        <v>7.2</v>
      </c>
      <c r="K62" s="92">
        <v>112</v>
      </c>
      <c r="L62" s="93">
        <v>7.2</v>
      </c>
      <c r="M62" s="94">
        <v>90</v>
      </c>
      <c r="N62" s="93">
        <v>6.8</v>
      </c>
      <c r="O62" s="94">
        <v>168</v>
      </c>
      <c r="P62" s="93">
        <v>8.3000000000000007</v>
      </c>
      <c r="Q62" s="94">
        <v>108</v>
      </c>
      <c r="R62" s="93">
        <v>8.1</v>
      </c>
      <c r="S62" s="94">
        <v>128</v>
      </c>
      <c r="T62" s="93">
        <v>8.6999999999999993</v>
      </c>
      <c r="U62" s="92">
        <v>108</v>
      </c>
      <c r="V62" s="93">
        <v>6.6</v>
      </c>
      <c r="W62" s="92">
        <v>112</v>
      </c>
      <c r="X62" s="93">
        <v>6.3</v>
      </c>
      <c r="Y62" s="92">
        <v>126</v>
      </c>
      <c r="Z62" s="93">
        <v>6</v>
      </c>
      <c r="AA62" s="92">
        <v>114</v>
      </c>
      <c r="AB62" s="93">
        <v>5.9</v>
      </c>
      <c r="AC62" s="95">
        <f t="shared" si="0"/>
        <v>-1.6999999999999993</v>
      </c>
      <c r="AD62" s="92">
        <v>127</v>
      </c>
      <c r="AE62" s="93">
        <v>5.6</v>
      </c>
      <c r="AF62" s="95">
        <f t="shared" si="1"/>
        <v>-26.315789473684209</v>
      </c>
      <c r="AG62" s="92">
        <v>124</v>
      </c>
      <c r="AH62" s="93">
        <v>5.7</v>
      </c>
      <c r="AI62" s="95">
        <f t="shared" si="2"/>
        <v>-24.999999999999993</v>
      </c>
      <c r="AK62" s="91" t="s">
        <v>293</v>
      </c>
      <c r="AL62" s="93">
        <v>5.0999999999999996</v>
      </c>
    </row>
    <row r="63" spans="2:38" ht="12" customHeight="1">
      <c r="B63" s="91" t="s">
        <v>276</v>
      </c>
      <c r="C63" s="92">
        <v>165</v>
      </c>
      <c r="D63" s="93">
        <v>5.0999999999999996</v>
      </c>
      <c r="E63" s="92">
        <v>220</v>
      </c>
      <c r="F63" s="93">
        <v>5.6</v>
      </c>
      <c r="G63" s="92">
        <v>188</v>
      </c>
      <c r="H63" s="93">
        <v>5.7</v>
      </c>
      <c r="I63" s="92">
        <v>183</v>
      </c>
      <c r="J63" s="93">
        <v>5.6</v>
      </c>
      <c r="K63" s="92">
        <v>237</v>
      </c>
      <c r="L63" s="93">
        <v>5.3</v>
      </c>
      <c r="M63" s="94">
        <v>259</v>
      </c>
      <c r="N63" s="93">
        <v>5.5</v>
      </c>
      <c r="O63" s="94">
        <v>288</v>
      </c>
      <c r="P63" s="93">
        <v>6.1</v>
      </c>
      <c r="Q63" s="94">
        <v>222</v>
      </c>
      <c r="R63" s="93">
        <v>5.9</v>
      </c>
      <c r="S63" s="94">
        <v>211</v>
      </c>
      <c r="T63" s="93">
        <v>5.4</v>
      </c>
      <c r="U63" s="92">
        <v>228</v>
      </c>
      <c r="V63" s="93">
        <v>4.9000000000000004</v>
      </c>
      <c r="W63" s="92">
        <v>228</v>
      </c>
      <c r="X63" s="93">
        <v>4.7</v>
      </c>
      <c r="Y63" s="92">
        <v>275</v>
      </c>
      <c r="Z63" s="93">
        <v>4.9000000000000004</v>
      </c>
      <c r="AA63" s="92">
        <v>244</v>
      </c>
      <c r="AB63" s="93">
        <v>4.9000000000000004</v>
      </c>
      <c r="AC63" s="95">
        <f t="shared" si="0"/>
        <v>-0.19999999999999929</v>
      </c>
      <c r="AD63" s="92">
        <v>227</v>
      </c>
      <c r="AE63" s="93">
        <v>4.5</v>
      </c>
      <c r="AF63" s="95">
        <f t="shared" si="1"/>
        <v>-11.764705882352935</v>
      </c>
      <c r="AG63" s="92">
        <v>254</v>
      </c>
      <c r="AH63" s="93">
        <v>4.4000000000000004</v>
      </c>
      <c r="AI63" s="95">
        <f t="shared" si="2"/>
        <v>-13.725490196078418</v>
      </c>
      <c r="AK63" s="91" t="s">
        <v>292</v>
      </c>
      <c r="AL63" s="93">
        <v>5</v>
      </c>
    </row>
    <row r="64" spans="2:38" ht="12" customHeight="1">
      <c r="B64" s="91" t="s">
        <v>230</v>
      </c>
      <c r="C64" s="92">
        <v>143</v>
      </c>
      <c r="D64" s="93">
        <v>8</v>
      </c>
      <c r="E64" s="92">
        <v>134</v>
      </c>
      <c r="F64" s="93">
        <v>7.7</v>
      </c>
      <c r="G64" s="92">
        <v>121</v>
      </c>
      <c r="H64" s="93">
        <v>7.7</v>
      </c>
      <c r="I64" s="92">
        <v>137</v>
      </c>
      <c r="J64" s="93">
        <v>7.6</v>
      </c>
      <c r="K64" s="92">
        <v>131</v>
      </c>
      <c r="L64" s="93">
        <v>7.3</v>
      </c>
      <c r="M64" s="94">
        <v>127</v>
      </c>
      <c r="N64" s="93">
        <v>7.3</v>
      </c>
      <c r="O64" s="94">
        <v>131</v>
      </c>
      <c r="P64" s="93">
        <v>7</v>
      </c>
      <c r="Q64" s="94">
        <v>136</v>
      </c>
      <c r="R64" s="93">
        <v>7</v>
      </c>
      <c r="S64" s="94">
        <v>137</v>
      </c>
      <c r="T64" s="93">
        <v>7.2</v>
      </c>
      <c r="U64" s="92">
        <v>141</v>
      </c>
      <c r="V64" s="93">
        <v>7.2</v>
      </c>
      <c r="W64" s="92">
        <v>137</v>
      </c>
      <c r="X64" s="93">
        <v>7.1</v>
      </c>
      <c r="Y64" s="92">
        <v>131</v>
      </c>
      <c r="Z64" s="93">
        <v>6.9</v>
      </c>
      <c r="AA64" s="92">
        <v>125</v>
      </c>
      <c r="AB64" s="93">
        <v>6.5</v>
      </c>
      <c r="AC64" s="95">
        <f t="shared" si="0"/>
        <v>-1.5</v>
      </c>
      <c r="AD64" s="92">
        <v>147</v>
      </c>
      <c r="AE64" s="93">
        <v>6.8</v>
      </c>
      <c r="AF64" s="95">
        <f t="shared" si="1"/>
        <v>-15.000000000000002</v>
      </c>
      <c r="AG64" s="92">
        <v>128</v>
      </c>
      <c r="AH64" s="93">
        <v>6.9</v>
      </c>
      <c r="AI64" s="95">
        <f t="shared" si="2"/>
        <v>-13.749999999999996</v>
      </c>
      <c r="AK64" s="91" t="s">
        <v>290</v>
      </c>
      <c r="AL64" s="93">
        <v>5</v>
      </c>
    </row>
    <row r="65" spans="2:38" ht="12" customHeight="1">
      <c r="B65" s="91" t="s">
        <v>279</v>
      </c>
      <c r="C65" s="92">
        <v>612</v>
      </c>
      <c r="D65" s="93">
        <v>7.5</v>
      </c>
      <c r="E65" s="92">
        <v>458</v>
      </c>
      <c r="F65" s="93">
        <v>6.9</v>
      </c>
      <c r="G65" s="92">
        <v>472</v>
      </c>
      <c r="H65" s="93">
        <v>6.3</v>
      </c>
      <c r="I65" s="92">
        <v>545</v>
      </c>
      <c r="J65" s="93">
        <v>6</v>
      </c>
      <c r="K65" s="92">
        <v>502</v>
      </c>
      <c r="L65" s="93">
        <v>6</v>
      </c>
      <c r="M65" s="94">
        <v>524</v>
      </c>
      <c r="N65" s="93">
        <v>6.2</v>
      </c>
      <c r="O65" s="94">
        <v>530</v>
      </c>
      <c r="P65" s="93">
        <v>6.1</v>
      </c>
      <c r="Q65" s="94">
        <v>511</v>
      </c>
      <c r="R65" s="93">
        <v>6.1</v>
      </c>
      <c r="S65" s="94">
        <v>473</v>
      </c>
      <c r="T65" s="93">
        <v>5.9</v>
      </c>
      <c r="U65" s="92">
        <v>457</v>
      </c>
      <c r="V65" s="93">
        <v>5.6</v>
      </c>
      <c r="W65" s="92">
        <v>427</v>
      </c>
      <c r="X65" s="93">
        <v>5.3</v>
      </c>
      <c r="Y65" s="92">
        <v>457</v>
      </c>
      <c r="Z65" s="93">
        <v>5</v>
      </c>
      <c r="AA65" s="92">
        <v>517</v>
      </c>
      <c r="AB65" s="93">
        <v>5.0999999999999996</v>
      </c>
      <c r="AC65" s="95">
        <f t="shared" si="0"/>
        <v>-2.4000000000000004</v>
      </c>
      <c r="AD65" s="92">
        <v>513</v>
      </c>
      <c r="AE65" s="93">
        <v>4.9000000000000004</v>
      </c>
      <c r="AF65" s="95">
        <f t="shared" si="1"/>
        <v>-34.666666666666664</v>
      </c>
      <c r="AG65" s="92">
        <v>474</v>
      </c>
      <c r="AH65" s="93">
        <v>4.5999999999999996</v>
      </c>
      <c r="AI65" s="95">
        <f t="shared" si="2"/>
        <v>-38.666666666666671</v>
      </c>
      <c r="AK65" s="91" t="s">
        <v>300</v>
      </c>
      <c r="AL65" s="93">
        <v>5</v>
      </c>
    </row>
    <row r="66" spans="2:38" ht="12" customHeight="1">
      <c r="B66" s="91" t="s">
        <v>284</v>
      </c>
      <c r="C66" s="92">
        <v>66</v>
      </c>
      <c r="D66" s="93">
        <v>7.4</v>
      </c>
      <c r="E66" s="92">
        <v>67</v>
      </c>
      <c r="F66" s="93">
        <v>7.6</v>
      </c>
      <c r="G66" s="92">
        <v>52</v>
      </c>
      <c r="H66" s="93">
        <v>7.3</v>
      </c>
      <c r="I66" s="92">
        <v>74</v>
      </c>
      <c r="J66" s="93">
        <v>7</v>
      </c>
      <c r="K66" s="92">
        <v>66</v>
      </c>
      <c r="L66" s="93">
        <v>6.9</v>
      </c>
      <c r="M66" s="94">
        <v>82</v>
      </c>
      <c r="N66" s="93">
        <v>7.9</v>
      </c>
      <c r="O66" s="94">
        <v>59</v>
      </c>
      <c r="P66" s="93">
        <v>7.5</v>
      </c>
      <c r="Q66" s="94">
        <v>71</v>
      </c>
      <c r="R66" s="93">
        <v>7.3</v>
      </c>
      <c r="S66" s="94">
        <v>66</v>
      </c>
      <c r="T66" s="93">
        <v>6.5</v>
      </c>
      <c r="U66" s="92">
        <v>56</v>
      </c>
      <c r="V66" s="93">
        <v>6</v>
      </c>
      <c r="W66" s="92">
        <v>52</v>
      </c>
      <c r="X66" s="93">
        <v>5.2</v>
      </c>
      <c r="Y66" s="92">
        <v>68</v>
      </c>
      <c r="Z66" s="93">
        <v>5.2</v>
      </c>
      <c r="AA66" s="92">
        <v>69</v>
      </c>
      <c r="AB66" s="93">
        <v>5.4</v>
      </c>
      <c r="AC66" s="95">
        <f t="shared" si="0"/>
        <v>-2</v>
      </c>
      <c r="AD66" s="92">
        <v>57</v>
      </c>
      <c r="AE66" s="93">
        <v>6.1</v>
      </c>
      <c r="AF66" s="95">
        <f t="shared" si="1"/>
        <v>-17.567567567567576</v>
      </c>
      <c r="AG66" s="92">
        <v>66</v>
      </c>
      <c r="AH66" s="93">
        <v>5.7</v>
      </c>
      <c r="AI66" s="95">
        <f t="shared" si="2"/>
        <v>-22.972972972972975</v>
      </c>
      <c r="AK66" s="91" t="s">
        <v>275</v>
      </c>
      <c r="AL66" s="93">
        <v>4.9000000000000004</v>
      </c>
    </row>
    <row r="67" spans="2:38" ht="12" customHeight="1">
      <c r="B67" s="91" t="s">
        <v>300</v>
      </c>
      <c r="C67" s="92">
        <v>75</v>
      </c>
      <c r="D67" s="93">
        <v>7.4</v>
      </c>
      <c r="E67" s="92">
        <v>62</v>
      </c>
      <c r="F67" s="93">
        <v>7.8</v>
      </c>
      <c r="G67" s="92">
        <v>55</v>
      </c>
      <c r="H67" s="93">
        <v>7.8</v>
      </c>
      <c r="I67" s="92">
        <v>41</v>
      </c>
      <c r="J67" s="93">
        <v>6.3</v>
      </c>
      <c r="K67" s="92">
        <v>44</v>
      </c>
      <c r="L67" s="93">
        <v>5.4</v>
      </c>
      <c r="M67" s="94">
        <v>39</v>
      </c>
      <c r="N67" s="93">
        <v>4.9000000000000004</v>
      </c>
      <c r="O67" s="94">
        <v>46</v>
      </c>
      <c r="P67" s="93">
        <v>5.5</v>
      </c>
      <c r="Q67" s="94">
        <v>43</v>
      </c>
      <c r="R67" s="93">
        <v>6.1</v>
      </c>
      <c r="S67" s="94">
        <v>30</v>
      </c>
      <c r="T67" s="93">
        <v>5.5</v>
      </c>
      <c r="U67" s="92">
        <v>34</v>
      </c>
      <c r="V67" s="93">
        <v>4.8</v>
      </c>
      <c r="W67" s="92">
        <v>33</v>
      </c>
      <c r="X67" s="93">
        <v>3.9</v>
      </c>
      <c r="Y67" s="92">
        <v>43</v>
      </c>
      <c r="Z67" s="93"/>
      <c r="AA67" s="92">
        <v>28</v>
      </c>
      <c r="AB67" s="93"/>
      <c r="AC67" s="95">
        <f t="shared" si="0"/>
        <v>-7.4</v>
      </c>
      <c r="AD67" s="92">
        <v>27</v>
      </c>
      <c r="AE67" s="93"/>
      <c r="AF67" s="95">
        <f t="shared" si="1"/>
        <v>-100</v>
      </c>
      <c r="AG67" s="92">
        <v>39</v>
      </c>
      <c r="AH67" s="93">
        <v>5</v>
      </c>
      <c r="AI67" s="95">
        <f t="shared" si="2"/>
        <v>-32.432432432432435</v>
      </c>
      <c r="AK67" s="91" t="s">
        <v>277</v>
      </c>
      <c r="AL67" s="93">
        <v>4.9000000000000004</v>
      </c>
    </row>
    <row r="68" spans="2:38" ht="12" customHeight="1">
      <c r="B68" s="91" t="s">
        <v>234</v>
      </c>
      <c r="C68" s="92">
        <v>252</v>
      </c>
      <c r="D68" s="93">
        <v>7.4</v>
      </c>
      <c r="E68" s="92">
        <v>223</v>
      </c>
      <c r="F68" s="93">
        <v>7.2</v>
      </c>
      <c r="G68" s="92">
        <v>210</v>
      </c>
      <c r="H68" s="93">
        <v>6.9</v>
      </c>
      <c r="I68" s="92">
        <v>212</v>
      </c>
      <c r="J68" s="93">
        <v>6.3</v>
      </c>
      <c r="K68" s="92">
        <v>209</v>
      </c>
      <c r="L68" s="93">
        <v>5.9</v>
      </c>
      <c r="M68" s="94">
        <v>239</v>
      </c>
      <c r="N68" s="93">
        <v>6.1</v>
      </c>
      <c r="O68" s="94">
        <v>288</v>
      </c>
      <c r="P68" s="93">
        <v>6.6</v>
      </c>
      <c r="Q68" s="94">
        <v>248</v>
      </c>
      <c r="R68" s="93">
        <v>6.8</v>
      </c>
      <c r="S68" s="94">
        <v>219</v>
      </c>
      <c r="T68" s="93">
        <v>6.3</v>
      </c>
      <c r="U68" s="92">
        <v>218</v>
      </c>
      <c r="V68" s="93">
        <v>5.5</v>
      </c>
      <c r="W68" s="92">
        <v>222</v>
      </c>
      <c r="X68" s="93">
        <v>5.0999999999999996</v>
      </c>
      <c r="Y68" s="92">
        <v>253</v>
      </c>
      <c r="Z68" s="93">
        <v>5.2</v>
      </c>
      <c r="AA68" s="92">
        <v>245</v>
      </c>
      <c r="AB68" s="93">
        <v>5.3</v>
      </c>
      <c r="AC68" s="95">
        <f t="shared" si="0"/>
        <v>-2.1000000000000005</v>
      </c>
      <c r="AD68" s="92">
        <v>252</v>
      </c>
      <c r="AE68" s="93">
        <v>5.2</v>
      </c>
      <c r="AF68" s="95">
        <f t="shared" si="1"/>
        <v>-29.72972972972973</v>
      </c>
      <c r="AG68" s="92">
        <v>257</v>
      </c>
      <c r="AH68" s="93">
        <v>5.2</v>
      </c>
      <c r="AI68" s="95">
        <f t="shared" si="2"/>
        <v>-29.72972972972973</v>
      </c>
      <c r="AK68" s="91" t="s">
        <v>201</v>
      </c>
      <c r="AL68" s="93">
        <v>4.9000000000000004</v>
      </c>
    </row>
    <row r="69" spans="2:38" ht="12" customHeight="1">
      <c r="B69" s="91" t="s">
        <v>235</v>
      </c>
      <c r="C69" s="92">
        <v>160</v>
      </c>
      <c r="D69" s="93">
        <v>7.3</v>
      </c>
      <c r="E69" s="92">
        <v>185</v>
      </c>
      <c r="F69" s="93">
        <v>7.5</v>
      </c>
      <c r="G69" s="92">
        <v>163</v>
      </c>
      <c r="H69" s="93">
        <v>6.9</v>
      </c>
      <c r="I69" s="92">
        <v>162</v>
      </c>
      <c r="J69" s="93">
        <v>7</v>
      </c>
      <c r="K69" s="92">
        <v>168</v>
      </c>
      <c r="L69" s="93">
        <v>6.4</v>
      </c>
      <c r="M69" s="94">
        <v>163</v>
      </c>
      <c r="N69" s="93">
        <v>6.3</v>
      </c>
      <c r="O69" s="94">
        <v>192</v>
      </c>
      <c r="P69" s="93">
        <v>6.4</v>
      </c>
      <c r="Q69" s="94">
        <v>180</v>
      </c>
      <c r="R69" s="93">
        <v>6.5</v>
      </c>
      <c r="S69" s="94">
        <v>182</v>
      </c>
      <c r="T69" s="93">
        <v>6.6</v>
      </c>
      <c r="U69" s="92">
        <v>194</v>
      </c>
      <c r="V69" s="93">
        <v>6.8</v>
      </c>
      <c r="W69" s="92">
        <v>196</v>
      </c>
      <c r="X69" s="93">
        <v>6.8</v>
      </c>
      <c r="Y69" s="92">
        <v>164</v>
      </c>
      <c r="Z69" s="93">
        <v>6.6</v>
      </c>
      <c r="AA69" s="92">
        <v>210</v>
      </c>
      <c r="AB69" s="93">
        <v>6.6</v>
      </c>
      <c r="AC69" s="95">
        <f t="shared" si="0"/>
        <v>-0.70000000000000018</v>
      </c>
      <c r="AD69" s="92">
        <v>165</v>
      </c>
      <c r="AE69" s="93">
        <v>6.1</v>
      </c>
      <c r="AF69" s="95">
        <f t="shared" si="1"/>
        <v>-16.438356164383563</v>
      </c>
      <c r="AG69" s="92">
        <v>160</v>
      </c>
      <c r="AH69" s="93">
        <v>5.5</v>
      </c>
      <c r="AI69" s="95">
        <f t="shared" si="2"/>
        <v>-24.657534246575342</v>
      </c>
      <c r="AK69" s="91" t="s">
        <v>278</v>
      </c>
      <c r="AL69" s="93">
        <v>4.8</v>
      </c>
    </row>
    <row r="70" spans="2:38" ht="12" customHeight="1">
      <c r="B70" s="91" t="s">
        <v>265</v>
      </c>
      <c r="C70" s="92">
        <v>588</v>
      </c>
      <c r="D70" s="93">
        <v>5.6</v>
      </c>
      <c r="E70" s="92">
        <v>574</v>
      </c>
      <c r="F70" s="93">
        <v>5.5</v>
      </c>
      <c r="G70" s="92">
        <v>552</v>
      </c>
      <c r="H70" s="93">
        <v>5.2</v>
      </c>
      <c r="I70" s="92">
        <v>609</v>
      </c>
      <c r="J70" s="93">
        <v>5.2</v>
      </c>
      <c r="K70" s="92">
        <v>591</v>
      </c>
      <c r="L70" s="93">
        <v>5.0999999999999996</v>
      </c>
      <c r="M70" s="94">
        <v>621</v>
      </c>
      <c r="N70" s="93">
        <v>5.2</v>
      </c>
      <c r="O70" s="94">
        <v>647</v>
      </c>
      <c r="P70" s="93">
        <v>5.2</v>
      </c>
      <c r="Q70" s="94">
        <v>561</v>
      </c>
      <c r="R70" s="93">
        <v>5</v>
      </c>
      <c r="S70" s="94">
        <v>534</v>
      </c>
      <c r="T70" s="93">
        <v>4.7</v>
      </c>
      <c r="U70" s="92">
        <v>540</v>
      </c>
      <c r="V70" s="93">
        <v>4.3</v>
      </c>
      <c r="W70" s="92">
        <v>608</v>
      </c>
      <c r="X70" s="93">
        <v>4.4000000000000004</v>
      </c>
      <c r="Y70" s="92">
        <v>603</v>
      </c>
      <c r="Z70" s="93">
        <v>4.4000000000000004</v>
      </c>
      <c r="AA70" s="92">
        <v>599</v>
      </c>
      <c r="AB70" s="93">
        <v>4.5</v>
      </c>
      <c r="AC70" s="95">
        <f t="shared" si="0"/>
        <v>-1.0999999999999996</v>
      </c>
      <c r="AD70" s="92">
        <v>647</v>
      </c>
      <c r="AE70" s="93">
        <v>4.4000000000000004</v>
      </c>
      <c r="AF70" s="95">
        <f t="shared" si="1"/>
        <v>-21.428571428571416</v>
      </c>
      <c r="AG70" s="92">
        <v>576</v>
      </c>
      <c r="AH70" s="93">
        <v>4.2</v>
      </c>
      <c r="AI70" s="95">
        <f t="shared" si="2"/>
        <v>-24.999999999999993</v>
      </c>
      <c r="AK70" s="91" t="s">
        <v>281</v>
      </c>
      <c r="AL70" s="93">
        <v>4.8</v>
      </c>
    </row>
    <row r="71" spans="2:38" ht="12" customHeight="1">
      <c r="B71" s="91" t="s">
        <v>237</v>
      </c>
      <c r="C71" s="92">
        <v>108</v>
      </c>
      <c r="D71" s="93">
        <v>7</v>
      </c>
      <c r="E71" s="92">
        <v>116</v>
      </c>
      <c r="F71" s="93">
        <v>6.9</v>
      </c>
      <c r="G71" s="92">
        <v>113</v>
      </c>
      <c r="H71" s="93">
        <v>7.1</v>
      </c>
      <c r="I71" s="92">
        <v>118</v>
      </c>
      <c r="J71" s="93">
        <v>6.9</v>
      </c>
      <c r="K71" s="92">
        <v>104</v>
      </c>
      <c r="L71" s="93">
        <v>6.6</v>
      </c>
      <c r="M71" s="94">
        <v>112</v>
      </c>
      <c r="N71" s="93">
        <v>6.6</v>
      </c>
      <c r="O71" s="94">
        <v>100</v>
      </c>
      <c r="P71" s="93">
        <v>6.5</v>
      </c>
      <c r="Q71" s="94">
        <v>124</v>
      </c>
      <c r="R71" s="93">
        <v>6.6</v>
      </c>
      <c r="S71" s="94">
        <v>115</v>
      </c>
      <c r="T71" s="93">
        <v>6.4</v>
      </c>
      <c r="U71" s="92">
        <v>125</v>
      </c>
      <c r="V71" s="93">
        <v>6.5</v>
      </c>
      <c r="W71" s="92">
        <v>111</v>
      </c>
      <c r="X71" s="93">
        <v>6.2</v>
      </c>
      <c r="Y71" s="92">
        <v>110</v>
      </c>
      <c r="Z71" s="93">
        <v>5.8</v>
      </c>
      <c r="AA71" s="92">
        <v>138</v>
      </c>
      <c r="AB71" s="93">
        <v>5.9</v>
      </c>
      <c r="AC71" s="95">
        <f t="shared" si="0"/>
        <v>-1.0999999999999996</v>
      </c>
      <c r="AD71" s="92">
        <v>120</v>
      </c>
      <c r="AE71" s="93">
        <v>5.8</v>
      </c>
      <c r="AF71" s="95">
        <f t="shared" si="1"/>
        <v>-17.142857142857146</v>
      </c>
      <c r="AG71" s="92">
        <v>125</v>
      </c>
      <c r="AH71" s="93">
        <v>5.6</v>
      </c>
      <c r="AI71" s="95">
        <f t="shared" si="2"/>
        <v>-20.000000000000004</v>
      </c>
      <c r="AK71" s="91" t="s">
        <v>274</v>
      </c>
      <c r="AL71" s="93">
        <v>4.7</v>
      </c>
    </row>
    <row r="72" spans="2:38" ht="12" customHeight="1">
      <c r="B72" s="91" t="s">
        <v>238</v>
      </c>
      <c r="C72" s="92">
        <v>131</v>
      </c>
      <c r="D72" s="93">
        <v>6</v>
      </c>
      <c r="E72" s="92">
        <v>120</v>
      </c>
      <c r="F72" s="93">
        <v>5.8</v>
      </c>
      <c r="G72" s="92">
        <v>128</v>
      </c>
      <c r="H72" s="93">
        <v>5.6</v>
      </c>
      <c r="I72" s="92">
        <v>111</v>
      </c>
      <c r="J72" s="93">
        <v>5.0999999999999996</v>
      </c>
      <c r="K72" s="92">
        <v>140</v>
      </c>
      <c r="L72" s="93">
        <v>5.2</v>
      </c>
      <c r="M72" s="94">
        <v>141</v>
      </c>
      <c r="N72" s="93">
        <v>5.2</v>
      </c>
      <c r="O72" s="94">
        <v>144</v>
      </c>
      <c r="P72" s="93">
        <v>5.3</v>
      </c>
      <c r="Q72" s="94">
        <v>161</v>
      </c>
      <c r="R72" s="93">
        <v>5.3</v>
      </c>
      <c r="S72" s="94">
        <v>139</v>
      </c>
      <c r="T72" s="93">
        <v>5</v>
      </c>
      <c r="U72" s="92">
        <v>160</v>
      </c>
      <c r="V72" s="93">
        <v>5</v>
      </c>
      <c r="W72" s="92">
        <v>167</v>
      </c>
      <c r="X72" s="93">
        <v>4.9000000000000004</v>
      </c>
      <c r="Y72" s="92">
        <v>155</v>
      </c>
      <c r="Z72" s="93">
        <v>4.8</v>
      </c>
      <c r="AA72" s="92">
        <v>191</v>
      </c>
      <c r="AB72" s="93">
        <v>5</v>
      </c>
      <c r="AC72" s="95">
        <f t="shared" ref="AC72:AC86" si="3">AB72-D72</f>
        <v>-1</v>
      </c>
      <c r="AD72" s="92">
        <v>151</v>
      </c>
      <c r="AE72" s="93">
        <v>4.7</v>
      </c>
      <c r="AF72" s="95">
        <f t="shared" ref="AF72:AF85" si="4">(AE72-D72)/D72*100</f>
        <v>-21.666666666666664</v>
      </c>
      <c r="AG72" s="92">
        <v>197</v>
      </c>
      <c r="AH72" s="93">
        <v>4.5999999999999996</v>
      </c>
      <c r="AI72" s="95">
        <f t="shared" ref="AI72:AI86" si="5">(AH72-D72)/D72*100</f>
        <v>-23.333333333333339</v>
      </c>
      <c r="AK72" s="91" t="s">
        <v>264</v>
      </c>
      <c r="AL72" s="93">
        <v>4.5999999999999996</v>
      </c>
    </row>
    <row r="73" spans="2:38" ht="12" customHeight="1">
      <c r="B73" s="91" t="s">
        <v>239</v>
      </c>
      <c r="C73" s="92">
        <v>151</v>
      </c>
      <c r="D73" s="93">
        <v>7.1</v>
      </c>
      <c r="E73" s="92">
        <v>159</v>
      </c>
      <c r="F73" s="93">
        <v>6.9</v>
      </c>
      <c r="G73" s="92">
        <v>164</v>
      </c>
      <c r="H73" s="93">
        <v>6.7</v>
      </c>
      <c r="I73" s="92">
        <v>168</v>
      </c>
      <c r="J73" s="93">
        <v>6.8</v>
      </c>
      <c r="K73" s="92">
        <v>187</v>
      </c>
      <c r="L73" s="93">
        <v>7</v>
      </c>
      <c r="M73" s="94">
        <v>165</v>
      </c>
      <c r="N73" s="93">
        <v>6.8</v>
      </c>
      <c r="O73" s="94">
        <v>179</v>
      </c>
      <c r="P73" s="93">
        <v>6.8</v>
      </c>
      <c r="Q73" s="94">
        <v>171</v>
      </c>
      <c r="R73" s="93">
        <v>6.4</v>
      </c>
      <c r="S73" s="94">
        <v>178</v>
      </c>
      <c r="T73" s="93">
        <v>6.5</v>
      </c>
      <c r="U73" s="92">
        <v>161</v>
      </c>
      <c r="V73" s="93">
        <v>6.2</v>
      </c>
      <c r="W73" s="92">
        <v>160</v>
      </c>
      <c r="X73" s="93">
        <v>6</v>
      </c>
      <c r="Y73" s="92">
        <v>164</v>
      </c>
      <c r="Z73" s="93">
        <v>5.7</v>
      </c>
      <c r="AA73" s="92">
        <v>183</v>
      </c>
      <c r="AB73" s="93">
        <v>5.9</v>
      </c>
      <c r="AC73" s="95">
        <f t="shared" si="3"/>
        <v>-1.1999999999999993</v>
      </c>
      <c r="AD73" s="92">
        <v>196</v>
      </c>
      <c r="AE73" s="93">
        <v>6.4</v>
      </c>
      <c r="AF73" s="95">
        <f t="shared" si="4"/>
        <v>-9.8591549295774552</v>
      </c>
      <c r="AG73" s="92">
        <v>180</v>
      </c>
      <c r="AH73" s="93">
        <v>6.2</v>
      </c>
      <c r="AI73" s="95">
        <f t="shared" si="5"/>
        <v>-12.676056338028163</v>
      </c>
      <c r="AK73" s="91" t="s">
        <v>279</v>
      </c>
      <c r="AL73" s="93">
        <v>4.5999999999999996</v>
      </c>
    </row>
    <row r="74" spans="2:38" ht="12" customHeight="1">
      <c r="B74" s="91" t="s">
        <v>240</v>
      </c>
      <c r="C74" s="92">
        <v>61</v>
      </c>
      <c r="D74" s="93">
        <v>7.5</v>
      </c>
      <c r="E74" s="92">
        <v>74</v>
      </c>
      <c r="F74" s="93">
        <v>7.8</v>
      </c>
      <c r="G74" s="92">
        <v>65</v>
      </c>
      <c r="H74" s="93">
        <v>7.6</v>
      </c>
      <c r="I74" s="92">
        <v>65</v>
      </c>
      <c r="J74" s="93">
        <v>7.5</v>
      </c>
      <c r="K74" s="92">
        <v>56</v>
      </c>
      <c r="L74" s="93">
        <v>6.4</v>
      </c>
      <c r="M74" s="94">
        <v>53</v>
      </c>
      <c r="N74" s="93">
        <v>5.7</v>
      </c>
      <c r="O74" s="94">
        <v>64</v>
      </c>
      <c r="P74" s="93">
        <v>5.6</v>
      </c>
      <c r="Q74" s="94">
        <v>61</v>
      </c>
      <c r="R74" s="93">
        <v>5.8</v>
      </c>
      <c r="S74" s="94">
        <v>75</v>
      </c>
      <c r="T74" s="93">
        <v>6.3</v>
      </c>
      <c r="U74" s="92">
        <v>55</v>
      </c>
      <c r="V74" s="93">
        <v>6</v>
      </c>
      <c r="W74" s="92">
        <v>69</v>
      </c>
      <c r="X74" s="93">
        <v>6.3</v>
      </c>
      <c r="Y74" s="92">
        <v>64</v>
      </c>
      <c r="Z74" s="93">
        <v>6.2</v>
      </c>
      <c r="AA74" s="92">
        <v>64</v>
      </c>
      <c r="AB74" s="93">
        <v>6.4</v>
      </c>
      <c r="AC74" s="95">
        <f t="shared" si="3"/>
        <v>-1.0999999999999996</v>
      </c>
      <c r="AD74" s="92">
        <v>48</v>
      </c>
      <c r="AE74" s="93">
        <v>5.2</v>
      </c>
      <c r="AF74" s="95">
        <f t="shared" si="4"/>
        <v>-30.666666666666664</v>
      </c>
      <c r="AG74" s="92">
        <v>64</v>
      </c>
      <c r="AH74" s="93">
        <v>5.3</v>
      </c>
      <c r="AI74" s="95">
        <f t="shared" si="5"/>
        <v>-29.333333333333332</v>
      </c>
      <c r="AK74" s="91" t="s">
        <v>238</v>
      </c>
      <c r="AL74" s="93">
        <v>4.5999999999999996</v>
      </c>
    </row>
    <row r="75" spans="2:38" ht="12" customHeight="1">
      <c r="B75" s="91" t="s">
        <v>241</v>
      </c>
      <c r="C75" s="92">
        <v>226</v>
      </c>
      <c r="D75" s="93">
        <v>6.6</v>
      </c>
      <c r="E75" s="92">
        <v>241</v>
      </c>
      <c r="F75" s="93">
        <v>6.8</v>
      </c>
      <c r="G75" s="92">
        <v>230</v>
      </c>
      <c r="H75" s="93">
        <v>6.7</v>
      </c>
      <c r="I75" s="92">
        <v>247</v>
      </c>
      <c r="J75" s="93">
        <v>6.7</v>
      </c>
      <c r="K75" s="92">
        <v>241</v>
      </c>
      <c r="L75" s="93">
        <v>6.5</v>
      </c>
      <c r="M75" s="94">
        <v>254</v>
      </c>
      <c r="N75" s="93">
        <v>6.6</v>
      </c>
      <c r="O75" s="94">
        <v>244</v>
      </c>
      <c r="P75" s="93">
        <v>6.4</v>
      </c>
      <c r="Q75" s="94">
        <v>242</v>
      </c>
      <c r="R75" s="93">
        <v>6.3</v>
      </c>
      <c r="S75" s="94">
        <v>249</v>
      </c>
      <c r="T75" s="93">
        <v>6.1</v>
      </c>
      <c r="U75" s="92">
        <v>241</v>
      </c>
      <c r="V75" s="93">
        <v>5.8</v>
      </c>
      <c r="W75" s="92">
        <v>267</v>
      </c>
      <c r="X75" s="93">
        <v>5.8</v>
      </c>
      <c r="Y75" s="92">
        <v>275</v>
      </c>
      <c r="Z75" s="93">
        <v>5.9</v>
      </c>
      <c r="AA75" s="92">
        <v>264</v>
      </c>
      <c r="AB75" s="93">
        <v>6.1</v>
      </c>
      <c r="AC75" s="95">
        <f t="shared" si="3"/>
        <v>-0.5</v>
      </c>
      <c r="AD75" s="92">
        <v>267</v>
      </c>
      <c r="AE75" s="93">
        <v>5.6</v>
      </c>
      <c r="AF75" s="95">
        <f t="shared" si="4"/>
        <v>-15.151515151515152</v>
      </c>
      <c r="AG75" s="92">
        <v>292</v>
      </c>
      <c r="AH75" s="93">
        <v>5.6</v>
      </c>
      <c r="AI75" s="95">
        <f t="shared" si="5"/>
        <v>-15.151515151515152</v>
      </c>
      <c r="AK75" s="91" t="s">
        <v>270</v>
      </c>
      <c r="AL75" s="93">
        <v>4.5999999999999996</v>
      </c>
    </row>
    <row r="76" spans="2:38" ht="12" customHeight="1">
      <c r="B76" s="91" t="s">
        <v>299</v>
      </c>
      <c r="C76" s="92">
        <v>239</v>
      </c>
      <c r="D76" s="93">
        <v>6.9</v>
      </c>
      <c r="E76" s="92">
        <v>235</v>
      </c>
      <c r="F76" s="93">
        <v>6.9</v>
      </c>
      <c r="G76" s="92">
        <v>271</v>
      </c>
      <c r="H76" s="93">
        <v>7.1</v>
      </c>
      <c r="I76" s="92">
        <v>236</v>
      </c>
      <c r="J76" s="93">
        <v>6.9</v>
      </c>
      <c r="K76" s="92">
        <v>243</v>
      </c>
      <c r="L76" s="93">
        <v>6.8</v>
      </c>
      <c r="M76" s="94">
        <v>255</v>
      </c>
      <c r="N76" s="93">
        <v>6.5</v>
      </c>
      <c r="O76" s="94">
        <v>252</v>
      </c>
      <c r="P76" s="93">
        <v>6.4</v>
      </c>
      <c r="Q76" s="94">
        <v>266</v>
      </c>
      <c r="R76" s="93">
        <v>6.4</v>
      </c>
      <c r="S76" s="94">
        <v>246</v>
      </c>
      <c r="T76" s="93">
        <v>6.1</v>
      </c>
      <c r="U76" s="92">
        <v>239</v>
      </c>
      <c r="V76" s="93">
        <v>5.7</v>
      </c>
      <c r="W76" s="92">
        <v>289</v>
      </c>
      <c r="X76" s="93">
        <v>5.7</v>
      </c>
      <c r="Y76" s="92">
        <v>288</v>
      </c>
      <c r="Z76" s="93">
        <v>5.9</v>
      </c>
      <c r="AA76" s="92">
        <v>282</v>
      </c>
      <c r="AB76" s="93">
        <v>6.1</v>
      </c>
      <c r="AC76" s="95">
        <f t="shared" si="3"/>
        <v>-0.80000000000000071</v>
      </c>
      <c r="AD76" s="92">
        <v>301</v>
      </c>
      <c r="AE76" s="93">
        <v>5.7</v>
      </c>
      <c r="AF76" s="95">
        <f t="shared" si="4"/>
        <v>-17.39130434782609</v>
      </c>
      <c r="AG76" s="92">
        <v>278</v>
      </c>
      <c r="AH76" s="93">
        <v>5.6</v>
      </c>
      <c r="AI76" s="95">
        <f t="shared" si="5"/>
        <v>-18.840579710144937</v>
      </c>
      <c r="AK76" s="97" t="s">
        <v>266</v>
      </c>
      <c r="AL76" s="218">
        <v>4.4000000000000004</v>
      </c>
    </row>
    <row r="77" spans="2:38" ht="12" customHeight="1">
      <c r="B77" s="91" t="s">
        <v>301</v>
      </c>
      <c r="C77" s="92">
        <v>336</v>
      </c>
      <c r="D77" s="93">
        <v>7.9</v>
      </c>
      <c r="E77" s="92">
        <v>345</v>
      </c>
      <c r="F77" s="93">
        <v>8</v>
      </c>
      <c r="G77" s="92">
        <v>302</v>
      </c>
      <c r="H77" s="93">
        <v>7.4</v>
      </c>
      <c r="I77" s="92">
        <v>336</v>
      </c>
      <c r="J77" s="93">
        <v>7.1</v>
      </c>
      <c r="K77" s="92">
        <v>334</v>
      </c>
      <c r="L77" s="93">
        <v>6.7</v>
      </c>
      <c r="M77" s="94">
        <v>341</v>
      </c>
      <c r="N77" s="93">
        <v>6.8</v>
      </c>
      <c r="O77" s="94">
        <v>365</v>
      </c>
      <c r="P77" s="93">
        <v>6.8</v>
      </c>
      <c r="Q77" s="94">
        <v>352</v>
      </c>
      <c r="R77" s="93">
        <v>6.8</v>
      </c>
      <c r="S77" s="94">
        <v>386</v>
      </c>
      <c r="T77" s="93">
        <v>6.9</v>
      </c>
      <c r="U77" s="92">
        <v>376</v>
      </c>
      <c r="V77" s="93">
        <v>6.7</v>
      </c>
      <c r="W77" s="92">
        <v>367</v>
      </c>
      <c r="X77" s="93">
        <v>6.6</v>
      </c>
      <c r="Y77" s="92">
        <v>363</v>
      </c>
      <c r="Z77" s="93">
        <v>6.3</v>
      </c>
      <c r="AA77" s="92">
        <v>423</v>
      </c>
      <c r="AB77" s="93">
        <v>6.5</v>
      </c>
      <c r="AC77" s="95">
        <f t="shared" si="3"/>
        <v>-1.4000000000000004</v>
      </c>
      <c r="AD77" s="92">
        <v>425</v>
      </c>
      <c r="AE77" s="93">
        <v>6.6</v>
      </c>
      <c r="AF77" s="95">
        <f t="shared" si="4"/>
        <v>-16.455696202531652</v>
      </c>
      <c r="AG77" s="92">
        <v>383</v>
      </c>
      <c r="AH77" s="93">
        <v>6.3</v>
      </c>
      <c r="AI77" s="95">
        <f t="shared" si="5"/>
        <v>-20.25316455696203</v>
      </c>
      <c r="AK77" s="91" t="s">
        <v>276</v>
      </c>
      <c r="AL77" s="93">
        <v>4.4000000000000004</v>
      </c>
    </row>
    <row r="78" spans="2:38" ht="12" customHeight="1">
      <c r="B78" s="91" t="s">
        <v>244</v>
      </c>
      <c r="C78" s="92">
        <v>44</v>
      </c>
      <c r="D78" s="93">
        <v>7.6</v>
      </c>
      <c r="E78" s="92">
        <v>49</v>
      </c>
      <c r="F78" s="93">
        <v>8.1999999999999993</v>
      </c>
      <c r="G78" s="92">
        <v>36</v>
      </c>
      <c r="H78" s="93">
        <v>7.1</v>
      </c>
      <c r="I78" s="92">
        <v>44</v>
      </c>
      <c r="J78" s="93">
        <v>7.2</v>
      </c>
      <c r="K78" s="96">
        <v>35</v>
      </c>
      <c r="L78" s="93">
        <v>6.4</v>
      </c>
      <c r="M78" s="94">
        <v>56</v>
      </c>
      <c r="N78" s="93">
        <v>7</v>
      </c>
      <c r="O78" s="94">
        <v>50</v>
      </c>
      <c r="P78" s="93">
        <v>7</v>
      </c>
      <c r="Q78" s="94">
        <v>48</v>
      </c>
      <c r="R78" s="93">
        <v>7.3</v>
      </c>
      <c r="S78" s="94">
        <v>50</v>
      </c>
      <c r="T78" s="93">
        <v>7</v>
      </c>
      <c r="U78" s="92">
        <v>35</v>
      </c>
      <c r="V78" s="93">
        <v>6.6</v>
      </c>
      <c r="W78" s="92">
        <v>42</v>
      </c>
      <c r="X78" s="93">
        <v>6.2</v>
      </c>
      <c r="Y78" s="92">
        <v>48</v>
      </c>
      <c r="Z78" s="93">
        <v>5.9</v>
      </c>
      <c r="AA78" s="92">
        <v>58</v>
      </c>
      <c r="AB78" s="93">
        <v>6.7</v>
      </c>
      <c r="AC78" s="95">
        <f t="shared" si="3"/>
        <v>-0.89999999999999947</v>
      </c>
      <c r="AD78" s="92">
        <v>39</v>
      </c>
      <c r="AE78" s="93">
        <v>7.3</v>
      </c>
      <c r="AF78" s="95">
        <f t="shared" si="4"/>
        <v>-3.9473684210526292</v>
      </c>
      <c r="AG78" s="92">
        <v>46</v>
      </c>
      <c r="AH78" s="93">
        <v>6.3</v>
      </c>
      <c r="AI78" s="95">
        <f t="shared" si="5"/>
        <v>-17.105263157894733</v>
      </c>
      <c r="AK78" s="91" t="s">
        <v>263</v>
      </c>
      <c r="AL78" s="93">
        <v>4.3</v>
      </c>
    </row>
    <row r="79" spans="2:38" ht="12" customHeight="1">
      <c r="B79" s="91" t="s">
        <v>269</v>
      </c>
      <c r="C79" s="92">
        <v>1104</v>
      </c>
      <c r="D79" s="93">
        <v>5.9</v>
      </c>
      <c r="E79" s="92">
        <v>1089</v>
      </c>
      <c r="F79" s="93">
        <v>5.7</v>
      </c>
      <c r="G79" s="92">
        <v>1141</v>
      </c>
      <c r="H79" s="93">
        <v>5.6</v>
      </c>
      <c r="I79" s="92">
        <v>1123</v>
      </c>
      <c r="J79" s="93">
        <v>5.5</v>
      </c>
      <c r="K79" s="92">
        <v>1122</v>
      </c>
      <c r="L79" s="93">
        <v>5.4</v>
      </c>
      <c r="M79" s="94">
        <v>1168</v>
      </c>
      <c r="N79" s="93">
        <v>5.3</v>
      </c>
      <c r="O79" s="94">
        <v>1097</v>
      </c>
      <c r="P79" s="93">
        <v>5.2</v>
      </c>
      <c r="Q79" s="94">
        <v>1117</v>
      </c>
      <c r="R79" s="93">
        <v>5</v>
      </c>
      <c r="S79" s="94">
        <v>1116</v>
      </c>
      <c r="T79" s="93">
        <v>4.9000000000000004</v>
      </c>
      <c r="U79" s="92">
        <v>1154</v>
      </c>
      <c r="V79" s="93">
        <v>4.8</v>
      </c>
      <c r="W79" s="92">
        <v>1114</v>
      </c>
      <c r="X79" s="93">
        <v>4.7</v>
      </c>
      <c r="Y79" s="92">
        <v>1176</v>
      </c>
      <c r="Z79" s="93">
        <v>4.7</v>
      </c>
      <c r="AA79" s="92">
        <v>1117</v>
      </c>
      <c r="AB79" s="93">
        <v>4.5</v>
      </c>
      <c r="AC79" s="95">
        <f t="shared" si="3"/>
        <v>-1.4000000000000004</v>
      </c>
      <c r="AD79" s="92">
        <v>1066</v>
      </c>
      <c r="AE79" s="93">
        <v>4.3</v>
      </c>
      <c r="AF79" s="95">
        <f t="shared" si="4"/>
        <v>-27.118644067796616</v>
      </c>
      <c r="AG79" s="92">
        <v>1007</v>
      </c>
      <c r="AH79" s="93">
        <v>4.0999999999999996</v>
      </c>
      <c r="AI79" s="95">
        <f t="shared" si="5"/>
        <v>-30.508474576271194</v>
      </c>
      <c r="AK79" s="91" t="s">
        <v>280</v>
      </c>
      <c r="AL79" s="93">
        <v>4.3</v>
      </c>
    </row>
    <row r="80" spans="2:38" ht="12" customHeight="1">
      <c r="B80" s="91" t="s">
        <v>293</v>
      </c>
      <c r="C80" s="92">
        <v>450</v>
      </c>
      <c r="D80" s="93">
        <v>6.2</v>
      </c>
      <c r="E80" s="92">
        <v>481</v>
      </c>
      <c r="F80" s="93">
        <v>6</v>
      </c>
      <c r="G80" s="92">
        <v>456</v>
      </c>
      <c r="H80" s="93">
        <v>5.7</v>
      </c>
      <c r="I80" s="92">
        <v>540</v>
      </c>
      <c r="J80" s="93">
        <v>5.8</v>
      </c>
      <c r="K80" s="92">
        <v>585</v>
      </c>
      <c r="L80" s="93">
        <v>5.9</v>
      </c>
      <c r="M80" s="94">
        <v>645</v>
      </c>
      <c r="N80" s="93">
        <v>6.1</v>
      </c>
      <c r="O80" s="94">
        <v>720</v>
      </c>
      <c r="P80" s="93">
        <v>6.2</v>
      </c>
      <c r="Q80" s="94">
        <v>689</v>
      </c>
      <c r="R80" s="93">
        <v>6.1</v>
      </c>
      <c r="S80" s="94">
        <v>814</v>
      </c>
      <c r="T80" s="93">
        <v>6.2</v>
      </c>
      <c r="U80" s="92">
        <v>763</v>
      </c>
      <c r="V80" s="93">
        <v>5.9</v>
      </c>
      <c r="W80" s="92">
        <v>827</v>
      </c>
      <c r="X80" s="93">
        <v>5.8</v>
      </c>
      <c r="Y80" s="92">
        <v>854</v>
      </c>
      <c r="Z80" s="93">
        <v>5.5</v>
      </c>
      <c r="AA80" s="92">
        <v>913</v>
      </c>
      <c r="AB80" s="93">
        <v>5.5</v>
      </c>
      <c r="AC80" s="95">
        <f t="shared" si="3"/>
        <v>-0.70000000000000018</v>
      </c>
      <c r="AD80" s="92">
        <v>991</v>
      </c>
      <c r="AE80" s="93">
        <v>5.3</v>
      </c>
      <c r="AF80" s="95">
        <f t="shared" si="4"/>
        <v>-14.516129032258071</v>
      </c>
      <c r="AG80" s="92">
        <v>960</v>
      </c>
      <c r="AH80" s="93">
        <v>5.0999999999999996</v>
      </c>
      <c r="AI80" s="95">
        <f t="shared" si="5"/>
        <v>-17.741935483870979</v>
      </c>
      <c r="AK80" s="91" t="s">
        <v>268</v>
      </c>
      <c r="AL80" s="93">
        <v>4.2</v>
      </c>
    </row>
    <row r="81" spans="2:38" ht="12" customHeight="1">
      <c r="B81" s="91" t="s">
        <v>247</v>
      </c>
      <c r="C81" s="92">
        <v>155</v>
      </c>
      <c r="D81" s="93">
        <v>7.2</v>
      </c>
      <c r="E81" s="92">
        <v>182</v>
      </c>
      <c r="F81" s="93">
        <v>7</v>
      </c>
      <c r="G81" s="92">
        <v>182</v>
      </c>
      <c r="H81" s="93">
        <v>6.3</v>
      </c>
      <c r="I81" s="92">
        <v>166</v>
      </c>
      <c r="J81" s="93">
        <v>6.3</v>
      </c>
      <c r="K81" s="92">
        <v>160</v>
      </c>
      <c r="L81" s="93">
        <v>5.8</v>
      </c>
      <c r="M81" s="94">
        <v>198</v>
      </c>
      <c r="N81" s="93">
        <v>5.9</v>
      </c>
      <c r="O81" s="94">
        <v>211</v>
      </c>
      <c r="P81" s="93">
        <v>6.1</v>
      </c>
      <c r="Q81" s="94">
        <v>189</v>
      </c>
      <c r="R81" s="93">
        <v>6.2</v>
      </c>
      <c r="S81" s="94">
        <v>230</v>
      </c>
      <c r="T81" s="93">
        <v>6.2</v>
      </c>
      <c r="U81" s="92">
        <v>202</v>
      </c>
      <c r="V81" s="93">
        <v>5.9</v>
      </c>
      <c r="W81" s="92">
        <v>228</v>
      </c>
      <c r="X81" s="93">
        <v>5.9</v>
      </c>
      <c r="Y81" s="92">
        <v>243</v>
      </c>
      <c r="Z81" s="93">
        <v>5.8</v>
      </c>
      <c r="AA81" s="92">
        <v>256</v>
      </c>
      <c r="AB81" s="93">
        <v>6</v>
      </c>
      <c r="AC81" s="95">
        <f t="shared" si="3"/>
        <v>-1.2000000000000002</v>
      </c>
      <c r="AD81" s="92">
        <v>243</v>
      </c>
      <c r="AE81" s="93">
        <v>5.5</v>
      </c>
      <c r="AF81" s="95">
        <f t="shared" si="4"/>
        <v>-23.611111111111114</v>
      </c>
      <c r="AG81" s="92">
        <v>293</v>
      </c>
      <c r="AH81" s="93">
        <v>5.6</v>
      </c>
      <c r="AI81" s="95">
        <f t="shared" si="5"/>
        <v>-22.222222222222229</v>
      </c>
      <c r="AK81" s="91" t="s">
        <v>261</v>
      </c>
      <c r="AL81" s="93">
        <v>4.2</v>
      </c>
    </row>
    <row r="82" spans="2:38" ht="12" customHeight="1">
      <c r="B82" s="91" t="s">
        <v>297</v>
      </c>
      <c r="C82" s="92">
        <v>340</v>
      </c>
      <c r="D82" s="93">
        <v>6.9</v>
      </c>
      <c r="E82" s="92">
        <v>351</v>
      </c>
      <c r="F82" s="93">
        <v>6.4</v>
      </c>
      <c r="G82" s="92">
        <v>378</v>
      </c>
      <c r="H82" s="93">
        <v>6.2</v>
      </c>
      <c r="I82" s="92">
        <v>358</v>
      </c>
      <c r="J82" s="93">
        <v>5.8</v>
      </c>
      <c r="K82" s="92">
        <v>466</v>
      </c>
      <c r="L82" s="93">
        <v>6</v>
      </c>
      <c r="M82" s="94">
        <v>568</v>
      </c>
      <c r="N82" s="93">
        <v>6.3</v>
      </c>
      <c r="O82" s="94">
        <v>506</v>
      </c>
      <c r="P82" s="93">
        <v>6.7</v>
      </c>
      <c r="Q82" s="94">
        <v>508</v>
      </c>
      <c r="R82" s="93">
        <v>6.4</v>
      </c>
      <c r="S82" s="94">
        <v>528</v>
      </c>
      <c r="T82" s="93">
        <v>5.8</v>
      </c>
      <c r="U82" s="92">
        <v>561</v>
      </c>
      <c r="V82" s="93">
        <v>5.6</v>
      </c>
      <c r="W82" s="92">
        <v>610</v>
      </c>
      <c r="X82" s="93">
        <v>5.7</v>
      </c>
      <c r="Y82" s="92">
        <v>615</v>
      </c>
      <c r="Z82" s="93">
        <v>5.7</v>
      </c>
      <c r="AA82" s="92">
        <v>665</v>
      </c>
      <c r="AB82" s="93">
        <v>5.5</v>
      </c>
      <c r="AC82" s="95">
        <f t="shared" si="3"/>
        <v>-1.4000000000000004</v>
      </c>
      <c r="AD82" s="92">
        <v>786</v>
      </c>
      <c r="AE82" s="93">
        <v>5.7</v>
      </c>
      <c r="AF82" s="95">
        <f t="shared" si="4"/>
        <v>-17.39130434782609</v>
      </c>
      <c r="AG82" s="92">
        <v>752</v>
      </c>
      <c r="AH82" s="93">
        <v>5.7</v>
      </c>
      <c r="AI82" s="95">
        <f t="shared" si="5"/>
        <v>-17.39130434782609</v>
      </c>
      <c r="AK82" s="91" t="s">
        <v>265</v>
      </c>
      <c r="AL82" s="93">
        <v>4.2</v>
      </c>
    </row>
    <row r="83" spans="2:38" ht="12" customHeight="1">
      <c r="B83" s="91" t="s">
        <v>270</v>
      </c>
      <c r="C83" s="92">
        <v>382</v>
      </c>
      <c r="D83" s="93">
        <v>7.2</v>
      </c>
      <c r="E83" s="92">
        <v>372</v>
      </c>
      <c r="F83" s="93">
        <v>6.9</v>
      </c>
      <c r="G83" s="92">
        <v>369</v>
      </c>
      <c r="H83" s="93">
        <v>6.6</v>
      </c>
      <c r="I83" s="92">
        <v>324</v>
      </c>
      <c r="J83" s="93">
        <v>6.1</v>
      </c>
      <c r="K83" s="92">
        <v>313</v>
      </c>
      <c r="L83" s="93">
        <v>5.7</v>
      </c>
      <c r="M83" s="94">
        <v>353</v>
      </c>
      <c r="N83" s="93">
        <v>5.5</v>
      </c>
      <c r="O83" s="94">
        <v>336</v>
      </c>
      <c r="P83" s="93">
        <v>5.4</v>
      </c>
      <c r="Q83" s="94">
        <v>357</v>
      </c>
      <c r="R83" s="93">
        <v>5.5</v>
      </c>
      <c r="S83" s="94">
        <v>314</v>
      </c>
      <c r="T83" s="93">
        <v>5.2</v>
      </c>
      <c r="U83" s="92">
        <v>334</v>
      </c>
      <c r="V83" s="93">
        <v>5.0999999999999996</v>
      </c>
      <c r="W83" s="92">
        <v>302</v>
      </c>
      <c r="X83" s="93">
        <v>4.7</v>
      </c>
      <c r="Y83" s="92">
        <v>354</v>
      </c>
      <c r="Z83" s="93">
        <v>4.7</v>
      </c>
      <c r="AA83" s="92">
        <v>379</v>
      </c>
      <c r="AB83" s="93">
        <v>4.7</v>
      </c>
      <c r="AC83" s="95">
        <f t="shared" si="3"/>
        <v>-2.5</v>
      </c>
      <c r="AD83" s="92">
        <v>356</v>
      </c>
      <c r="AE83" s="93">
        <v>5</v>
      </c>
      <c r="AF83" s="95">
        <f t="shared" si="4"/>
        <v>-30.555555555555557</v>
      </c>
      <c r="AG83" s="92">
        <v>322</v>
      </c>
      <c r="AH83" s="93">
        <v>4.5999999999999996</v>
      </c>
      <c r="AI83" s="95">
        <f t="shared" si="5"/>
        <v>-36.111111111111114</v>
      </c>
      <c r="AK83" s="91" t="s">
        <v>272</v>
      </c>
      <c r="AL83" s="93">
        <v>4.0999999999999996</v>
      </c>
    </row>
    <row r="84" spans="2:38" ht="12" customHeight="1">
      <c r="B84" s="91" t="s">
        <v>281</v>
      </c>
      <c r="C84" s="92">
        <v>731</v>
      </c>
      <c r="D84" s="93">
        <v>6.3</v>
      </c>
      <c r="E84" s="92">
        <v>659</v>
      </c>
      <c r="F84" s="93">
        <v>6.1</v>
      </c>
      <c r="G84" s="92">
        <v>711</v>
      </c>
      <c r="H84" s="93">
        <v>5.9</v>
      </c>
      <c r="I84" s="92">
        <v>749</v>
      </c>
      <c r="J84" s="93">
        <v>5.9</v>
      </c>
      <c r="K84" s="92">
        <v>748</v>
      </c>
      <c r="L84" s="93">
        <v>6</v>
      </c>
      <c r="M84" s="94">
        <v>750</v>
      </c>
      <c r="N84" s="93">
        <v>5.9</v>
      </c>
      <c r="O84" s="94">
        <v>740</v>
      </c>
      <c r="P84" s="93">
        <v>5.7</v>
      </c>
      <c r="Q84" s="94">
        <v>787</v>
      </c>
      <c r="R84" s="93">
        <v>5.6</v>
      </c>
      <c r="S84" s="94">
        <v>720</v>
      </c>
      <c r="T84" s="93">
        <v>5.4</v>
      </c>
      <c r="U84" s="92">
        <v>759</v>
      </c>
      <c r="V84" s="93">
        <v>5.3</v>
      </c>
      <c r="W84" s="92">
        <v>766</v>
      </c>
      <c r="X84" s="93">
        <v>5</v>
      </c>
      <c r="Y84" s="92">
        <v>834</v>
      </c>
      <c r="Z84" s="93">
        <v>5.0999999999999996</v>
      </c>
      <c r="AA84" s="92">
        <v>874</v>
      </c>
      <c r="AB84" s="93">
        <v>5.2</v>
      </c>
      <c r="AC84" s="95">
        <f t="shared" si="3"/>
        <v>-1.0999999999999996</v>
      </c>
      <c r="AD84" s="92">
        <v>805</v>
      </c>
      <c r="AE84" s="93">
        <v>5.0999999999999996</v>
      </c>
      <c r="AF84" s="95">
        <f t="shared" si="4"/>
        <v>-19.047619047619051</v>
      </c>
      <c r="AG84" s="92">
        <v>832</v>
      </c>
      <c r="AH84" s="93">
        <v>4.8</v>
      </c>
      <c r="AI84" s="95">
        <f t="shared" si="5"/>
        <v>-23.80952380952381</v>
      </c>
      <c r="AK84" s="91" t="s">
        <v>269</v>
      </c>
      <c r="AL84" s="93">
        <v>4.0999999999999996</v>
      </c>
    </row>
    <row r="85" spans="2:38" ht="12" customHeight="1">
      <c r="B85" s="91" t="s">
        <v>251</v>
      </c>
      <c r="C85" s="92">
        <v>89</v>
      </c>
      <c r="D85" s="93">
        <v>7.6</v>
      </c>
      <c r="E85" s="92">
        <v>81</v>
      </c>
      <c r="F85" s="93">
        <v>7</v>
      </c>
      <c r="G85" s="92">
        <v>80</v>
      </c>
      <c r="H85" s="93">
        <v>6.6</v>
      </c>
      <c r="I85" s="92">
        <v>91</v>
      </c>
      <c r="J85" s="93">
        <v>6.5</v>
      </c>
      <c r="K85" s="92">
        <v>83</v>
      </c>
      <c r="L85" s="93">
        <v>6.3</v>
      </c>
      <c r="M85" s="94">
        <v>102</v>
      </c>
      <c r="N85" s="93">
        <v>6.7</v>
      </c>
      <c r="O85" s="94">
        <v>79</v>
      </c>
      <c r="P85" s="93">
        <v>6.4</v>
      </c>
      <c r="Q85" s="94">
        <v>99</v>
      </c>
      <c r="R85" s="93">
        <v>6.8</v>
      </c>
      <c r="S85" s="94">
        <v>94</v>
      </c>
      <c r="T85" s="93">
        <v>6.6</v>
      </c>
      <c r="U85" s="92">
        <v>89</v>
      </c>
      <c r="V85" s="93">
        <v>6.6</v>
      </c>
      <c r="W85" s="92">
        <v>89</v>
      </c>
      <c r="X85" s="93">
        <v>6.2</v>
      </c>
      <c r="Y85" s="92">
        <v>90</v>
      </c>
      <c r="Z85" s="93">
        <v>5.9</v>
      </c>
      <c r="AA85" s="92">
        <v>82</v>
      </c>
      <c r="AB85" s="93">
        <v>5.6</v>
      </c>
      <c r="AC85" s="95">
        <f t="shared" si="3"/>
        <v>-2</v>
      </c>
      <c r="AD85" s="92">
        <v>89</v>
      </c>
      <c r="AE85" s="93">
        <v>5.6</v>
      </c>
      <c r="AF85" s="95">
        <f t="shared" si="4"/>
        <v>-26.315789473684209</v>
      </c>
      <c r="AG85" s="92">
        <v>116</v>
      </c>
      <c r="AH85" s="93">
        <v>6.5</v>
      </c>
      <c r="AI85" s="95">
        <f t="shared" si="5"/>
        <v>-14.473684210526311</v>
      </c>
      <c r="AK85" s="287" t="s">
        <v>259</v>
      </c>
      <c r="AL85" s="286">
        <v>4</v>
      </c>
    </row>
    <row r="86" spans="2:38" ht="12" customHeight="1">
      <c r="B86" s="97" t="s">
        <v>302</v>
      </c>
      <c r="C86" s="96">
        <v>32925</v>
      </c>
      <c r="D86" s="98">
        <v>6.7</v>
      </c>
      <c r="E86" s="96">
        <v>32522</v>
      </c>
      <c r="F86" s="98">
        <v>6.6</v>
      </c>
      <c r="G86" s="96">
        <v>32605</v>
      </c>
      <c r="H86" s="98">
        <v>6.3</v>
      </c>
      <c r="I86" s="96">
        <v>33311</v>
      </c>
      <c r="J86" s="98">
        <v>6.2</v>
      </c>
      <c r="K86" s="96">
        <v>33930</v>
      </c>
      <c r="L86" s="98">
        <v>6</v>
      </c>
      <c r="M86" s="99">
        <v>35497</v>
      </c>
      <c r="N86" s="98">
        <v>6</v>
      </c>
      <c r="O86" s="99">
        <v>35640</v>
      </c>
      <c r="P86" s="98">
        <v>6</v>
      </c>
      <c r="Q86" s="99">
        <v>35623</v>
      </c>
      <c r="R86" s="98">
        <v>5.9</v>
      </c>
      <c r="S86" s="99">
        <v>36552</v>
      </c>
      <c r="T86" s="98">
        <v>5.7</v>
      </c>
      <c r="U86" s="96">
        <v>35760</v>
      </c>
      <c r="V86" s="98">
        <v>5.6</v>
      </c>
      <c r="W86" s="96">
        <v>35916</v>
      </c>
      <c r="X86" s="98">
        <v>5.4</v>
      </c>
      <c r="Y86" s="96">
        <v>38042</v>
      </c>
      <c r="Z86" s="98">
        <v>5.3</v>
      </c>
      <c r="AA86" s="174">
        <v>39904</v>
      </c>
      <c r="AB86" s="175">
        <v>5.3</v>
      </c>
      <c r="AC86" s="95">
        <f t="shared" si="3"/>
        <v>-1.4000000000000004</v>
      </c>
      <c r="AD86" s="8">
        <v>39791</v>
      </c>
      <c r="AE86" s="8">
        <v>5.2</v>
      </c>
      <c r="AF86" s="95"/>
      <c r="AG86" s="92">
        <v>38231</v>
      </c>
      <c r="AH86" s="93">
        <v>5</v>
      </c>
      <c r="AI86" s="95">
        <f t="shared" si="5"/>
        <v>-25.373134328358208</v>
      </c>
      <c r="AJ86" s="100"/>
      <c r="AK86"/>
      <c r="AL86"/>
    </row>
    <row r="87" spans="2:38" ht="14.25">
      <c r="AJ87" s="100"/>
      <c r="AK87"/>
      <c r="AL87"/>
    </row>
  </sheetData>
  <sortState xmlns:xlrd2="http://schemas.microsoft.com/office/spreadsheetml/2017/richdata2" ref="AK7:AL85">
    <sortCondition descending="1" ref="AL7:AL85"/>
  </sortState>
  <mergeCells count="4">
    <mergeCell ref="N1:P2"/>
    <mergeCell ref="AK1:AS1"/>
    <mergeCell ref="AT1:AV2"/>
    <mergeCell ref="AK4:AS5"/>
  </mergeCells>
  <hyperlinks>
    <hyperlink ref="N1:O1" location="Sheet1!C3" display="Sheet1!C3" xr:uid="{00000000-0004-0000-0700-000000000000}"/>
    <hyperlink ref="N1:P2" location="Front!C3" display="MORTALITY TRENDS" xr:uid="{00000000-0004-0000-0700-000001000000}"/>
    <hyperlink ref="AT1:AU1" location="Sheet1!C3" display="Sheet1!C3" xr:uid="{00000000-0004-0000-0700-000002000000}"/>
    <hyperlink ref="AT1:AV2" location="Front!C3" display="MORTALITY TRENDS" xr:uid="{00000000-0004-0000-0700-000003000000}"/>
  </hyperlinks>
  <pageMargins left="0.39370078740157483" right="0.39370078740157483" top="0.39370078740157483" bottom="0.39370078740157483" header="0.31496062992125984" footer="0.31496062992125984"/>
  <pageSetup paperSize="9" scale="7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984375" defaultRowHeight="12.75" customHeight="1"/>
  <cols>
    <col min="1" max="1" width="17.73046875" style="109" customWidth="1"/>
    <col min="2" max="2" width="12.3984375" style="110"/>
    <col min="3" max="3" width="12.3984375" style="111"/>
    <col min="4" max="4" width="4.1328125" style="7" customWidth="1"/>
    <col min="5" max="5" width="17.73046875" style="109" customWidth="1"/>
    <col min="6" max="6" width="12.3984375" style="110"/>
    <col min="7" max="7" width="12.3984375" style="111"/>
    <col min="8" max="11" width="12.3984375" style="109"/>
    <col min="12" max="256" width="12.3984375" style="101"/>
    <col min="257" max="257" width="17.73046875" style="101" customWidth="1"/>
    <col min="258" max="259" width="12.3984375" style="101"/>
    <col min="260" max="260" width="4.1328125" style="101" customWidth="1"/>
    <col min="261" max="261" width="17.73046875" style="101" customWidth="1"/>
    <col min="262" max="512" width="12.3984375" style="101"/>
    <col min="513" max="513" width="17.73046875" style="101" customWidth="1"/>
    <col min="514" max="515" width="12.3984375" style="101"/>
    <col min="516" max="516" width="4.1328125" style="101" customWidth="1"/>
    <col min="517" max="517" width="17.73046875" style="101" customWidth="1"/>
    <col min="518" max="768" width="12.3984375" style="101"/>
    <col min="769" max="769" width="17.73046875" style="101" customWidth="1"/>
    <col min="770" max="771" width="12.3984375" style="101"/>
    <col min="772" max="772" width="4.1328125" style="101" customWidth="1"/>
    <col min="773" max="773" width="17.73046875" style="101" customWidth="1"/>
    <col min="774" max="1024" width="12.3984375" style="101"/>
    <col min="1025" max="1025" width="17.73046875" style="101" customWidth="1"/>
    <col min="1026" max="1027" width="12.3984375" style="101"/>
    <col min="1028" max="1028" width="4.1328125" style="101" customWidth="1"/>
    <col min="1029" max="1029" width="17.73046875" style="101" customWidth="1"/>
    <col min="1030" max="1280" width="12.3984375" style="101"/>
    <col min="1281" max="1281" width="17.73046875" style="101" customWidth="1"/>
    <col min="1282" max="1283" width="12.3984375" style="101"/>
    <col min="1284" max="1284" width="4.1328125" style="101" customWidth="1"/>
    <col min="1285" max="1285" width="17.73046875" style="101" customWidth="1"/>
    <col min="1286" max="1536" width="12.3984375" style="101"/>
    <col min="1537" max="1537" width="17.73046875" style="101" customWidth="1"/>
    <col min="1538" max="1539" width="12.3984375" style="101"/>
    <col min="1540" max="1540" width="4.1328125" style="101" customWidth="1"/>
    <col min="1541" max="1541" width="17.73046875" style="101" customWidth="1"/>
    <col min="1542" max="1792" width="12.3984375" style="101"/>
    <col min="1793" max="1793" width="17.73046875" style="101" customWidth="1"/>
    <col min="1794" max="1795" width="12.3984375" style="101"/>
    <col min="1796" max="1796" width="4.1328125" style="101" customWidth="1"/>
    <col min="1797" max="1797" width="17.73046875" style="101" customWidth="1"/>
    <col min="1798" max="2048" width="12.3984375" style="101"/>
    <col min="2049" max="2049" width="17.73046875" style="101" customWidth="1"/>
    <col min="2050" max="2051" width="12.3984375" style="101"/>
    <col min="2052" max="2052" width="4.1328125" style="101" customWidth="1"/>
    <col min="2053" max="2053" width="17.73046875" style="101" customWidth="1"/>
    <col min="2054" max="2304" width="12.3984375" style="101"/>
    <col min="2305" max="2305" width="17.73046875" style="101" customWidth="1"/>
    <col min="2306" max="2307" width="12.3984375" style="101"/>
    <col min="2308" max="2308" width="4.1328125" style="101" customWidth="1"/>
    <col min="2309" max="2309" width="17.73046875" style="101" customWidth="1"/>
    <col min="2310" max="2560" width="12.3984375" style="101"/>
    <col min="2561" max="2561" width="17.73046875" style="101" customWidth="1"/>
    <col min="2562" max="2563" width="12.3984375" style="101"/>
    <col min="2564" max="2564" width="4.1328125" style="101" customWidth="1"/>
    <col min="2565" max="2565" width="17.73046875" style="101" customWidth="1"/>
    <col min="2566" max="2816" width="12.3984375" style="101"/>
    <col min="2817" max="2817" width="17.73046875" style="101" customWidth="1"/>
    <col min="2818" max="2819" width="12.3984375" style="101"/>
    <col min="2820" max="2820" width="4.1328125" style="101" customWidth="1"/>
    <col min="2821" max="2821" width="17.73046875" style="101" customWidth="1"/>
    <col min="2822" max="3072" width="12.3984375" style="101"/>
    <col min="3073" max="3073" width="17.73046875" style="101" customWidth="1"/>
    <col min="3074" max="3075" width="12.3984375" style="101"/>
    <col min="3076" max="3076" width="4.1328125" style="101" customWidth="1"/>
    <col min="3077" max="3077" width="17.73046875" style="101" customWidth="1"/>
    <col min="3078" max="3328" width="12.3984375" style="101"/>
    <col min="3329" max="3329" width="17.73046875" style="101" customWidth="1"/>
    <col min="3330" max="3331" width="12.3984375" style="101"/>
    <col min="3332" max="3332" width="4.1328125" style="101" customWidth="1"/>
    <col min="3333" max="3333" width="17.73046875" style="101" customWidth="1"/>
    <col min="3334" max="3584" width="12.3984375" style="101"/>
    <col min="3585" max="3585" width="17.73046875" style="101" customWidth="1"/>
    <col min="3586" max="3587" width="12.3984375" style="101"/>
    <col min="3588" max="3588" width="4.1328125" style="101" customWidth="1"/>
    <col min="3589" max="3589" width="17.73046875" style="101" customWidth="1"/>
    <col min="3590" max="3840" width="12.3984375" style="101"/>
    <col min="3841" max="3841" width="17.73046875" style="101" customWidth="1"/>
    <col min="3842" max="3843" width="12.3984375" style="101"/>
    <col min="3844" max="3844" width="4.1328125" style="101" customWidth="1"/>
    <col min="3845" max="3845" width="17.73046875" style="101" customWidth="1"/>
    <col min="3846" max="4096" width="12.3984375" style="101"/>
    <col min="4097" max="4097" width="17.73046875" style="101" customWidth="1"/>
    <col min="4098" max="4099" width="12.3984375" style="101"/>
    <col min="4100" max="4100" width="4.1328125" style="101" customWidth="1"/>
    <col min="4101" max="4101" width="17.73046875" style="101" customWidth="1"/>
    <col min="4102" max="4352" width="12.3984375" style="101"/>
    <col min="4353" max="4353" width="17.73046875" style="101" customWidth="1"/>
    <col min="4354" max="4355" width="12.3984375" style="101"/>
    <col min="4356" max="4356" width="4.1328125" style="101" customWidth="1"/>
    <col min="4357" max="4357" width="17.73046875" style="101" customWidth="1"/>
    <col min="4358" max="4608" width="12.3984375" style="101"/>
    <col min="4609" max="4609" width="17.73046875" style="101" customWidth="1"/>
    <col min="4610" max="4611" width="12.3984375" style="101"/>
    <col min="4612" max="4612" width="4.1328125" style="101" customWidth="1"/>
    <col min="4613" max="4613" width="17.73046875" style="101" customWidth="1"/>
    <col min="4614" max="4864" width="12.3984375" style="101"/>
    <col min="4865" max="4865" width="17.73046875" style="101" customWidth="1"/>
    <col min="4866" max="4867" width="12.3984375" style="101"/>
    <col min="4868" max="4868" width="4.1328125" style="101" customWidth="1"/>
    <col min="4869" max="4869" width="17.73046875" style="101" customWidth="1"/>
    <col min="4870" max="5120" width="12.3984375" style="101"/>
    <col min="5121" max="5121" width="17.73046875" style="101" customWidth="1"/>
    <col min="5122" max="5123" width="12.3984375" style="101"/>
    <col min="5124" max="5124" width="4.1328125" style="101" customWidth="1"/>
    <col min="5125" max="5125" width="17.73046875" style="101" customWidth="1"/>
    <col min="5126" max="5376" width="12.3984375" style="101"/>
    <col min="5377" max="5377" width="17.73046875" style="101" customWidth="1"/>
    <col min="5378" max="5379" width="12.3984375" style="101"/>
    <col min="5380" max="5380" width="4.1328125" style="101" customWidth="1"/>
    <col min="5381" max="5381" width="17.73046875" style="101" customWidth="1"/>
    <col min="5382" max="5632" width="12.3984375" style="101"/>
    <col min="5633" max="5633" width="17.73046875" style="101" customWidth="1"/>
    <col min="5634" max="5635" width="12.3984375" style="101"/>
    <col min="5636" max="5636" width="4.1328125" style="101" customWidth="1"/>
    <col min="5637" max="5637" width="17.73046875" style="101" customWidth="1"/>
    <col min="5638" max="5888" width="12.3984375" style="101"/>
    <col min="5889" max="5889" width="17.73046875" style="101" customWidth="1"/>
    <col min="5890" max="5891" width="12.3984375" style="101"/>
    <col min="5892" max="5892" width="4.1328125" style="101" customWidth="1"/>
    <col min="5893" max="5893" width="17.73046875" style="101" customWidth="1"/>
    <col min="5894" max="6144" width="12.3984375" style="101"/>
    <col min="6145" max="6145" width="17.73046875" style="101" customWidth="1"/>
    <col min="6146" max="6147" width="12.3984375" style="101"/>
    <col min="6148" max="6148" width="4.1328125" style="101" customWidth="1"/>
    <col min="6149" max="6149" width="17.73046875" style="101" customWidth="1"/>
    <col min="6150" max="6400" width="12.3984375" style="101"/>
    <col min="6401" max="6401" width="17.73046875" style="101" customWidth="1"/>
    <col min="6402" max="6403" width="12.3984375" style="101"/>
    <col min="6404" max="6404" width="4.1328125" style="101" customWidth="1"/>
    <col min="6405" max="6405" width="17.73046875" style="101" customWidth="1"/>
    <col min="6406" max="6656" width="12.3984375" style="101"/>
    <col min="6657" max="6657" width="17.73046875" style="101" customWidth="1"/>
    <col min="6658" max="6659" width="12.3984375" style="101"/>
    <col min="6660" max="6660" width="4.1328125" style="101" customWidth="1"/>
    <col min="6661" max="6661" width="17.73046875" style="101" customWidth="1"/>
    <col min="6662" max="6912" width="12.3984375" style="101"/>
    <col min="6913" max="6913" width="17.73046875" style="101" customWidth="1"/>
    <col min="6914" max="6915" width="12.3984375" style="101"/>
    <col min="6916" max="6916" width="4.1328125" style="101" customWidth="1"/>
    <col min="6917" max="6917" width="17.73046875" style="101" customWidth="1"/>
    <col min="6918" max="7168" width="12.3984375" style="101"/>
    <col min="7169" max="7169" width="17.73046875" style="101" customWidth="1"/>
    <col min="7170" max="7171" width="12.3984375" style="101"/>
    <col min="7172" max="7172" width="4.1328125" style="101" customWidth="1"/>
    <col min="7173" max="7173" width="17.73046875" style="101" customWidth="1"/>
    <col min="7174" max="7424" width="12.3984375" style="101"/>
    <col min="7425" max="7425" width="17.73046875" style="101" customWidth="1"/>
    <col min="7426" max="7427" width="12.3984375" style="101"/>
    <col min="7428" max="7428" width="4.1328125" style="101" customWidth="1"/>
    <col min="7429" max="7429" width="17.73046875" style="101" customWidth="1"/>
    <col min="7430" max="7680" width="12.3984375" style="101"/>
    <col min="7681" max="7681" width="17.73046875" style="101" customWidth="1"/>
    <col min="7682" max="7683" width="12.3984375" style="101"/>
    <col min="7684" max="7684" width="4.1328125" style="101" customWidth="1"/>
    <col min="7685" max="7685" width="17.73046875" style="101" customWidth="1"/>
    <col min="7686" max="7936" width="12.3984375" style="101"/>
    <col min="7937" max="7937" width="17.73046875" style="101" customWidth="1"/>
    <col min="7938" max="7939" width="12.3984375" style="101"/>
    <col min="7940" max="7940" width="4.1328125" style="101" customWidth="1"/>
    <col min="7941" max="7941" width="17.73046875" style="101" customWidth="1"/>
    <col min="7942" max="8192" width="12.3984375" style="101"/>
    <col min="8193" max="8193" width="17.73046875" style="101" customWidth="1"/>
    <col min="8194" max="8195" width="12.3984375" style="101"/>
    <col min="8196" max="8196" width="4.1328125" style="101" customWidth="1"/>
    <col min="8197" max="8197" width="17.73046875" style="101" customWidth="1"/>
    <col min="8198" max="8448" width="12.3984375" style="101"/>
    <col min="8449" max="8449" width="17.73046875" style="101" customWidth="1"/>
    <col min="8450" max="8451" width="12.3984375" style="101"/>
    <col min="8452" max="8452" width="4.1328125" style="101" customWidth="1"/>
    <col min="8453" max="8453" width="17.73046875" style="101" customWidth="1"/>
    <col min="8454" max="8704" width="12.3984375" style="101"/>
    <col min="8705" max="8705" width="17.73046875" style="101" customWidth="1"/>
    <col min="8706" max="8707" width="12.3984375" style="101"/>
    <col min="8708" max="8708" width="4.1328125" style="101" customWidth="1"/>
    <col min="8709" max="8709" width="17.73046875" style="101" customWidth="1"/>
    <col min="8710" max="8960" width="12.3984375" style="101"/>
    <col min="8961" max="8961" width="17.73046875" style="101" customWidth="1"/>
    <col min="8962" max="8963" width="12.3984375" style="101"/>
    <col min="8964" max="8964" width="4.1328125" style="101" customWidth="1"/>
    <col min="8965" max="8965" width="17.73046875" style="101" customWidth="1"/>
    <col min="8966" max="9216" width="12.3984375" style="101"/>
    <col min="9217" max="9217" width="17.73046875" style="101" customWidth="1"/>
    <col min="9218" max="9219" width="12.3984375" style="101"/>
    <col min="9220" max="9220" width="4.1328125" style="101" customWidth="1"/>
    <col min="9221" max="9221" width="17.73046875" style="101" customWidth="1"/>
    <col min="9222" max="9472" width="12.3984375" style="101"/>
    <col min="9473" max="9473" width="17.73046875" style="101" customWidth="1"/>
    <col min="9474" max="9475" width="12.3984375" style="101"/>
    <col min="9476" max="9476" width="4.1328125" style="101" customWidth="1"/>
    <col min="9477" max="9477" width="17.73046875" style="101" customWidth="1"/>
    <col min="9478" max="9728" width="12.3984375" style="101"/>
    <col min="9729" max="9729" width="17.73046875" style="101" customWidth="1"/>
    <col min="9730" max="9731" width="12.3984375" style="101"/>
    <col min="9732" max="9732" width="4.1328125" style="101" customWidth="1"/>
    <col min="9733" max="9733" width="17.73046875" style="101" customWidth="1"/>
    <col min="9734" max="9984" width="12.3984375" style="101"/>
    <col min="9985" max="9985" width="17.73046875" style="101" customWidth="1"/>
    <col min="9986" max="9987" width="12.3984375" style="101"/>
    <col min="9988" max="9988" width="4.1328125" style="101" customWidth="1"/>
    <col min="9989" max="9989" width="17.73046875" style="101" customWidth="1"/>
    <col min="9990" max="10240" width="12.3984375" style="101"/>
    <col min="10241" max="10241" width="17.73046875" style="101" customWidth="1"/>
    <col min="10242" max="10243" width="12.3984375" style="101"/>
    <col min="10244" max="10244" width="4.1328125" style="101" customWidth="1"/>
    <col min="10245" max="10245" width="17.73046875" style="101" customWidth="1"/>
    <col min="10246" max="10496" width="12.3984375" style="101"/>
    <col min="10497" max="10497" width="17.73046875" style="101" customWidth="1"/>
    <col min="10498" max="10499" width="12.3984375" style="101"/>
    <col min="10500" max="10500" width="4.1328125" style="101" customWidth="1"/>
    <col min="10501" max="10501" width="17.73046875" style="101" customWidth="1"/>
    <col min="10502" max="10752" width="12.3984375" style="101"/>
    <col min="10753" max="10753" width="17.73046875" style="101" customWidth="1"/>
    <col min="10754" max="10755" width="12.3984375" style="101"/>
    <col min="10756" max="10756" width="4.1328125" style="101" customWidth="1"/>
    <col min="10757" max="10757" width="17.73046875" style="101" customWidth="1"/>
    <col min="10758" max="11008" width="12.3984375" style="101"/>
    <col min="11009" max="11009" width="17.73046875" style="101" customWidth="1"/>
    <col min="11010" max="11011" width="12.3984375" style="101"/>
    <col min="11012" max="11012" width="4.1328125" style="101" customWidth="1"/>
    <col min="11013" max="11013" width="17.73046875" style="101" customWidth="1"/>
    <col min="11014" max="11264" width="12.3984375" style="101"/>
    <col min="11265" max="11265" width="17.73046875" style="101" customWidth="1"/>
    <col min="11266" max="11267" width="12.3984375" style="101"/>
    <col min="11268" max="11268" width="4.1328125" style="101" customWidth="1"/>
    <col min="11269" max="11269" width="17.73046875" style="101" customWidth="1"/>
    <col min="11270" max="11520" width="12.3984375" style="101"/>
    <col min="11521" max="11521" width="17.73046875" style="101" customWidth="1"/>
    <col min="11522" max="11523" width="12.3984375" style="101"/>
    <col min="11524" max="11524" width="4.1328125" style="101" customWidth="1"/>
    <col min="11525" max="11525" width="17.73046875" style="101" customWidth="1"/>
    <col min="11526" max="11776" width="12.3984375" style="101"/>
    <col min="11777" max="11777" width="17.73046875" style="101" customWidth="1"/>
    <col min="11778" max="11779" width="12.3984375" style="101"/>
    <col min="11780" max="11780" width="4.1328125" style="101" customWidth="1"/>
    <col min="11781" max="11781" width="17.73046875" style="101" customWidth="1"/>
    <col min="11782" max="12032" width="12.3984375" style="101"/>
    <col min="12033" max="12033" width="17.73046875" style="101" customWidth="1"/>
    <col min="12034" max="12035" width="12.3984375" style="101"/>
    <col min="12036" max="12036" width="4.1328125" style="101" customWidth="1"/>
    <col min="12037" max="12037" width="17.73046875" style="101" customWidth="1"/>
    <col min="12038" max="12288" width="12.3984375" style="101"/>
    <col min="12289" max="12289" width="17.73046875" style="101" customWidth="1"/>
    <col min="12290" max="12291" width="12.3984375" style="101"/>
    <col min="12292" max="12292" width="4.1328125" style="101" customWidth="1"/>
    <col min="12293" max="12293" width="17.73046875" style="101" customWidth="1"/>
    <col min="12294" max="12544" width="12.3984375" style="101"/>
    <col min="12545" max="12545" width="17.73046875" style="101" customWidth="1"/>
    <col min="12546" max="12547" width="12.3984375" style="101"/>
    <col min="12548" max="12548" width="4.1328125" style="101" customWidth="1"/>
    <col min="12549" max="12549" width="17.73046875" style="101" customWidth="1"/>
    <col min="12550" max="12800" width="12.3984375" style="101"/>
    <col min="12801" max="12801" width="17.73046875" style="101" customWidth="1"/>
    <col min="12802" max="12803" width="12.3984375" style="101"/>
    <col min="12804" max="12804" width="4.1328125" style="101" customWidth="1"/>
    <col min="12805" max="12805" width="17.73046875" style="101" customWidth="1"/>
    <col min="12806" max="13056" width="12.3984375" style="101"/>
    <col min="13057" max="13057" width="17.73046875" style="101" customWidth="1"/>
    <col min="13058" max="13059" width="12.3984375" style="101"/>
    <col min="13060" max="13060" width="4.1328125" style="101" customWidth="1"/>
    <col min="13061" max="13061" width="17.73046875" style="101" customWidth="1"/>
    <col min="13062" max="13312" width="12.3984375" style="101"/>
    <col min="13313" max="13313" width="17.73046875" style="101" customWidth="1"/>
    <col min="13314" max="13315" width="12.3984375" style="101"/>
    <col min="13316" max="13316" width="4.1328125" style="101" customWidth="1"/>
    <col min="13317" max="13317" width="17.73046875" style="101" customWidth="1"/>
    <col min="13318" max="13568" width="12.3984375" style="101"/>
    <col min="13569" max="13569" width="17.73046875" style="101" customWidth="1"/>
    <col min="13570" max="13571" width="12.3984375" style="101"/>
    <col min="13572" max="13572" width="4.1328125" style="101" customWidth="1"/>
    <col min="13573" max="13573" width="17.73046875" style="101" customWidth="1"/>
    <col min="13574" max="13824" width="12.3984375" style="101"/>
    <col min="13825" max="13825" width="17.73046875" style="101" customWidth="1"/>
    <col min="13826" max="13827" width="12.3984375" style="101"/>
    <col min="13828" max="13828" width="4.1328125" style="101" customWidth="1"/>
    <col min="13829" max="13829" width="17.73046875" style="101" customWidth="1"/>
    <col min="13830" max="14080" width="12.3984375" style="101"/>
    <col min="14081" max="14081" width="17.73046875" style="101" customWidth="1"/>
    <col min="14082" max="14083" width="12.3984375" style="101"/>
    <col min="14084" max="14084" width="4.1328125" style="101" customWidth="1"/>
    <col min="14085" max="14085" width="17.73046875" style="101" customWidth="1"/>
    <col min="14086" max="14336" width="12.3984375" style="101"/>
    <col min="14337" max="14337" width="17.73046875" style="101" customWidth="1"/>
    <col min="14338" max="14339" width="12.3984375" style="101"/>
    <col min="14340" max="14340" width="4.1328125" style="101" customWidth="1"/>
    <col min="14341" max="14341" width="17.73046875" style="101" customWidth="1"/>
    <col min="14342" max="14592" width="12.3984375" style="101"/>
    <col min="14593" max="14593" width="17.73046875" style="101" customWidth="1"/>
    <col min="14594" max="14595" width="12.3984375" style="101"/>
    <col min="14596" max="14596" width="4.1328125" style="101" customWidth="1"/>
    <col min="14597" max="14597" width="17.73046875" style="101" customWidth="1"/>
    <col min="14598" max="14848" width="12.3984375" style="101"/>
    <col min="14849" max="14849" width="17.73046875" style="101" customWidth="1"/>
    <col min="14850" max="14851" width="12.3984375" style="101"/>
    <col min="14852" max="14852" width="4.1328125" style="101" customWidth="1"/>
    <col min="14853" max="14853" width="17.73046875" style="101" customWidth="1"/>
    <col min="14854" max="15104" width="12.3984375" style="101"/>
    <col min="15105" max="15105" width="17.73046875" style="101" customWidth="1"/>
    <col min="15106" max="15107" width="12.3984375" style="101"/>
    <col min="15108" max="15108" width="4.1328125" style="101" customWidth="1"/>
    <col min="15109" max="15109" width="17.73046875" style="101" customWidth="1"/>
    <col min="15110" max="15360" width="12.3984375" style="101"/>
    <col min="15361" max="15361" width="17.73046875" style="101" customWidth="1"/>
    <col min="15362" max="15363" width="12.3984375" style="101"/>
    <col min="15364" max="15364" width="4.1328125" style="101" customWidth="1"/>
    <col min="15365" max="15365" width="17.73046875" style="101" customWidth="1"/>
    <col min="15366" max="15616" width="12.3984375" style="101"/>
    <col min="15617" max="15617" width="17.73046875" style="101" customWidth="1"/>
    <col min="15618" max="15619" width="12.3984375" style="101"/>
    <col min="15620" max="15620" width="4.1328125" style="101" customWidth="1"/>
    <col min="15621" max="15621" width="17.73046875" style="101" customWidth="1"/>
    <col min="15622" max="15872" width="12.3984375" style="101"/>
    <col min="15873" max="15873" width="17.73046875" style="101" customWidth="1"/>
    <col min="15874" max="15875" width="12.3984375" style="101"/>
    <col min="15876" max="15876" width="4.1328125" style="101" customWidth="1"/>
    <col min="15877" max="15877" width="17.73046875" style="101" customWidth="1"/>
    <col min="15878" max="16128" width="12.3984375" style="101"/>
    <col min="16129" max="16129" width="17.73046875" style="101" customWidth="1"/>
    <col min="16130" max="16131" width="12.3984375" style="101"/>
    <col min="16132" max="16132" width="4.1328125" style="101" customWidth="1"/>
    <col min="16133" max="16133" width="17.73046875" style="101" customWidth="1"/>
    <col min="16134" max="16384" width="12.3984375" style="101"/>
  </cols>
  <sheetData>
    <row r="1" spans="1:15" ht="33" customHeight="1">
      <c r="A1" s="315" t="s">
        <v>303</v>
      </c>
      <c r="B1" s="315"/>
      <c r="C1" s="315"/>
      <c r="D1" s="315"/>
      <c r="E1" s="315"/>
      <c r="F1" s="315"/>
      <c r="G1" s="315"/>
      <c r="H1" s="315"/>
      <c r="I1" s="315"/>
      <c r="J1" s="315"/>
      <c r="K1" s="315"/>
      <c r="L1" s="315"/>
      <c r="M1" s="315"/>
      <c r="N1" s="315"/>
      <c r="O1" s="315"/>
    </row>
    <row r="2" spans="1:15" ht="15" customHeight="1">
      <c r="A2" s="316" t="s">
        <v>571</v>
      </c>
      <c r="B2" s="316"/>
      <c r="C2" s="316"/>
      <c r="D2" s="316"/>
      <c r="E2" s="316"/>
      <c r="F2" s="316"/>
      <c r="G2" s="316"/>
      <c r="H2" s="316"/>
      <c r="I2" s="316"/>
      <c r="J2" s="316"/>
      <c r="K2" s="316"/>
      <c r="L2" s="316"/>
      <c r="M2" s="316"/>
      <c r="N2" s="316"/>
      <c r="O2" s="316"/>
    </row>
    <row r="3" spans="1:15" ht="18.75" customHeight="1">
      <c r="A3" s="317" t="s">
        <v>304</v>
      </c>
      <c r="B3" s="317"/>
      <c r="C3" s="317"/>
      <c r="D3" s="102"/>
      <c r="E3" s="317" t="s">
        <v>305</v>
      </c>
      <c r="F3" s="317"/>
      <c r="G3" s="317"/>
      <c r="H3" s="103"/>
      <c r="I3" s="103"/>
      <c r="J3" s="103"/>
      <c r="K3" s="103"/>
      <c r="L3" s="103"/>
      <c r="M3" s="318" t="s">
        <v>36</v>
      </c>
      <c r="N3" s="318"/>
      <c r="O3" s="318"/>
    </row>
    <row r="4" spans="1:15" ht="16.5" customHeight="1">
      <c r="A4" s="104"/>
      <c r="B4" s="105" t="s">
        <v>306</v>
      </c>
      <c r="C4" s="106" t="s">
        <v>307</v>
      </c>
      <c r="E4" s="104"/>
      <c r="F4" s="105" t="s">
        <v>306</v>
      </c>
      <c r="G4" s="106" t="s">
        <v>307</v>
      </c>
      <c r="H4" s="107" t="s">
        <v>308</v>
      </c>
      <c r="I4" s="108">
        <f>CORREL(F5:F240,G5:G240)</f>
        <v>-0.52538024263781347</v>
      </c>
      <c r="M4" s="319"/>
      <c r="N4" s="319"/>
      <c r="O4" s="319"/>
    </row>
    <row r="5" spans="1:15" ht="12.75" customHeight="1">
      <c r="A5" s="109" t="s">
        <v>309</v>
      </c>
      <c r="B5" s="110">
        <v>1054.0142879</v>
      </c>
      <c r="C5" s="111">
        <v>6.8</v>
      </c>
      <c r="E5" s="220" t="s">
        <v>351</v>
      </c>
      <c r="F5" s="221">
        <v>973.09194404000004</v>
      </c>
      <c r="G5" s="222">
        <v>10.4</v>
      </c>
    </row>
    <row r="6" spans="1:15" ht="12.75" customHeight="1">
      <c r="A6" s="112" t="s">
        <v>311</v>
      </c>
      <c r="B6" s="113">
        <v>1005.8000162</v>
      </c>
      <c r="C6" s="114">
        <v>4.3</v>
      </c>
      <c r="E6" s="112" t="s">
        <v>529</v>
      </c>
      <c r="F6" s="113">
        <v>1011.1146159</v>
      </c>
      <c r="G6" s="114">
        <v>9.1</v>
      </c>
    </row>
    <row r="7" spans="1:15" ht="12.75" customHeight="1">
      <c r="A7" s="112" t="s">
        <v>313</v>
      </c>
      <c r="B7" s="113">
        <v>1069.6547724</v>
      </c>
      <c r="C7" s="114">
        <v>3.8</v>
      </c>
      <c r="E7" s="112" t="s">
        <v>515</v>
      </c>
      <c r="F7" s="113">
        <v>798.68094699000005</v>
      </c>
      <c r="G7" s="114">
        <v>8.6999999999999993</v>
      </c>
    </row>
    <row r="8" spans="1:15" ht="12.75" customHeight="1">
      <c r="A8" s="112" t="s">
        <v>315</v>
      </c>
      <c r="B8" s="113">
        <v>981.16609061999998</v>
      </c>
      <c r="C8" s="114">
        <v>5.9</v>
      </c>
      <c r="E8" s="112" t="s">
        <v>453</v>
      </c>
      <c r="F8" s="113">
        <v>938.99883044000001</v>
      </c>
      <c r="G8" s="114">
        <v>8.6</v>
      </c>
    </row>
    <row r="9" spans="1:15" ht="12.75" customHeight="1">
      <c r="A9" s="112" t="s">
        <v>317</v>
      </c>
      <c r="B9" s="113">
        <v>1046.8781326999999</v>
      </c>
      <c r="C9" s="114">
        <v>4.0999999999999996</v>
      </c>
      <c r="E9" s="112" t="s">
        <v>531</v>
      </c>
      <c r="F9" s="113">
        <v>1057.8228019999999</v>
      </c>
      <c r="G9" s="114">
        <v>8.6</v>
      </c>
    </row>
    <row r="10" spans="1:15" ht="12.75" customHeight="1">
      <c r="A10" s="112" t="s">
        <v>319</v>
      </c>
      <c r="B10" s="113">
        <v>1014.4268623</v>
      </c>
      <c r="C10" s="114">
        <v>4.3</v>
      </c>
      <c r="E10" s="112" t="s">
        <v>338</v>
      </c>
      <c r="F10" s="113">
        <v>1048.5457229000001</v>
      </c>
      <c r="G10" s="114">
        <v>8.1999999999999993</v>
      </c>
    </row>
    <row r="11" spans="1:15" ht="12.75" customHeight="1">
      <c r="A11" s="112" t="s">
        <v>321</v>
      </c>
      <c r="B11" s="113">
        <v>981.17151588000002</v>
      </c>
      <c r="C11" s="114">
        <v>6.2</v>
      </c>
      <c r="E11" s="112" t="s">
        <v>342</v>
      </c>
      <c r="F11" s="113">
        <v>1011.1037509</v>
      </c>
      <c r="G11" s="114">
        <v>8.1</v>
      </c>
    </row>
    <row r="12" spans="1:15" ht="12.75" customHeight="1">
      <c r="A12" s="112" t="s">
        <v>323</v>
      </c>
      <c r="B12" s="113">
        <v>907.58264126999995</v>
      </c>
      <c r="C12" s="114">
        <v>6.3</v>
      </c>
      <c r="E12" s="112" t="s">
        <v>425</v>
      </c>
      <c r="F12" s="113">
        <v>935.81372491000002</v>
      </c>
      <c r="G12" s="114">
        <v>8</v>
      </c>
    </row>
    <row r="13" spans="1:15" ht="12.75" customHeight="1">
      <c r="A13" s="112" t="s">
        <v>260</v>
      </c>
      <c r="B13" s="113">
        <v>925.90113198999995</v>
      </c>
      <c r="C13" s="114">
        <v>6.2</v>
      </c>
      <c r="E13" s="112" t="s">
        <v>500</v>
      </c>
      <c r="F13" s="113">
        <v>845.95047437000005</v>
      </c>
      <c r="G13" s="114">
        <v>8</v>
      </c>
    </row>
    <row r="14" spans="1:15" ht="12.75" customHeight="1">
      <c r="A14" s="112" t="s">
        <v>326</v>
      </c>
      <c r="B14" s="113">
        <v>1090.8316596</v>
      </c>
      <c r="C14" s="114">
        <v>4.5999999999999996</v>
      </c>
      <c r="E14" s="112" t="s">
        <v>494</v>
      </c>
      <c r="F14" s="113">
        <v>893.80403422999996</v>
      </c>
      <c r="G14" s="114">
        <v>7.8</v>
      </c>
    </row>
    <row r="15" spans="1:15" ht="12.75" customHeight="1">
      <c r="A15" s="112" t="s">
        <v>328</v>
      </c>
      <c r="B15" s="113">
        <v>989.99071559000004</v>
      </c>
      <c r="C15" s="114">
        <v>5</v>
      </c>
      <c r="E15" s="112" t="s">
        <v>465</v>
      </c>
      <c r="F15" s="113">
        <v>910.21041654999999</v>
      </c>
      <c r="G15" s="114">
        <v>7.7</v>
      </c>
    </row>
    <row r="16" spans="1:15" ht="12.75" customHeight="1">
      <c r="A16" s="112" t="s">
        <v>330</v>
      </c>
      <c r="B16" s="113">
        <v>907.58414465999999</v>
      </c>
      <c r="C16" s="114"/>
      <c r="E16" s="112" t="s">
        <v>378</v>
      </c>
      <c r="F16" s="113">
        <v>947.18351037000002</v>
      </c>
      <c r="G16" s="114">
        <v>7.6</v>
      </c>
    </row>
    <row r="17" spans="1:224" ht="12.75" customHeight="1">
      <c r="A17" s="112" t="s">
        <v>332</v>
      </c>
      <c r="B17" s="113">
        <v>975.81547867999996</v>
      </c>
      <c r="C17" s="114">
        <v>5.2</v>
      </c>
      <c r="E17" s="112" t="s">
        <v>460</v>
      </c>
      <c r="F17" s="113">
        <v>1033.6532907000001</v>
      </c>
      <c r="G17" s="114">
        <v>7.6</v>
      </c>
    </row>
    <row r="18" spans="1:224" ht="12.75" customHeight="1">
      <c r="A18" s="112" t="s">
        <v>334</v>
      </c>
      <c r="B18" s="113">
        <v>920.82259071999999</v>
      </c>
      <c r="C18" s="114">
        <v>6.3</v>
      </c>
      <c r="E18" s="112" t="s">
        <v>293</v>
      </c>
      <c r="F18" s="113">
        <v>1021.2612157</v>
      </c>
      <c r="G18" s="114">
        <v>7.3</v>
      </c>
    </row>
    <row r="19" spans="1:224" ht="12.75" customHeight="1">
      <c r="A19" s="112" t="s">
        <v>320</v>
      </c>
      <c r="B19" s="113">
        <v>1077.9612405</v>
      </c>
      <c r="C19" s="114">
        <v>4</v>
      </c>
      <c r="E19" s="112" t="s">
        <v>347</v>
      </c>
      <c r="F19" s="113">
        <v>993.43101052999998</v>
      </c>
      <c r="G19" s="114">
        <v>7.2</v>
      </c>
    </row>
    <row r="20" spans="1:224" ht="12.75" customHeight="1">
      <c r="A20" s="112" t="s">
        <v>327</v>
      </c>
      <c r="B20" s="113">
        <v>1087.5431143000001</v>
      </c>
      <c r="C20" s="114">
        <v>3.7</v>
      </c>
      <c r="E20" s="112" t="s">
        <v>385</v>
      </c>
      <c r="F20" s="113">
        <v>985.29266786000005</v>
      </c>
      <c r="G20" s="114">
        <v>7.1</v>
      </c>
    </row>
    <row r="21" spans="1:224" ht="12.75" customHeight="1">
      <c r="A21" s="112" t="s">
        <v>338</v>
      </c>
      <c r="B21" s="113">
        <v>1048.5457229000001</v>
      </c>
      <c r="C21" s="114">
        <v>8.1999999999999993</v>
      </c>
      <c r="E21" s="112" t="s">
        <v>467</v>
      </c>
      <c r="F21" s="113">
        <v>808.66194269000005</v>
      </c>
      <c r="G21" s="114">
        <v>7.1</v>
      </c>
    </row>
    <row r="22" spans="1:224" ht="12.75" customHeight="1">
      <c r="A22" s="112" t="s">
        <v>340</v>
      </c>
      <c r="B22" s="113">
        <v>1002.9436831</v>
      </c>
      <c r="C22" s="114">
        <v>5.4</v>
      </c>
      <c r="E22" s="112" t="s">
        <v>479</v>
      </c>
      <c r="F22" s="113">
        <v>1009.2154951</v>
      </c>
      <c r="G22" s="114">
        <v>7.1</v>
      </c>
    </row>
    <row r="23" spans="1:224" ht="12.75" customHeight="1">
      <c r="A23" s="112" t="s">
        <v>342</v>
      </c>
      <c r="B23" s="113">
        <v>1011.1037509</v>
      </c>
      <c r="C23" s="114">
        <v>8.1</v>
      </c>
      <c r="E23" s="112" t="s">
        <v>518</v>
      </c>
      <c r="F23" s="113">
        <v>971.27197821000004</v>
      </c>
      <c r="G23" s="114">
        <v>7.1</v>
      </c>
    </row>
    <row r="24" spans="1:224" ht="12.75" customHeight="1">
      <c r="A24" s="112" t="s">
        <v>344</v>
      </c>
      <c r="B24" s="113">
        <v>907.20562847999997</v>
      </c>
      <c r="C24" s="114">
        <v>6.6</v>
      </c>
      <c r="E24" s="112" t="s">
        <v>525</v>
      </c>
      <c r="F24" s="113">
        <v>1057.0967797999999</v>
      </c>
      <c r="G24" s="114">
        <v>7.1</v>
      </c>
    </row>
    <row r="25" spans="1:224" ht="12.75" customHeight="1">
      <c r="A25" s="112" t="s">
        <v>310</v>
      </c>
      <c r="B25" s="113">
        <v>1115.2054274</v>
      </c>
      <c r="C25" s="114">
        <v>3</v>
      </c>
      <c r="E25" s="112" t="s">
        <v>394</v>
      </c>
      <c r="F25" s="113">
        <v>971.76555168000004</v>
      </c>
      <c r="G25" s="114">
        <v>7</v>
      </c>
    </row>
    <row r="26" spans="1:224" ht="12.75" customHeight="1">
      <c r="A26" s="112" t="s">
        <v>347</v>
      </c>
      <c r="B26" s="113">
        <v>993.43101052999998</v>
      </c>
      <c r="C26" s="114">
        <v>7.2</v>
      </c>
      <c r="E26" s="112" t="s">
        <v>405</v>
      </c>
      <c r="F26" s="113">
        <v>918.60542585999997</v>
      </c>
      <c r="G26" s="114">
        <v>7</v>
      </c>
    </row>
    <row r="27" spans="1:224" ht="12.75" customHeight="1">
      <c r="A27" s="112" t="s">
        <v>349</v>
      </c>
      <c r="B27" s="113">
        <v>995.00188293999997</v>
      </c>
      <c r="C27" s="114">
        <v>6.2</v>
      </c>
      <c r="E27" s="112" t="s">
        <v>428</v>
      </c>
      <c r="F27" s="113">
        <v>840.40757168000005</v>
      </c>
      <c r="G27" s="114">
        <v>7</v>
      </c>
    </row>
    <row r="28" spans="1:224" ht="12.75" customHeight="1">
      <c r="A28" s="112" t="s">
        <v>180</v>
      </c>
      <c r="B28" s="113">
        <v>936.34701374999997</v>
      </c>
      <c r="C28" s="114">
        <v>6.6</v>
      </c>
      <c r="E28" s="112" t="s">
        <v>435</v>
      </c>
      <c r="F28" s="113">
        <v>964.62074337000001</v>
      </c>
      <c r="G28" s="114">
        <v>7</v>
      </c>
    </row>
    <row r="29" spans="1:224" ht="12.75" customHeight="1">
      <c r="A29" s="112" t="s">
        <v>351</v>
      </c>
      <c r="B29" s="113">
        <v>973.09194404000004</v>
      </c>
      <c r="C29" s="114">
        <v>10.4</v>
      </c>
      <c r="E29" s="112" t="s">
        <v>519</v>
      </c>
      <c r="F29" s="113">
        <v>973.86464642999999</v>
      </c>
      <c r="G29" s="114">
        <v>7</v>
      </c>
    </row>
    <row r="30" spans="1:224" ht="12.75" customHeight="1">
      <c r="A30" s="112" t="s">
        <v>339</v>
      </c>
      <c r="B30" s="113">
        <v>1057.1846046999999</v>
      </c>
      <c r="C30" s="114"/>
      <c r="E30" s="112" t="s">
        <v>513</v>
      </c>
      <c r="F30" s="113">
        <v>967.76103181999997</v>
      </c>
      <c r="G30" s="114">
        <v>7</v>
      </c>
    </row>
    <row r="31" spans="1:224" s="115" customFormat="1" ht="12.75" customHeight="1">
      <c r="A31" s="112" t="s">
        <v>354</v>
      </c>
      <c r="B31" s="113">
        <v>1082.6769058</v>
      </c>
      <c r="C31" s="114">
        <v>4.5999999999999996</v>
      </c>
      <c r="D31" s="7"/>
      <c r="E31" s="112" t="s">
        <v>456</v>
      </c>
      <c r="F31" s="113">
        <v>812.32732540999996</v>
      </c>
      <c r="G31" s="114">
        <v>6.9</v>
      </c>
      <c r="H31" s="109"/>
      <c r="I31" s="109"/>
      <c r="J31" s="109"/>
      <c r="K31" s="109"/>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row>
    <row r="32" spans="1:224" ht="12.75" customHeight="1">
      <c r="A32" s="112" t="s">
        <v>356</v>
      </c>
      <c r="B32" s="113">
        <v>1049.5244832999999</v>
      </c>
      <c r="C32" s="114">
        <v>5.6</v>
      </c>
      <c r="E32" s="112" t="s">
        <v>520</v>
      </c>
      <c r="F32" s="113">
        <v>898.68222450999997</v>
      </c>
      <c r="G32" s="114">
        <v>6.9</v>
      </c>
    </row>
    <row r="33" spans="1:7" ht="12.75" customHeight="1">
      <c r="A33" s="112" t="s">
        <v>358</v>
      </c>
      <c r="B33" s="113">
        <v>1003.6586737</v>
      </c>
      <c r="C33" s="114">
        <v>5.0999999999999996</v>
      </c>
      <c r="E33" s="112" t="s">
        <v>309</v>
      </c>
      <c r="F33" s="113">
        <v>1054.0142879</v>
      </c>
      <c r="G33" s="114">
        <v>6.8</v>
      </c>
    </row>
    <row r="34" spans="1:7" ht="12.75" customHeight="1">
      <c r="A34" s="112" t="s">
        <v>324</v>
      </c>
      <c r="B34" s="113">
        <v>1035.9181884</v>
      </c>
      <c r="C34" s="114">
        <v>3.5</v>
      </c>
      <c r="E34" s="112" t="s">
        <v>364</v>
      </c>
      <c r="F34" s="113">
        <v>771.77115715000002</v>
      </c>
      <c r="G34" s="114">
        <v>6.8</v>
      </c>
    </row>
    <row r="35" spans="1:7" ht="12.75" customHeight="1">
      <c r="A35" s="112" t="s">
        <v>361</v>
      </c>
      <c r="B35" s="113">
        <v>801.14703491</v>
      </c>
      <c r="C35" s="114">
        <v>6.1</v>
      </c>
      <c r="E35" s="112" t="s">
        <v>407</v>
      </c>
      <c r="F35" s="113">
        <v>894.36166522999997</v>
      </c>
      <c r="G35" s="114">
        <v>6.8</v>
      </c>
    </row>
    <row r="36" spans="1:7" ht="12.75" customHeight="1">
      <c r="A36" s="112" t="s">
        <v>362</v>
      </c>
      <c r="B36" s="113">
        <v>1090.7164055999999</v>
      </c>
      <c r="C36" s="114">
        <v>5.6</v>
      </c>
      <c r="E36" s="112" t="s">
        <v>451</v>
      </c>
      <c r="F36" s="113">
        <v>845.73600367999995</v>
      </c>
      <c r="G36" s="114">
        <v>6.8</v>
      </c>
    </row>
    <row r="37" spans="1:7" ht="12.75" customHeight="1">
      <c r="A37" s="112" t="s">
        <v>364</v>
      </c>
      <c r="B37" s="113">
        <v>771.77115715000002</v>
      </c>
      <c r="C37" s="114">
        <v>6.8</v>
      </c>
      <c r="E37" s="112" t="s">
        <v>399</v>
      </c>
      <c r="F37" s="113">
        <v>898.42785289999995</v>
      </c>
      <c r="G37" s="114">
        <v>6.7</v>
      </c>
    </row>
    <row r="38" spans="1:7" ht="12.75" customHeight="1">
      <c r="A38" s="112" t="s">
        <v>366</v>
      </c>
      <c r="B38" s="113">
        <v>1035.8757565999999</v>
      </c>
      <c r="C38" s="114">
        <v>6.1</v>
      </c>
      <c r="E38" s="112" t="s">
        <v>414</v>
      </c>
      <c r="F38" s="113">
        <v>1058.9774010000001</v>
      </c>
      <c r="G38" s="114">
        <v>6.7</v>
      </c>
    </row>
    <row r="39" spans="1:7" ht="12.75" customHeight="1">
      <c r="A39" s="112" t="s">
        <v>368</v>
      </c>
      <c r="B39" s="113">
        <v>1052.1802372</v>
      </c>
      <c r="C39" s="114">
        <v>3.9</v>
      </c>
      <c r="E39" s="112" t="s">
        <v>474</v>
      </c>
      <c r="F39" s="113">
        <v>931.23377731999994</v>
      </c>
      <c r="G39" s="114">
        <v>6.7</v>
      </c>
    </row>
    <row r="40" spans="1:7" ht="12.75" customHeight="1">
      <c r="A40" s="112" t="s">
        <v>370</v>
      </c>
      <c r="B40" s="113">
        <v>1022.9965107</v>
      </c>
      <c r="C40" s="114">
        <v>5.5</v>
      </c>
      <c r="E40" s="112" t="s">
        <v>524</v>
      </c>
      <c r="F40" s="113">
        <v>919.00986577000003</v>
      </c>
      <c r="G40" s="114">
        <v>6.7</v>
      </c>
    </row>
    <row r="41" spans="1:7" ht="12.75" customHeight="1">
      <c r="A41" s="112" t="s">
        <v>322</v>
      </c>
      <c r="B41" s="113">
        <v>1049.3732513</v>
      </c>
      <c r="C41" s="114">
        <v>3.5</v>
      </c>
      <c r="E41" s="112" t="s">
        <v>344</v>
      </c>
      <c r="F41" s="113">
        <v>907.20562847999997</v>
      </c>
      <c r="G41" s="114">
        <v>6.6</v>
      </c>
    </row>
    <row r="42" spans="1:7" ht="12.75" customHeight="1">
      <c r="A42" s="112" t="s">
        <v>373</v>
      </c>
      <c r="B42" s="113">
        <v>1064.0251654000001</v>
      </c>
      <c r="C42" s="114">
        <v>4.4000000000000004</v>
      </c>
      <c r="E42" s="112" t="s">
        <v>180</v>
      </c>
      <c r="F42" s="113">
        <v>936.34701374999997</v>
      </c>
      <c r="G42" s="114">
        <v>6.6</v>
      </c>
    </row>
    <row r="43" spans="1:7" ht="12.75" customHeight="1">
      <c r="A43" s="112" t="s">
        <v>375</v>
      </c>
      <c r="B43" s="113">
        <v>1022.2979851</v>
      </c>
      <c r="C43" s="114">
        <v>5</v>
      </c>
      <c r="E43" s="112" t="s">
        <v>464</v>
      </c>
      <c r="F43" s="113">
        <v>953.48099667999998</v>
      </c>
      <c r="G43" s="114">
        <v>6.6</v>
      </c>
    </row>
    <row r="44" spans="1:7" ht="12.75" customHeight="1">
      <c r="A44" s="112" t="s">
        <v>352</v>
      </c>
      <c r="B44" s="113">
        <v>1034.0597315</v>
      </c>
      <c r="C44" s="114">
        <v>4</v>
      </c>
      <c r="E44" s="112" t="s">
        <v>345</v>
      </c>
      <c r="F44" s="113">
        <v>998.06666838000001</v>
      </c>
      <c r="G44" s="114">
        <v>6.6</v>
      </c>
    </row>
    <row r="45" spans="1:7" ht="12.75" customHeight="1">
      <c r="A45" s="112" t="s">
        <v>377</v>
      </c>
      <c r="B45" s="113">
        <v>1112.4393527</v>
      </c>
      <c r="C45" s="114">
        <v>5.8</v>
      </c>
      <c r="E45" s="112" t="s">
        <v>521</v>
      </c>
      <c r="F45" s="113">
        <v>907.64027926999995</v>
      </c>
      <c r="G45" s="114">
        <v>6.6</v>
      </c>
    </row>
    <row r="46" spans="1:7" ht="12.75" customHeight="1">
      <c r="A46" s="112" t="s">
        <v>378</v>
      </c>
      <c r="B46" s="113">
        <v>947.18351037000002</v>
      </c>
      <c r="C46" s="114">
        <v>7.6</v>
      </c>
      <c r="E46" s="112" t="s">
        <v>480</v>
      </c>
      <c r="F46" s="113">
        <v>999.27860319000001</v>
      </c>
      <c r="G46" s="114">
        <v>6.6</v>
      </c>
    </row>
    <row r="47" spans="1:7" ht="12.75" customHeight="1">
      <c r="A47" s="112" t="s">
        <v>379</v>
      </c>
      <c r="B47" s="113">
        <v>941.70944537000003</v>
      </c>
      <c r="C47" s="114">
        <v>5</v>
      </c>
      <c r="E47" s="112" t="s">
        <v>509</v>
      </c>
      <c r="F47" s="113">
        <v>866.79917565000005</v>
      </c>
      <c r="G47" s="114">
        <v>6.5</v>
      </c>
    </row>
    <row r="48" spans="1:7" ht="12.75" customHeight="1">
      <c r="A48" s="112" t="s">
        <v>381</v>
      </c>
      <c r="B48" s="113">
        <v>1056.0577115000001</v>
      </c>
      <c r="C48" s="114">
        <v>5</v>
      </c>
      <c r="E48" s="112" t="s">
        <v>526</v>
      </c>
      <c r="F48" s="113">
        <v>911.45662611</v>
      </c>
      <c r="G48" s="114">
        <v>6.5</v>
      </c>
    </row>
    <row r="49" spans="1:7" ht="12.75" customHeight="1">
      <c r="A49" s="112" t="s">
        <v>383</v>
      </c>
      <c r="B49" s="113">
        <v>1051.5347693000001</v>
      </c>
      <c r="C49" s="114">
        <v>4.9000000000000004</v>
      </c>
      <c r="E49" s="112" t="s">
        <v>516</v>
      </c>
      <c r="F49" s="113">
        <v>982.94281482999997</v>
      </c>
      <c r="G49" s="114">
        <v>6.5</v>
      </c>
    </row>
    <row r="50" spans="1:7" ht="12.75" customHeight="1">
      <c r="A50" s="112" t="s">
        <v>385</v>
      </c>
      <c r="B50" s="113">
        <v>985.29266786000005</v>
      </c>
      <c r="C50" s="114">
        <v>7.1</v>
      </c>
      <c r="E50" s="112" t="s">
        <v>530</v>
      </c>
      <c r="F50" s="113">
        <v>982.32266646999994</v>
      </c>
      <c r="G50" s="114">
        <v>6.5</v>
      </c>
    </row>
    <row r="51" spans="1:7" ht="12.75" customHeight="1">
      <c r="A51" s="112" t="s">
        <v>387</v>
      </c>
      <c r="B51" s="113">
        <v>963.56833800000004</v>
      </c>
      <c r="C51" s="114">
        <v>6.2</v>
      </c>
      <c r="E51" s="112" t="s">
        <v>528</v>
      </c>
      <c r="F51" s="113">
        <v>918.25406618</v>
      </c>
      <c r="G51" s="114">
        <v>6.5</v>
      </c>
    </row>
    <row r="52" spans="1:7" ht="12.75" customHeight="1">
      <c r="A52" s="112" t="s">
        <v>389</v>
      </c>
      <c r="B52" s="113">
        <v>1029.8192375000001</v>
      </c>
      <c r="C52" s="114">
        <v>4.3</v>
      </c>
      <c r="E52" s="112" t="s">
        <v>285</v>
      </c>
      <c r="F52" s="113">
        <v>956.45871368999997</v>
      </c>
      <c r="G52" s="114">
        <v>6.4</v>
      </c>
    </row>
    <row r="53" spans="1:7" ht="12.75" customHeight="1">
      <c r="A53" s="112" t="s">
        <v>380</v>
      </c>
      <c r="B53" s="113">
        <v>1054.2057327</v>
      </c>
      <c r="C53" s="114">
        <v>3.7</v>
      </c>
      <c r="E53" s="112" t="s">
        <v>484</v>
      </c>
      <c r="F53" s="113">
        <v>909.695649</v>
      </c>
      <c r="G53" s="114">
        <v>6.4</v>
      </c>
    </row>
    <row r="54" spans="1:7" ht="12.75" customHeight="1">
      <c r="A54" s="112" t="s">
        <v>392</v>
      </c>
      <c r="B54" s="113">
        <v>916.38314674000003</v>
      </c>
      <c r="C54" s="114">
        <v>5.6</v>
      </c>
      <c r="E54" s="112" t="s">
        <v>477</v>
      </c>
      <c r="F54" s="113">
        <v>930.28171462</v>
      </c>
      <c r="G54" s="114">
        <v>6.4</v>
      </c>
    </row>
    <row r="55" spans="1:7" ht="12.75" customHeight="1">
      <c r="A55" s="112" t="s">
        <v>394</v>
      </c>
      <c r="B55" s="113">
        <v>971.76555168000004</v>
      </c>
      <c r="C55" s="114">
        <v>7</v>
      </c>
      <c r="E55" s="112" t="s">
        <v>323</v>
      </c>
      <c r="F55" s="113">
        <v>907.58264126999995</v>
      </c>
      <c r="G55" s="114">
        <v>6.3</v>
      </c>
    </row>
    <row r="56" spans="1:7" ht="12.75" customHeight="1">
      <c r="A56" s="112" t="s">
        <v>316</v>
      </c>
      <c r="B56" s="113">
        <v>945.66838123000002</v>
      </c>
      <c r="C56" s="114">
        <v>4.5</v>
      </c>
      <c r="E56" s="112" t="s">
        <v>334</v>
      </c>
      <c r="F56" s="113">
        <v>920.82259071999999</v>
      </c>
      <c r="G56" s="114">
        <v>6.3</v>
      </c>
    </row>
    <row r="57" spans="1:7" ht="12.75" customHeight="1">
      <c r="A57" s="112" t="s">
        <v>397</v>
      </c>
      <c r="B57" s="113">
        <v>1018.6678558999999</v>
      </c>
      <c r="C57" s="114">
        <v>5.5</v>
      </c>
      <c r="E57" s="112" t="s">
        <v>418</v>
      </c>
      <c r="F57" s="113">
        <v>848.26028596000003</v>
      </c>
      <c r="G57" s="114">
        <v>6.3</v>
      </c>
    </row>
    <row r="58" spans="1:7" ht="12.75" customHeight="1">
      <c r="A58" s="112" t="s">
        <v>399</v>
      </c>
      <c r="B58" s="113">
        <v>898.42785289999995</v>
      </c>
      <c r="C58" s="114">
        <v>6.7</v>
      </c>
      <c r="E58" s="112" t="s">
        <v>444</v>
      </c>
      <c r="F58" s="113">
        <v>945.84838233999994</v>
      </c>
      <c r="G58" s="114">
        <v>6.3</v>
      </c>
    </row>
    <row r="59" spans="1:7" ht="12.75" customHeight="1">
      <c r="A59" s="112" t="s">
        <v>401</v>
      </c>
      <c r="B59" s="113">
        <v>1006.2724868</v>
      </c>
      <c r="C59" s="114">
        <v>4.9000000000000004</v>
      </c>
      <c r="E59" s="112" t="s">
        <v>490</v>
      </c>
      <c r="F59" s="113">
        <v>966.4747443</v>
      </c>
      <c r="G59" s="114">
        <v>6.3</v>
      </c>
    </row>
    <row r="60" spans="1:7" ht="12.75" customHeight="1">
      <c r="A60" s="112" t="s">
        <v>403</v>
      </c>
      <c r="B60" s="113">
        <v>969.79519514000003</v>
      </c>
      <c r="C60" s="114">
        <v>5.3</v>
      </c>
      <c r="E60" s="112" t="s">
        <v>492</v>
      </c>
      <c r="F60" s="113">
        <v>821.31496218999996</v>
      </c>
      <c r="G60" s="114">
        <v>6.3</v>
      </c>
    </row>
    <row r="61" spans="1:7" ht="12.75" customHeight="1">
      <c r="A61" s="112" t="s">
        <v>405</v>
      </c>
      <c r="B61" s="113">
        <v>918.60542585999997</v>
      </c>
      <c r="C61" s="114">
        <v>7</v>
      </c>
      <c r="E61" s="112" t="s">
        <v>241</v>
      </c>
      <c r="F61" s="113">
        <v>951.15523427000005</v>
      </c>
      <c r="G61" s="114">
        <v>6.3</v>
      </c>
    </row>
    <row r="62" spans="1:7" ht="12.75" customHeight="1">
      <c r="A62" s="112" t="s">
        <v>407</v>
      </c>
      <c r="B62" s="113">
        <v>894.36166522999997</v>
      </c>
      <c r="C62" s="114">
        <v>6.8</v>
      </c>
      <c r="E62" s="112" t="s">
        <v>321</v>
      </c>
      <c r="F62" s="113">
        <v>981.17151588000002</v>
      </c>
      <c r="G62" s="114">
        <v>6.2</v>
      </c>
    </row>
    <row r="63" spans="1:7" ht="12.75" customHeight="1">
      <c r="A63" s="112" t="s">
        <v>409</v>
      </c>
      <c r="B63" s="113">
        <v>945.99198105999994</v>
      </c>
      <c r="C63" s="114">
        <v>5.0999999999999996</v>
      </c>
      <c r="E63" s="112" t="s">
        <v>260</v>
      </c>
      <c r="F63" s="113">
        <v>925.90113198999995</v>
      </c>
      <c r="G63" s="114">
        <v>6.2</v>
      </c>
    </row>
    <row r="64" spans="1:7" ht="12.75" customHeight="1">
      <c r="A64" s="112" t="s">
        <v>411</v>
      </c>
      <c r="B64" s="113">
        <v>1031.1926900999999</v>
      </c>
      <c r="C64" s="114">
        <v>5.0999999999999996</v>
      </c>
      <c r="E64" s="112" t="s">
        <v>349</v>
      </c>
      <c r="F64" s="113">
        <v>995.00188293999997</v>
      </c>
      <c r="G64" s="114">
        <v>6.2</v>
      </c>
    </row>
    <row r="65" spans="1:224" ht="12.75" customHeight="1">
      <c r="A65" s="112" t="s">
        <v>413</v>
      </c>
      <c r="B65" s="113">
        <v>1000.3946185999999</v>
      </c>
      <c r="C65" s="114">
        <v>3.9</v>
      </c>
      <c r="E65" s="112" t="s">
        <v>387</v>
      </c>
      <c r="F65" s="113">
        <v>963.56833800000004</v>
      </c>
      <c r="G65" s="114">
        <v>6.2</v>
      </c>
    </row>
    <row r="66" spans="1:224" s="115" customFormat="1" ht="12.75" customHeight="1">
      <c r="A66" s="112" t="s">
        <v>414</v>
      </c>
      <c r="B66" s="113">
        <v>1058.9774010000001</v>
      </c>
      <c r="C66" s="114">
        <v>6.7</v>
      </c>
      <c r="D66" s="7"/>
      <c r="E66" s="112" t="s">
        <v>422</v>
      </c>
      <c r="F66" s="113">
        <v>954.66991959999996</v>
      </c>
      <c r="G66" s="114">
        <v>6.2</v>
      </c>
      <c r="H66" s="109"/>
      <c r="I66" s="109"/>
      <c r="J66" s="109"/>
      <c r="K66" s="109"/>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c r="FR66" s="101"/>
      <c r="FS66" s="101"/>
      <c r="FT66" s="101"/>
      <c r="FU66" s="101"/>
      <c r="FV66" s="101"/>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row>
    <row r="67" spans="1:224" ht="12.75" customHeight="1">
      <c r="A67" s="112" t="s">
        <v>415</v>
      </c>
      <c r="B67" s="113">
        <v>952.77748688999998</v>
      </c>
      <c r="C67" s="114">
        <v>5.2</v>
      </c>
      <c r="E67" s="112" t="s">
        <v>481</v>
      </c>
      <c r="F67" s="113">
        <v>970.48430432999999</v>
      </c>
      <c r="G67" s="114">
        <v>6.2</v>
      </c>
    </row>
    <row r="68" spans="1:224" ht="12.75" customHeight="1">
      <c r="A68" s="112" t="s">
        <v>416</v>
      </c>
      <c r="B68" s="113">
        <v>1017.8195544</v>
      </c>
      <c r="C68" s="114" t="e">
        <v>#N/A</v>
      </c>
      <c r="E68" s="112" t="s">
        <v>495</v>
      </c>
      <c r="F68" s="113">
        <v>881.70715671999994</v>
      </c>
      <c r="G68" s="114">
        <v>6.2</v>
      </c>
    </row>
    <row r="69" spans="1:224" ht="12.75" customHeight="1">
      <c r="A69" s="112" t="s">
        <v>418</v>
      </c>
      <c r="B69" s="113">
        <v>848.26028596000003</v>
      </c>
      <c r="C69" s="114">
        <v>6.3</v>
      </c>
      <c r="E69" s="112" t="s">
        <v>514</v>
      </c>
      <c r="F69" s="113">
        <v>911.48454358000004</v>
      </c>
      <c r="G69" s="114">
        <v>6.2</v>
      </c>
    </row>
    <row r="70" spans="1:224" ht="12.75" customHeight="1">
      <c r="A70" s="112" t="s">
        <v>420</v>
      </c>
      <c r="B70" s="113">
        <v>939.63103748000003</v>
      </c>
      <c r="C70" s="114">
        <v>6</v>
      </c>
      <c r="E70" s="112" t="s">
        <v>361</v>
      </c>
      <c r="F70" s="113">
        <v>801.14703491</v>
      </c>
      <c r="G70" s="114">
        <v>6.1</v>
      </c>
    </row>
    <row r="71" spans="1:224" ht="12.75" customHeight="1">
      <c r="A71" s="112" t="s">
        <v>422</v>
      </c>
      <c r="B71" s="113">
        <v>954.66991959999996</v>
      </c>
      <c r="C71" s="114">
        <v>6.2</v>
      </c>
      <c r="E71" s="112" t="s">
        <v>366</v>
      </c>
      <c r="F71" s="113">
        <v>1035.8757565999999</v>
      </c>
      <c r="G71" s="114">
        <v>6.1</v>
      </c>
    </row>
    <row r="72" spans="1:224" ht="12.75" customHeight="1">
      <c r="A72" s="112" t="s">
        <v>424</v>
      </c>
      <c r="B72" s="113">
        <v>951.73682637000002</v>
      </c>
      <c r="C72" s="114">
        <v>4.9000000000000004</v>
      </c>
      <c r="E72" s="112" t="s">
        <v>485</v>
      </c>
      <c r="F72" s="113">
        <v>1030.7154241999999</v>
      </c>
      <c r="G72" s="114">
        <v>6.1</v>
      </c>
    </row>
    <row r="73" spans="1:224" ht="12.75" customHeight="1">
      <c r="A73" s="112" t="s">
        <v>425</v>
      </c>
      <c r="B73" s="113">
        <v>935.81372491000002</v>
      </c>
      <c r="C73" s="114">
        <v>8</v>
      </c>
      <c r="E73" s="112" t="s">
        <v>298</v>
      </c>
      <c r="F73" s="113">
        <v>913.56630482000003</v>
      </c>
      <c r="G73" s="114">
        <v>6.1</v>
      </c>
    </row>
    <row r="74" spans="1:224" ht="12.75" customHeight="1">
      <c r="A74" s="112" t="s">
        <v>353</v>
      </c>
      <c r="B74" s="113">
        <v>1071.2024844</v>
      </c>
      <c r="C74" s="114">
        <v>3.8</v>
      </c>
      <c r="E74" s="112" t="s">
        <v>499</v>
      </c>
      <c r="F74" s="113">
        <v>910.70081219999997</v>
      </c>
      <c r="G74" s="114">
        <v>6.1</v>
      </c>
    </row>
    <row r="75" spans="1:224" ht="12.75" customHeight="1">
      <c r="A75" s="112" t="s">
        <v>312</v>
      </c>
      <c r="B75" s="113">
        <v>1047.3343875999999</v>
      </c>
      <c r="C75" s="114">
        <v>3.3</v>
      </c>
      <c r="E75" s="112" t="s">
        <v>505</v>
      </c>
      <c r="F75" s="113">
        <v>1083.4956646999999</v>
      </c>
      <c r="G75" s="114">
        <v>6.1</v>
      </c>
    </row>
    <row r="76" spans="1:224" ht="12.75" customHeight="1">
      <c r="A76" s="112" t="s">
        <v>355</v>
      </c>
      <c r="B76" s="113">
        <v>1056.3128812</v>
      </c>
      <c r="C76" s="114" t="e">
        <v>#N/A</v>
      </c>
      <c r="E76" s="112" t="s">
        <v>504</v>
      </c>
      <c r="F76" s="113">
        <v>1094.4302628999999</v>
      </c>
      <c r="G76" s="114">
        <v>6.1</v>
      </c>
    </row>
    <row r="77" spans="1:224" ht="12.75" customHeight="1">
      <c r="A77" s="112" t="s">
        <v>428</v>
      </c>
      <c r="B77" s="113">
        <v>840.40757168000005</v>
      </c>
      <c r="C77" s="114">
        <v>7</v>
      </c>
      <c r="E77" s="112" t="s">
        <v>423</v>
      </c>
      <c r="F77" s="113">
        <v>956.97119974999998</v>
      </c>
      <c r="G77" s="114">
        <v>6.1</v>
      </c>
    </row>
    <row r="78" spans="1:224" ht="12.75" customHeight="1">
      <c r="A78" s="112" t="s">
        <v>430</v>
      </c>
      <c r="B78" s="113">
        <v>984.46221932000003</v>
      </c>
      <c r="C78" s="114">
        <v>5.5</v>
      </c>
      <c r="E78" s="112" t="s">
        <v>420</v>
      </c>
      <c r="F78" s="113">
        <v>939.63103748000003</v>
      </c>
      <c r="G78" s="114">
        <v>6</v>
      </c>
    </row>
    <row r="79" spans="1:224" ht="12.75" customHeight="1">
      <c r="A79" s="112" t="s">
        <v>432</v>
      </c>
      <c r="B79" s="113">
        <v>974.00450554999998</v>
      </c>
      <c r="C79" s="114">
        <v>5.8</v>
      </c>
      <c r="E79" s="112" t="s">
        <v>446</v>
      </c>
      <c r="F79" s="113">
        <v>901.67842279000001</v>
      </c>
      <c r="G79" s="114">
        <v>6</v>
      </c>
    </row>
    <row r="80" spans="1:224" ht="12.75" customHeight="1">
      <c r="A80" s="112" t="s">
        <v>434</v>
      </c>
      <c r="B80" s="113">
        <v>1117.3077917000001</v>
      </c>
      <c r="C80" s="114">
        <v>4.8</v>
      </c>
      <c r="E80" s="112" t="s">
        <v>404</v>
      </c>
      <c r="F80" s="113">
        <v>948.83115520000001</v>
      </c>
      <c r="G80" s="114">
        <v>6</v>
      </c>
    </row>
    <row r="81" spans="1:7" ht="12.75" customHeight="1">
      <c r="A81" s="112" t="s">
        <v>435</v>
      </c>
      <c r="B81" s="113">
        <v>964.62074337000001</v>
      </c>
      <c r="C81" s="114">
        <v>7</v>
      </c>
      <c r="E81" s="112" t="s">
        <v>463</v>
      </c>
      <c r="F81" s="113">
        <v>1017.912911</v>
      </c>
      <c r="G81" s="114">
        <v>6</v>
      </c>
    </row>
    <row r="82" spans="1:7" ht="12.75" customHeight="1">
      <c r="A82" s="112" t="s">
        <v>371</v>
      </c>
      <c r="B82" s="113">
        <v>1079.2710153999999</v>
      </c>
      <c r="C82" s="114">
        <v>4</v>
      </c>
      <c r="E82" s="112" t="s">
        <v>408</v>
      </c>
      <c r="F82" s="113">
        <v>1058.1425016000001</v>
      </c>
      <c r="G82" s="114">
        <v>6</v>
      </c>
    </row>
    <row r="83" spans="1:7" ht="12.75" customHeight="1">
      <c r="A83" s="112" t="s">
        <v>438</v>
      </c>
      <c r="B83" s="113">
        <v>1099.382689</v>
      </c>
      <c r="C83" s="114">
        <v>4.7</v>
      </c>
      <c r="E83" s="112" t="s">
        <v>410</v>
      </c>
      <c r="F83" s="113">
        <v>1052.9775697</v>
      </c>
      <c r="G83" s="114">
        <v>6</v>
      </c>
    </row>
    <row r="84" spans="1:7" ht="12.75" customHeight="1">
      <c r="A84" s="112" t="s">
        <v>372</v>
      </c>
      <c r="B84" s="113">
        <v>1090.6583591999999</v>
      </c>
      <c r="C84" s="114">
        <v>3</v>
      </c>
      <c r="E84" s="112" t="s">
        <v>512</v>
      </c>
      <c r="F84" s="113">
        <v>933.32453984000006</v>
      </c>
      <c r="G84" s="114">
        <v>6</v>
      </c>
    </row>
    <row r="85" spans="1:7" ht="12.75" customHeight="1">
      <c r="A85" s="112" t="s">
        <v>440</v>
      </c>
      <c r="B85" s="113">
        <v>1007.7790376</v>
      </c>
      <c r="C85" s="114"/>
      <c r="E85" s="112" t="s">
        <v>478</v>
      </c>
      <c r="F85" s="113">
        <v>1006.2785821</v>
      </c>
      <c r="G85" s="114">
        <v>6</v>
      </c>
    </row>
    <row r="86" spans="1:7" ht="12.75" customHeight="1">
      <c r="A86" s="112" t="s">
        <v>442</v>
      </c>
      <c r="B86" s="113">
        <v>985.23291629000005</v>
      </c>
      <c r="C86" s="114"/>
      <c r="E86" s="112" t="s">
        <v>517</v>
      </c>
      <c r="F86" s="113">
        <v>901.10531342000002</v>
      </c>
      <c r="G86" s="114">
        <v>6</v>
      </c>
    </row>
    <row r="87" spans="1:7" ht="12.75" customHeight="1">
      <c r="A87" s="112" t="s">
        <v>444</v>
      </c>
      <c r="B87" s="113">
        <v>945.84838233999994</v>
      </c>
      <c r="C87" s="114">
        <v>6.3</v>
      </c>
      <c r="E87" s="112" t="s">
        <v>491</v>
      </c>
      <c r="F87" s="113">
        <v>1019.8881654</v>
      </c>
      <c r="G87" s="114">
        <v>6</v>
      </c>
    </row>
    <row r="88" spans="1:7" ht="12.75" customHeight="1">
      <c r="A88" s="112" t="s">
        <v>446</v>
      </c>
      <c r="B88" s="113">
        <v>901.67842279000001</v>
      </c>
      <c r="C88" s="114">
        <v>6</v>
      </c>
      <c r="E88" s="112" t="s">
        <v>315</v>
      </c>
      <c r="F88" s="113">
        <v>981.16609061999998</v>
      </c>
      <c r="G88" s="114">
        <v>5.9</v>
      </c>
    </row>
    <row r="89" spans="1:7" ht="12.75" customHeight="1">
      <c r="A89" s="112" t="s">
        <v>447</v>
      </c>
      <c r="B89" s="113">
        <v>1027.6761762000001</v>
      </c>
      <c r="C89" s="114"/>
      <c r="E89" s="112" t="s">
        <v>483</v>
      </c>
      <c r="F89" s="113">
        <v>989.64647255</v>
      </c>
      <c r="G89" s="114">
        <v>5.9</v>
      </c>
    </row>
    <row r="90" spans="1:7" ht="12.75" customHeight="1">
      <c r="A90" s="112" t="s">
        <v>404</v>
      </c>
      <c r="B90" s="113">
        <v>948.83115520000001</v>
      </c>
      <c r="C90" s="114">
        <v>6</v>
      </c>
      <c r="E90" s="112" t="s">
        <v>486</v>
      </c>
      <c r="F90" s="113">
        <v>989.63536280999995</v>
      </c>
      <c r="G90" s="114">
        <v>5.9</v>
      </c>
    </row>
    <row r="91" spans="1:7" ht="12.75" customHeight="1">
      <c r="A91" s="112" t="s">
        <v>382</v>
      </c>
      <c r="B91" s="113">
        <v>1052.4965858</v>
      </c>
      <c r="C91" s="114">
        <v>4.5</v>
      </c>
      <c r="E91" s="112" t="s">
        <v>488</v>
      </c>
      <c r="F91" s="113">
        <v>1034.8253609000001</v>
      </c>
      <c r="G91" s="114">
        <v>5.9</v>
      </c>
    </row>
    <row r="92" spans="1:7" ht="12.75" customHeight="1">
      <c r="A92" s="112" t="s">
        <v>451</v>
      </c>
      <c r="B92" s="113">
        <v>845.73600367999995</v>
      </c>
      <c r="C92" s="114">
        <v>6.8</v>
      </c>
      <c r="E92" s="112" t="s">
        <v>510</v>
      </c>
      <c r="F92" s="113">
        <v>942.88954346000003</v>
      </c>
      <c r="G92" s="114">
        <v>5.9</v>
      </c>
    </row>
    <row r="93" spans="1:7" ht="12.75" customHeight="1">
      <c r="A93" s="112" t="s">
        <v>343</v>
      </c>
      <c r="B93" s="113">
        <v>1068.6399722000001</v>
      </c>
      <c r="C93" s="114">
        <v>4.9000000000000004</v>
      </c>
      <c r="E93" s="112" t="s">
        <v>459</v>
      </c>
      <c r="F93" s="113">
        <v>976.88095692000002</v>
      </c>
      <c r="G93" s="114">
        <v>5.9</v>
      </c>
    </row>
    <row r="94" spans="1:7" ht="12.75" customHeight="1">
      <c r="A94" s="112" t="s">
        <v>453</v>
      </c>
      <c r="B94" s="113">
        <v>938.99883044000001</v>
      </c>
      <c r="C94" s="114">
        <v>8.6</v>
      </c>
      <c r="E94" s="112" t="s">
        <v>377</v>
      </c>
      <c r="F94" s="113">
        <v>1112.4393527</v>
      </c>
      <c r="G94" s="114">
        <v>5.8</v>
      </c>
    </row>
    <row r="95" spans="1:7" ht="12.75" customHeight="1">
      <c r="A95" s="112" t="s">
        <v>454</v>
      </c>
      <c r="B95" s="113">
        <v>1024.4312173000001</v>
      </c>
      <c r="C95" s="114">
        <v>5.2</v>
      </c>
      <c r="E95" s="112" t="s">
        <v>432</v>
      </c>
      <c r="F95" s="113">
        <v>974.00450554999998</v>
      </c>
      <c r="G95" s="114">
        <v>5.8</v>
      </c>
    </row>
    <row r="96" spans="1:7" ht="12.75" customHeight="1">
      <c r="A96" s="112" t="s">
        <v>426</v>
      </c>
      <c r="B96" s="113">
        <v>980.37099226999999</v>
      </c>
      <c r="C96" s="114">
        <v>5.2</v>
      </c>
      <c r="E96" s="112" t="s">
        <v>436</v>
      </c>
      <c r="F96" s="113">
        <v>983.31780335999997</v>
      </c>
      <c r="G96" s="114">
        <v>5.8</v>
      </c>
    </row>
    <row r="97" spans="1:224" s="115" customFormat="1" ht="12.75" customHeight="1">
      <c r="A97" s="112" t="s">
        <v>285</v>
      </c>
      <c r="B97" s="113">
        <v>956.45871368999997</v>
      </c>
      <c r="C97" s="114">
        <v>6.4</v>
      </c>
      <c r="D97" s="7"/>
      <c r="E97" s="112" t="s">
        <v>239</v>
      </c>
      <c r="F97" s="113">
        <v>956.98961936000001</v>
      </c>
      <c r="G97" s="114">
        <v>5.8</v>
      </c>
      <c r="H97" s="109"/>
      <c r="I97" s="109"/>
      <c r="J97" s="109"/>
      <c r="K97" s="109"/>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c r="FR97" s="101"/>
      <c r="FS97" s="101"/>
      <c r="FT97" s="101"/>
      <c r="FU97" s="101"/>
      <c r="FV97" s="101"/>
      <c r="FW97" s="101"/>
      <c r="FX97" s="101"/>
      <c r="FY97" s="101"/>
      <c r="FZ97" s="101"/>
      <c r="GA97" s="101"/>
      <c r="GB97" s="101"/>
      <c r="GC97" s="101"/>
      <c r="GD97" s="101"/>
      <c r="GE97" s="101"/>
      <c r="GF97" s="101"/>
      <c r="GG97" s="101"/>
      <c r="GH97" s="101"/>
      <c r="GI97" s="101"/>
      <c r="GJ97" s="101"/>
      <c r="GK97" s="101"/>
      <c r="GL97" s="101"/>
      <c r="GM97" s="101"/>
      <c r="GN97" s="101"/>
      <c r="GO97" s="101"/>
      <c r="GP97" s="101"/>
      <c r="GQ97" s="101"/>
      <c r="GR97" s="101"/>
      <c r="GS97" s="101"/>
      <c r="GT97" s="101"/>
      <c r="GU97" s="101"/>
      <c r="GV97" s="101"/>
      <c r="GW97" s="101"/>
      <c r="GX97" s="101"/>
      <c r="GY97" s="101"/>
      <c r="GZ97" s="101"/>
      <c r="HA97" s="101"/>
      <c r="HB97" s="101"/>
      <c r="HC97" s="101"/>
      <c r="HD97" s="101"/>
      <c r="HE97" s="101"/>
      <c r="HF97" s="101"/>
      <c r="HG97" s="101"/>
      <c r="HH97" s="101"/>
      <c r="HI97" s="101"/>
      <c r="HJ97" s="101"/>
      <c r="HK97" s="101"/>
      <c r="HL97" s="101"/>
      <c r="HM97" s="101"/>
      <c r="HN97" s="101"/>
      <c r="HO97" s="101"/>
      <c r="HP97" s="101"/>
    </row>
    <row r="98" spans="1:224" ht="12.75" customHeight="1">
      <c r="A98" s="112" t="s">
        <v>456</v>
      </c>
      <c r="B98" s="113">
        <v>812.32732540999996</v>
      </c>
      <c r="C98" s="114">
        <v>6.9</v>
      </c>
      <c r="E98" s="112" t="s">
        <v>295</v>
      </c>
      <c r="F98" s="113">
        <v>896.57773052000005</v>
      </c>
      <c r="G98" s="114">
        <v>5.7</v>
      </c>
    </row>
    <row r="99" spans="1:224" ht="12.75" customHeight="1">
      <c r="A99" s="112" t="s">
        <v>427</v>
      </c>
      <c r="B99" s="113">
        <v>1059.8942046</v>
      </c>
      <c r="C99" s="114">
        <v>5</v>
      </c>
      <c r="E99" s="112" t="s">
        <v>356</v>
      </c>
      <c r="F99" s="113">
        <v>1049.5244832999999</v>
      </c>
      <c r="G99" s="114">
        <v>5.6</v>
      </c>
    </row>
    <row r="100" spans="1:224" ht="12.75" customHeight="1">
      <c r="A100" s="112" t="s">
        <v>193</v>
      </c>
      <c r="B100" s="113">
        <v>995.51902126000005</v>
      </c>
      <c r="C100" s="114">
        <v>4.7</v>
      </c>
      <c r="E100" s="112" t="s">
        <v>362</v>
      </c>
      <c r="F100" s="113">
        <v>1090.7164055999999</v>
      </c>
      <c r="G100" s="114">
        <v>5.6</v>
      </c>
    </row>
    <row r="101" spans="1:224" ht="12.75" customHeight="1">
      <c r="A101" s="112" t="s">
        <v>460</v>
      </c>
      <c r="B101" s="113">
        <v>1033.6532907000001</v>
      </c>
      <c r="C101" s="114">
        <v>7.6</v>
      </c>
      <c r="E101" s="112" t="s">
        <v>392</v>
      </c>
      <c r="F101" s="113">
        <v>916.38314674000003</v>
      </c>
      <c r="G101" s="114">
        <v>5.6</v>
      </c>
    </row>
    <row r="102" spans="1:224" ht="12.75" customHeight="1">
      <c r="A102" s="112" t="s">
        <v>406</v>
      </c>
      <c r="B102" s="113">
        <v>1075.3984849000001</v>
      </c>
      <c r="C102" s="114">
        <v>4.8</v>
      </c>
      <c r="E102" s="112" t="s">
        <v>475</v>
      </c>
      <c r="F102" s="113">
        <v>954.09095724999997</v>
      </c>
      <c r="G102" s="114">
        <v>5.6</v>
      </c>
    </row>
    <row r="103" spans="1:224" ht="12.75" customHeight="1">
      <c r="A103" s="112" t="s">
        <v>462</v>
      </c>
      <c r="B103" s="113">
        <v>1071.3914889</v>
      </c>
      <c r="C103" s="114">
        <v>5</v>
      </c>
      <c r="E103" s="112" t="s">
        <v>523</v>
      </c>
      <c r="F103" s="113">
        <v>851.36960283999997</v>
      </c>
      <c r="G103" s="114">
        <v>5.6</v>
      </c>
    </row>
    <row r="104" spans="1:224" ht="12.75" customHeight="1">
      <c r="A104" s="112" t="s">
        <v>463</v>
      </c>
      <c r="B104" s="113">
        <v>1017.912911</v>
      </c>
      <c r="C104" s="114">
        <v>6</v>
      </c>
      <c r="E104" s="112" t="s">
        <v>370</v>
      </c>
      <c r="F104" s="113">
        <v>1022.9965107</v>
      </c>
      <c r="G104" s="114">
        <v>5.5</v>
      </c>
    </row>
    <row r="105" spans="1:224" ht="12.75" customHeight="1">
      <c r="A105" s="112" t="s">
        <v>464</v>
      </c>
      <c r="B105" s="113">
        <v>953.48099667999998</v>
      </c>
      <c r="C105" s="114">
        <v>6.6</v>
      </c>
      <c r="E105" s="112" t="s">
        <v>397</v>
      </c>
      <c r="F105" s="113">
        <v>1018.6678558999999</v>
      </c>
      <c r="G105" s="114">
        <v>5.5</v>
      </c>
    </row>
    <row r="106" spans="1:224" ht="12.75" customHeight="1">
      <c r="A106" s="112" t="s">
        <v>341</v>
      </c>
      <c r="B106" s="113">
        <v>1085.2640544000001</v>
      </c>
      <c r="C106" s="114">
        <v>3.9</v>
      </c>
      <c r="E106" s="112" t="s">
        <v>430</v>
      </c>
      <c r="F106" s="113">
        <v>984.46221932000003</v>
      </c>
      <c r="G106" s="114">
        <v>5.5</v>
      </c>
    </row>
    <row r="107" spans="1:224" ht="12.75" customHeight="1">
      <c r="A107" s="112" t="s">
        <v>329</v>
      </c>
      <c r="B107" s="113">
        <v>1088.660881</v>
      </c>
      <c r="C107" s="114">
        <v>3.3</v>
      </c>
      <c r="E107" s="112" t="s">
        <v>376</v>
      </c>
      <c r="F107" s="113">
        <v>1102.2051753000001</v>
      </c>
      <c r="G107" s="114">
        <v>5.5</v>
      </c>
    </row>
    <row r="108" spans="1:224" ht="12.75" customHeight="1">
      <c r="A108" s="112" t="s">
        <v>363</v>
      </c>
      <c r="B108" s="113">
        <v>1098.5467828000001</v>
      </c>
      <c r="C108" s="114">
        <v>4.5</v>
      </c>
      <c r="E108" s="112" t="s">
        <v>511</v>
      </c>
      <c r="F108" s="113">
        <v>885.56316656000001</v>
      </c>
      <c r="G108" s="114">
        <v>5.5</v>
      </c>
    </row>
    <row r="109" spans="1:224" ht="12.75" customHeight="1">
      <c r="A109" s="112" t="s">
        <v>465</v>
      </c>
      <c r="B109" s="113">
        <v>910.21041654999999</v>
      </c>
      <c r="C109" s="114">
        <v>7.7</v>
      </c>
      <c r="E109" s="112" t="s">
        <v>469</v>
      </c>
      <c r="F109" s="113">
        <v>1028.2611629999999</v>
      </c>
      <c r="G109" s="114">
        <v>5.5</v>
      </c>
    </row>
    <row r="110" spans="1:224" ht="12.75" customHeight="1">
      <c r="A110" s="112" t="s">
        <v>467</v>
      </c>
      <c r="B110" s="113">
        <v>808.66194269000005</v>
      </c>
      <c r="C110" s="114">
        <v>7.1</v>
      </c>
      <c r="E110" s="112" t="s">
        <v>507</v>
      </c>
      <c r="F110" s="113">
        <v>870.02961885000002</v>
      </c>
      <c r="G110" s="114">
        <v>5.5</v>
      </c>
    </row>
    <row r="111" spans="1:224" ht="12.75" customHeight="1">
      <c r="A111" s="112" t="s">
        <v>384</v>
      </c>
      <c r="B111" s="113">
        <v>1070.3661331999999</v>
      </c>
      <c r="C111" s="114">
        <v>4.2</v>
      </c>
      <c r="E111" s="112" t="s">
        <v>452</v>
      </c>
      <c r="F111" s="113">
        <v>994.35973765000006</v>
      </c>
      <c r="G111" s="114">
        <v>5.5</v>
      </c>
    </row>
    <row r="112" spans="1:224" ht="12.75" customHeight="1">
      <c r="A112" s="112" t="s">
        <v>204</v>
      </c>
      <c r="B112" s="113">
        <v>967.59593219999999</v>
      </c>
      <c r="C112" s="114">
        <v>5.4</v>
      </c>
      <c r="E112" s="112" t="s">
        <v>493</v>
      </c>
      <c r="F112" s="113">
        <v>1051.734813</v>
      </c>
      <c r="G112" s="114">
        <v>5.5</v>
      </c>
    </row>
    <row r="113" spans="1:7" ht="12.75" customHeight="1">
      <c r="A113" s="112" t="s">
        <v>357</v>
      </c>
      <c r="B113" s="113">
        <v>1028.6056601</v>
      </c>
      <c r="C113" s="114">
        <v>4.9000000000000004</v>
      </c>
      <c r="E113" s="112" t="s">
        <v>340</v>
      </c>
      <c r="F113" s="113">
        <v>1002.9436831</v>
      </c>
      <c r="G113" s="114">
        <v>5.4</v>
      </c>
    </row>
    <row r="114" spans="1:7" ht="12.75" customHeight="1">
      <c r="A114" s="112" t="s">
        <v>345</v>
      </c>
      <c r="B114" s="113">
        <v>998.06666838000001</v>
      </c>
      <c r="C114" s="114">
        <v>6.6</v>
      </c>
      <c r="E114" s="112" t="s">
        <v>204</v>
      </c>
      <c r="F114" s="113">
        <v>967.59593219999999</v>
      </c>
      <c r="G114" s="114">
        <v>5.4</v>
      </c>
    </row>
    <row r="115" spans="1:7" ht="12.75" customHeight="1">
      <c r="A115" s="112" t="s">
        <v>374</v>
      </c>
      <c r="B115" s="113">
        <v>1073.47434</v>
      </c>
      <c r="C115" s="114">
        <v>4.5</v>
      </c>
      <c r="E115" s="112" t="s">
        <v>388</v>
      </c>
      <c r="F115" s="113">
        <v>965.46134488999996</v>
      </c>
      <c r="G115" s="114">
        <v>5.4</v>
      </c>
    </row>
    <row r="116" spans="1:7" ht="12.75" customHeight="1">
      <c r="A116" s="112" t="s">
        <v>333</v>
      </c>
      <c r="B116" s="113">
        <v>1077.8107477999999</v>
      </c>
      <c r="C116" s="114">
        <v>3.4</v>
      </c>
      <c r="E116" s="112" t="s">
        <v>482</v>
      </c>
      <c r="F116" s="113">
        <v>947.48111341000003</v>
      </c>
      <c r="G116" s="114">
        <v>5.4</v>
      </c>
    </row>
    <row r="117" spans="1:7" ht="12.75" customHeight="1">
      <c r="A117" s="112" t="s">
        <v>436</v>
      </c>
      <c r="B117" s="113">
        <v>983.31780335999997</v>
      </c>
      <c r="C117" s="114">
        <v>5.8</v>
      </c>
      <c r="E117" s="112" t="s">
        <v>417</v>
      </c>
      <c r="F117" s="113">
        <v>1040.9464977</v>
      </c>
      <c r="G117" s="114">
        <v>5.4</v>
      </c>
    </row>
    <row r="118" spans="1:7" ht="12.75" customHeight="1">
      <c r="A118" s="112" t="s">
        <v>471</v>
      </c>
      <c r="B118" s="113">
        <v>1030.0649536000001</v>
      </c>
      <c r="C118" s="114">
        <v>5</v>
      </c>
      <c r="E118" s="112" t="s">
        <v>503</v>
      </c>
      <c r="F118" s="113">
        <v>1073.1296295</v>
      </c>
      <c r="G118" s="114">
        <v>5.4</v>
      </c>
    </row>
    <row r="119" spans="1:7" ht="12.75" customHeight="1">
      <c r="A119" s="112" t="s">
        <v>472</v>
      </c>
      <c r="B119" s="113">
        <v>1042.4608525000001</v>
      </c>
      <c r="C119" s="114"/>
      <c r="E119" s="112" t="s">
        <v>502</v>
      </c>
      <c r="F119" s="113">
        <v>1060.8813418</v>
      </c>
      <c r="G119" s="114">
        <v>5.4</v>
      </c>
    </row>
    <row r="120" spans="1:7" ht="12.75" customHeight="1">
      <c r="A120" s="112" t="s">
        <v>474</v>
      </c>
      <c r="B120" s="113">
        <v>931.23377731999994</v>
      </c>
      <c r="C120" s="114">
        <v>6.7</v>
      </c>
      <c r="E120" s="112" t="s">
        <v>489</v>
      </c>
      <c r="F120" s="113">
        <v>1062.0306923000001</v>
      </c>
      <c r="G120" s="114">
        <v>5.4</v>
      </c>
    </row>
    <row r="121" spans="1:7" ht="12.75" customHeight="1">
      <c r="A121" s="112" t="s">
        <v>473</v>
      </c>
      <c r="B121" s="113">
        <v>1100.1002086999999</v>
      </c>
      <c r="C121" s="114">
        <v>5.2</v>
      </c>
      <c r="E121" s="112" t="s">
        <v>247</v>
      </c>
      <c r="F121" s="113">
        <v>940.55772989000002</v>
      </c>
      <c r="G121" s="114">
        <v>5.4</v>
      </c>
    </row>
    <row r="122" spans="1:7" ht="12.75" customHeight="1">
      <c r="A122" s="112" t="s">
        <v>314</v>
      </c>
      <c r="B122" s="113">
        <v>1092.7412824</v>
      </c>
      <c r="C122" s="114">
        <v>2.9</v>
      </c>
      <c r="E122" s="112" t="s">
        <v>403</v>
      </c>
      <c r="F122" s="113">
        <v>969.79519514000003</v>
      </c>
      <c r="G122" s="114">
        <v>5.3</v>
      </c>
    </row>
    <row r="123" spans="1:7" ht="12.75" customHeight="1">
      <c r="A123" s="112" t="s">
        <v>386</v>
      </c>
      <c r="B123" s="113">
        <v>970.95368124000004</v>
      </c>
      <c r="C123" s="114">
        <v>4.5999999999999996</v>
      </c>
      <c r="E123" s="112" t="s">
        <v>476</v>
      </c>
      <c r="F123" s="113">
        <v>1013.3546904</v>
      </c>
      <c r="G123" s="114">
        <v>5.3</v>
      </c>
    </row>
    <row r="124" spans="1:7" ht="12.75" customHeight="1">
      <c r="A124" s="112" t="s">
        <v>479</v>
      </c>
      <c r="B124" s="113">
        <v>1009.2154951</v>
      </c>
      <c r="C124" s="114">
        <v>7.1</v>
      </c>
      <c r="E124" s="112" t="s">
        <v>457</v>
      </c>
      <c r="F124" s="113">
        <v>1040.853787</v>
      </c>
      <c r="G124" s="114">
        <v>5.3</v>
      </c>
    </row>
    <row r="125" spans="1:7" ht="12.75" customHeight="1">
      <c r="A125" s="112" t="s">
        <v>475</v>
      </c>
      <c r="B125" s="113">
        <v>954.09095724999997</v>
      </c>
      <c r="C125" s="114">
        <v>5.6</v>
      </c>
      <c r="E125" s="112" t="s">
        <v>449</v>
      </c>
      <c r="F125" s="113">
        <v>1038.9981834</v>
      </c>
      <c r="G125" s="114">
        <v>5.3</v>
      </c>
    </row>
    <row r="126" spans="1:7" ht="12.75" customHeight="1">
      <c r="A126" s="112" t="s">
        <v>481</v>
      </c>
      <c r="B126" s="113">
        <v>970.48430432999999</v>
      </c>
      <c r="C126" s="114">
        <v>6.2</v>
      </c>
      <c r="E126" s="112" t="s">
        <v>332</v>
      </c>
      <c r="F126" s="113">
        <v>975.81547867999996</v>
      </c>
      <c r="G126" s="114">
        <v>5.2</v>
      </c>
    </row>
    <row r="127" spans="1:7" ht="12.75" customHeight="1">
      <c r="A127" s="112" t="s">
        <v>388</v>
      </c>
      <c r="B127" s="113">
        <v>965.46134488999996</v>
      </c>
      <c r="C127" s="114">
        <v>5.4</v>
      </c>
      <c r="E127" s="112" t="s">
        <v>415</v>
      </c>
      <c r="F127" s="113">
        <v>952.77748688999998</v>
      </c>
      <c r="G127" s="114">
        <v>5.2</v>
      </c>
    </row>
    <row r="128" spans="1:7" ht="12.75" customHeight="1">
      <c r="A128" s="112" t="s">
        <v>482</v>
      </c>
      <c r="B128" s="113">
        <v>947.48111341000003</v>
      </c>
      <c r="C128" s="114">
        <v>5.4</v>
      </c>
      <c r="E128" s="112" t="s">
        <v>454</v>
      </c>
      <c r="F128" s="113">
        <v>1024.4312173000001</v>
      </c>
      <c r="G128" s="114">
        <v>5.2</v>
      </c>
    </row>
    <row r="129" spans="1:224" ht="12.75" customHeight="1">
      <c r="A129" s="112" t="s">
        <v>483</v>
      </c>
      <c r="B129" s="113">
        <v>989.64647255</v>
      </c>
      <c r="C129" s="114">
        <v>5.9</v>
      </c>
      <c r="E129" s="112" t="s">
        <v>426</v>
      </c>
      <c r="F129" s="113">
        <v>980.37099226999999</v>
      </c>
      <c r="G129" s="114">
        <v>5.2</v>
      </c>
    </row>
    <row r="130" spans="1:224" ht="12.75" customHeight="1">
      <c r="A130" s="112" t="s">
        <v>484</v>
      </c>
      <c r="B130" s="113">
        <v>909.695649</v>
      </c>
      <c r="C130" s="114">
        <v>6.4</v>
      </c>
      <c r="E130" s="112" t="s">
        <v>473</v>
      </c>
      <c r="F130" s="113">
        <v>1100.1002086999999</v>
      </c>
      <c r="G130" s="114">
        <v>5.2</v>
      </c>
    </row>
    <row r="131" spans="1:224" ht="12.75" customHeight="1">
      <c r="A131" s="112" t="s">
        <v>437</v>
      </c>
      <c r="B131" s="113">
        <v>879.45117860000005</v>
      </c>
      <c r="C131" s="114">
        <v>4.5</v>
      </c>
      <c r="E131" s="112" t="s">
        <v>506</v>
      </c>
      <c r="F131" s="113">
        <v>1034.8294288</v>
      </c>
      <c r="G131" s="114">
        <v>5.2</v>
      </c>
    </row>
    <row r="132" spans="1:224" ht="12.75" customHeight="1">
      <c r="A132" s="112" t="s">
        <v>365</v>
      </c>
      <c r="B132" s="113">
        <v>1044.9511789999999</v>
      </c>
      <c r="C132" s="114">
        <v>4.3</v>
      </c>
      <c r="E132" s="112" t="s">
        <v>470</v>
      </c>
      <c r="F132" s="113">
        <v>1021.6435617</v>
      </c>
      <c r="G132" s="114">
        <v>5.2</v>
      </c>
    </row>
    <row r="133" spans="1:224" ht="12.75" customHeight="1">
      <c r="A133" s="112" t="s">
        <v>485</v>
      </c>
      <c r="B133" s="113">
        <v>1030.7154241999999</v>
      </c>
      <c r="C133" s="114">
        <v>6.1</v>
      </c>
      <c r="E133" s="112" t="s">
        <v>461</v>
      </c>
      <c r="F133" s="113">
        <v>1091.4990926</v>
      </c>
      <c r="G133" s="114">
        <v>5.2</v>
      </c>
    </row>
    <row r="134" spans="1:224" ht="12.75" customHeight="1">
      <c r="A134" s="112" t="s">
        <v>486</v>
      </c>
      <c r="B134" s="113">
        <v>989.63536280999995</v>
      </c>
      <c r="C134" s="114">
        <v>5.9</v>
      </c>
      <c r="E134" s="112" t="s">
        <v>412</v>
      </c>
      <c r="F134" s="113">
        <v>973.24073737000003</v>
      </c>
      <c r="G134" s="114">
        <v>5.2</v>
      </c>
    </row>
    <row r="135" spans="1:224" ht="12.75" customHeight="1">
      <c r="A135" s="112" t="s">
        <v>488</v>
      </c>
      <c r="B135" s="113">
        <v>1034.8253609000001</v>
      </c>
      <c r="C135" s="114">
        <v>5.9</v>
      </c>
      <c r="E135" s="112" t="s">
        <v>498</v>
      </c>
      <c r="F135" s="113">
        <v>1046.6344466</v>
      </c>
      <c r="G135" s="114">
        <v>5.2</v>
      </c>
    </row>
    <row r="136" spans="1:224" ht="12.75" customHeight="1">
      <c r="A136" s="112" t="s">
        <v>376</v>
      </c>
      <c r="B136" s="113">
        <v>1102.2051753000001</v>
      </c>
      <c r="C136" s="114">
        <v>5.5</v>
      </c>
      <c r="E136" s="112" t="s">
        <v>358</v>
      </c>
      <c r="F136" s="113">
        <v>1003.6586737</v>
      </c>
      <c r="G136" s="114">
        <v>5.0999999999999996</v>
      </c>
    </row>
    <row r="137" spans="1:224" ht="12.75" customHeight="1">
      <c r="A137" s="112" t="s">
        <v>490</v>
      </c>
      <c r="B137" s="113">
        <v>966.4747443</v>
      </c>
      <c r="C137" s="114">
        <v>6.3</v>
      </c>
      <c r="E137" s="112" t="s">
        <v>409</v>
      </c>
      <c r="F137" s="113">
        <v>945.99198105999994</v>
      </c>
      <c r="G137" s="114">
        <v>5.0999999999999996</v>
      </c>
    </row>
    <row r="138" spans="1:224" ht="12.75" customHeight="1">
      <c r="A138" s="112" t="s">
        <v>367</v>
      </c>
      <c r="B138" s="113">
        <v>1090.6250335</v>
      </c>
      <c r="C138" s="114">
        <v>4.5999999999999996</v>
      </c>
      <c r="E138" s="112" t="s">
        <v>411</v>
      </c>
      <c r="F138" s="113">
        <v>1031.1926900999999</v>
      </c>
      <c r="G138" s="114">
        <v>5.0999999999999996</v>
      </c>
    </row>
    <row r="139" spans="1:224" s="115" customFormat="1" ht="12.75" customHeight="1">
      <c r="A139" s="112" t="s">
        <v>296</v>
      </c>
      <c r="B139" s="113">
        <v>1051.6953653999999</v>
      </c>
      <c r="C139" s="114">
        <v>3.6</v>
      </c>
      <c r="D139" s="7"/>
      <c r="E139" s="112" t="s">
        <v>328</v>
      </c>
      <c r="F139" s="113">
        <v>989.99071559000004</v>
      </c>
      <c r="G139" s="114">
        <v>5</v>
      </c>
      <c r="H139" s="109"/>
      <c r="I139" s="109"/>
      <c r="J139" s="109"/>
      <c r="K139" s="109"/>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c r="FR139" s="101"/>
      <c r="FS139" s="101"/>
      <c r="FT139" s="101"/>
      <c r="FU139" s="101"/>
      <c r="FV139" s="101"/>
      <c r="FW139" s="101"/>
      <c r="FX139" s="101"/>
      <c r="FY139" s="101"/>
      <c r="FZ139" s="101"/>
      <c r="GA139" s="101"/>
      <c r="GB139" s="101"/>
      <c r="GC139" s="101"/>
      <c r="GD139" s="101"/>
      <c r="GE139" s="101"/>
      <c r="GF139" s="101"/>
      <c r="GG139" s="101"/>
      <c r="GH139" s="101"/>
      <c r="GI139" s="101"/>
      <c r="GJ139" s="101"/>
      <c r="GK139" s="101"/>
      <c r="GL139" s="101"/>
      <c r="GM139" s="101"/>
      <c r="GN139" s="101"/>
      <c r="GO139" s="101"/>
      <c r="GP139" s="101"/>
      <c r="GQ139" s="101"/>
      <c r="GR139" s="101"/>
      <c r="GS139" s="101"/>
      <c r="GT139" s="101"/>
      <c r="GU139" s="101"/>
      <c r="GV139" s="101"/>
      <c r="GW139" s="101"/>
      <c r="GX139" s="101"/>
      <c r="GY139" s="101"/>
      <c r="GZ139" s="101"/>
      <c r="HA139" s="101"/>
      <c r="HB139" s="101"/>
      <c r="HC139" s="101"/>
      <c r="HD139" s="101"/>
      <c r="HE139" s="101"/>
      <c r="HF139" s="101"/>
      <c r="HG139" s="101"/>
      <c r="HH139" s="101"/>
      <c r="HI139" s="101"/>
      <c r="HJ139" s="101"/>
      <c r="HK139" s="101"/>
      <c r="HL139" s="101"/>
      <c r="HM139" s="101"/>
      <c r="HN139" s="101"/>
      <c r="HO139" s="101"/>
      <c r="HP139" s="101"/>
    </row>
    <row r="140" spans="1:224" ht="12.75" customHeight="1">
      <c r="A140" s="112" t="s">
        <v>492</v>
      </c>
      <c r="B140" s="113">
        <v>821.31496218999996</v>
      </c>
      <c r="C140" s="114">
        <v>6.3</v>
      </c>
      <c r="E140" s="112" t="s">
        <v>375</v>
      </c>
      <c r="F140" s="113">
        <v>1022.2979851</v>
      </c>
      <c r="G140" s="114">
        <v>5</v>
      </c>
    </row>
    <row r="141" spans="1:224" ht="12.75" customHeight="1">
      <c r="A141" s="112" t="s">
        <v>272</v>
      </c>
      <c r="B141" s="113">
        <v>1027.0598891</v>
      </c>
      <c r="C141" s="114">
        <v>2.4</v>
      </c>
      <c r="E141" s="112" t="s">
        <v>379</v>
      </c>
      <c r="F141" s="113">
        <v>941.70944537000003</v>
      </c>
      <c r="G141" s="114">
        <v>5</v>
      </c>
    </row>
    <row r="142" spans="1:224" ht="12.75" customHeight="1">
      <c r="A142" s="112" t="s">
        <v>295</v>
      </c>
      <c r="B142" s="113">
        <v>896.57773052000005</v>
      </c>
      <c r="C142" s="114">
        <v>5.7</v>
      </c>
      <c r="E142" s="112" t="s">
        <v>381</v>
      </c>
      <c r="F142" s="113">
        <v>1056.0577115000001</v>
      </c>
      <c r="G142" s="114">
        <v>5</v>
      </c>
    </row>
    <row r="143" spans="1:224" ht="12.75" customHeight="1">
      <c r="A143" s="112" t="s">
        <v>494</v>
      </c>
      <c r="B143" s="113">
        <v>893.80403422999996</v>
      </c>
      <c r="C143" s="114">
        <v>7.8</v>
      </c>
      <c r="E143" s="112" t="s">
        <v>427</v>
      </c>
      <c r="F143" s="113">
        <v>1059.8942046</v>
      </c>
      <c r="G143" s="114">
        <v>5</v>
      </c>
    </row>
    <row r="144" spans="1:224" ht="12.75" customHeight="1">
      <c r="A144" s="112" t="s">
        <v>439</v>
      </c>
      <c r="B144" s="113">
        <v>984.60097898000004</v>
      </c>
      <c r="C144" s="114">
        <v>4.7</v>
      </c>
      <c r="E144" s="112" t="s">
        <v>462</v>
      </c>
      <c r="F144" s="113">
        <v>1071.3914889</v>
      </c>
      <c r="G144" s="114">
        <v>5</v>
      </c>
    </row>
    <row r="145" spans="1:7" ht="12.75" customHeight="1">
      <c r="A145" s="112" t="s">
        <v>398</v>
      </c>
      <c r="B145" s="113">
        <v>1057.9936157</v>
      </c>
      <c r="C145" s="114">
        <v>4.2</v>
      </c>
      <c r="E145" s="112" t="s">
        <v>471</v>
      </c>
      <c r="F145" s="113">
        <v>1030.0649536000001</v>
      </c>
      <c r="G145" s="114">
        <v>5</v>
      </c>
    </row>
    <row r="146" spans="1:7" ht="12.75" customHeight="1">
      <c r="A146" s="112" t="s">
        <v>495</v>
      </c>
      <c r="B146" s="113">
        <v>881.70715671999994</v>
      </c>
      <c r="C146" s="114">
        <v>6.2</v>
      </c>
      <c r="E146" s="112" t="s">
        <v>455</v>
      </c>
      <c r="F146" s="113">
        <v>1060.1988083000001</v>
      </c>
      <c r="G146" s="114">
        <v>5</v>
      </c>
    </row>
    <row r="147" spans="1:7" ht="12.75" customHeight="1">
      <c r="A147" s="112" t="s">
        <v>298</v>
      </c>
      <c r="B147" s="113">
        <v>913.56630482000003</v>
      </c>
      <c r="C147" s="114">
        <v>6.1</v>
      </c>
      <c r="E147" s="112" t="s">
        <v>501</v>
      </c>
      <c r="F147" s="113">
        <v>933.70644097000002</v>
      </c>
      <c r="G147" s="114">
        <v>5</v>
      </c>
    </row>
    <row r="148" spans="1:7" ht="12.75" customHeight="1">
      <c r="A148" s="112" t="s">
        <v>408</v>
      </c>
      <c r="B148" s="113">
        <v>1058.1425016000001</v>
      </c>
      <c r="C148" s="114">
        <v>6</v>
      </c>
      <c r="E148" s="112" t="s">
        <v>466</v>
      </c>
      <c r="F148" s="113">
        <v>1047.2179513000001</v>
      </c>
      <c r="G148" s="114">
        <v>5</v>
      </c>
    </row>
    <row r="149" spans="1:7" ht="12.75" customHeight="1">
      <c r="A149" s="112" t="s">
        <v>455</v>
      </c>
      <c r="B149" s="113">
        <v>1060.1988083000001</v>
      </c>
      <c r="C149" s="114">
        <v>5</v>
      </c>
      <c r="E149" s="112" t="s">
        <v>400</v>
      </c>
      <c r="F149" s="113">
        <v>1011.4015623</v>
      </c>
      <c r="G149" s="114">
        <v>5</v>
      </c>
    </row>
    <row r="150" spans="1:7" ht="12.75" customHeight="1">
      <c r="A150" s="112" t="s">
        <v>417</v>
      </c>
      <c r="B150" s="113">
        <v>1040.9464977</v>
      </c>
      <c r="C150" s="114">
        <v>5.4</v>
      </c>
      <c r="E150" s="112" t="s">
        <v>497</v>
      </c>
      <c r="F150" s="113">
        <v>1068.3491713000001</v>
      </c>
      <c r="G150" s="114">
        <v>5</v>
      </c>
    </row>
    <row r="151" spans="1:7" ht="12.75" customHeight="1">
      <c r="A151" s="112" t="s">
        <v>499</v>
      </c>
      <c r="B151" s="113">
        <v>910.70081219999997</v>
      </c>
      <c r="C151" s="114">
        <v>6.1</v>
      </c>
      <c r="E151" s="112" t="s">
        <v>450</v>
      </c>
      <c r="F151" s="113">
        <v>878.03464412000005</v>
      </c>
      <c r="G151" s="114">
        <v>5</v>
      </c>
    </row>
    <row r="152" spans="1:7" ht="12.75" customHeight="1">
      <c r="A152" s="112" t="s">
        <v>476</v>
      </c>
      <c r="B152" s="113">
        <v>1013.3546904</v>
      </c>
      <c r="C152" s="114">
        <v>5.3</v>
      </c>
      <c r="E152" s="112" t="s">
        <v>383</v>
      </c>
      <c r="F152" s="113">
        <v>1051.5347693000001</v>
      </c>
      <c r="G152" s="114">
        <v>4.9000000000000004</v>
      </c>
    </row>
    <row r="153" spans="1:7" ht="12.75" customHeight="1">
      <c r="A153" s="112" t="s">
        <v>500</v>
      </c>
      <c r="B153" s="113">
        <v>845.95047437000005</v>
      </c>
      <c r="C153" s="114">
        <v>8</v>
      </c>
      <c r="E153" s="112" t="s">
        <v>401</v>
      </c>
      <c r="F153" s="113">
        <v>1006.2724868</v>
      </c>
      <c r="G153" s="114">
        <v>4.9000000000000004</v>
      </c>
    </row>
    <row r="154" spans="1:7" ht="12.75" customHeight="1">
      <c r="A154" s="112" t="s">
        <v>429</v>
      </c>
      <c r="B154" s="113">
        <v>1105.8928066000001</v>
      </c>
      <c r="C154" s="114">
        <v>4.2</v>
      </c>
      <c r="E154" s="112" t="s">
        <v>424</v>
      </c>
      <c r="F154" s="113">
        <v>951.73682637000002</v>
      </c>
      <c r="G154" s="114">
        <v>4.9000000000000004</v>
      </c>
    </row>
    <row r="155" spans="1:7" ht="12.75" customHeight="1">
      <c r="A155" s="112" t="s">
        <v>390</v>
      </c>
      <c r="B155" s="113">
        <v>1050.3000437000001</v>
      </c>
      <c r="C155" s="114">
        <v>3.8</v>
      </c>
      <c r="E155" s="112" t="s">
        <v>343</v>
      </c>
      <c r="F155" s="113">
        <v>1068.6399722000001</v>
      </c>
      <c r="G155" s="114">
        <v>4.9000000000000004</v>
      </c>
    </row>
    <row r="156" spans="1:7" ht="12.75" customHeight="1">
      <c r="A156" s="112" t="s">
        <v>431</v>
      </c>
      <c r="B156" s="113">
        <v>1083.1415597</v>
      </c>
      <c r="C156" s="114">
        <v>4.9000000000000004</v>
      </c>
      <c r="E156" s="112" t="s">
        <v>357</v>
      </c>
      <c r="F156" s="113">
        <v>1028.6056601</v>
      </c>
      <c r="G156" s="114">
        <v>4.9000000000000004</v>
      </c>
    </row>
    <row r="157" spans="1:7" ht="12.75" customHeight="1">
      <c r="A157" s="112" t="s">
        <v>457</v>
      </c>
      <c r="B157" s="113">
        <v>1040.853787</v>
      </c>
      <c r="C157" s="114">
        <v>5.3</v>
      </c>
      <c r="E157" s="112" t="s">
        <v>431</v>
      </c>
      <c r="F157" s="113">
        <v>1083.1415597</v>
      </c>
      <c r="G157" s="114">
        <v>4.9000000000000004</v>
      </c>
    </row>
    <row r="158" spans="1:7" ht="12.75" customHeight="1">
      <c r="A158" s="112" t="s">
        <v>503</v>
      </c>
      <c r="B158" s="113">
        <v>1073.1296295</v>
      </c>
      <c r="C158" s="114">
        <v>5.4</v>
      </c>
      <c r="E158" s="112" t="s">
        <v>445</v>
      </c>
      <c r="F158" s="113">
        <v>1062.3604174</v>
      </c>
      <c r="G158" s="114">
        <v>4.9000000000000004</v>
      </c>
    </row>
    <row r="159" spans="1:7" ht="12.75" customHeight="1">
      <c r="A159" s="112" t="s">
        <v>477</v>
      </c>
      <c r="B159" s="113">
        <v>930.28171462</v>
      </c>
      <c r="C159" s="114">
        <v>6.4</v>
      </c>
      <c r="E159" s="112" t="s">
        <v>434</v>
      </c>
      <c r="F159" s="113">
        <v>1117.3077917000001</v>
      </c>
      <c r="G159" s="114">
        <v>4.8</v>
      </c>
    </row>
    <row r="160" spans="1:7" ht="12.75" customHeight="1">
      <c r="A160" s="112" t="s">
        <v>501</v>
      </c>
      <c r="B160" s="113">
        <v>933.70644097000002</v>
      </c>
      <c r="C160" s="114">
        <v>5</v>
      </c>
      <c r="E160" s="112" t="s">
        <v>406</v>
      </c>
      <c r="F160" s="113">
        <v>1075.3984849000001</v>
      </c>
      <c r="G160" s="114">
        <v>4.8</v>
      </c>
    </row>
    <row r="161" spans="1:7" ht="12.75" customHeight="1">
      <c r="A161" s="112" t="s">
        <v>496</v>
      </c>
      <c r="B161" s="113">
        <v>1003.2836301999999</v>
      </c>
      <c r="C161" s="114"/>
      <c r="E161" s="112" t="s">
        <v>393</v>
      </c>
      <c r="F161" s="113">
        <v>1045.9139663999999</v>
      </c>
      <c r="G161" s="114">
        <v>4.8</v>
      </c>
    </row>
    <row r="162" spans="1:7" ht="12.75" customHeight="1">
      <c r="A162" s="112" t="s">
        <v>505</v>
      </c>
      <c r="B162" s="113">
        <v>1083.4956646999999</v>
      </c>
      <c r="C162" s="114">
        <v>6.1</v>
      </c>
      <c r="E162" s="112" t="s">
        <v>448</v>
      </c>
      <c r="F162" s="113">
        <v>961.30867540999998</v>
      </c>
      <c r="G162" s="114">
        <v>4.8</v>
      </c>
    </row>
    <row r="163" spans="1:7" ht="12.75" customHeight="1">
      <c r="A163" s="112" t="s">
        <v>391</v>
      </c>
      <c r="B163" s="113">
        <v>1040.260544</v>
      </c>
      <c r="C163" s="114"/>
      <c r="E163" s="112" t="s">
        <v>421</v>
      </c>
      <c r="F163" s="113">
        <v>1071.8690363999999</v>
      </c>
      <c r="G163" s="114">
        <v>4.8</v>
      </c>
    </row>
    <row r="164" spans="1:7" ht="12.75" customHeight="1">
      <c r="A164" s="112" t="s">
        <v>502</v>
      </c>
      <c r="B164" s="113">
        <v>1060.8813418</v>
      </c>
      <c r="C164" s="114">
        <v>5.4</v>
      </c>
      <c r="E164" s="112" t="s">
        <v>438</v>
      </c>
      <c r="F164" s="113">
        <v>1099.382689</v>
      </c>
      <c r="G164" s="114">
        <v>4.7</v>
      </c>
    </row>
    <row r="165" spans="1:7" ht="12.75" customHeight="1">
      <c r="A165" s="112" t="s">
        <v>508</v>
      </c>
      <c r="B165" s="113">
        <v>879.98673727000005</v>
      </c>
      <c r="C165" s="114"/>
      <c r="E165" s="112" t="s">
        <v>193</v>
      </c>
      <c r="F165" s="113">
        <v>995.51902126000005</v>
      </c>
      <c r="G165" s="114">
        <v>4.7</v>
      </c>
    </row>
    <row r="166" spans="1:7" ht="12.75" customHeight="1">
      <c r="A166" s="112" t="s">
        <v>335</v>
      </c>
      <c r="B166" s="113">
        <v>942.93832809000003</v>
      </c>
      <c r="C166" s="114">
        <v>4.5</v>
      </c>
      <c r="E166" s="112" t="s">
        <v>439</v>
      </c>
      <c r="F166" s="113">
        <v>984.60097898000004</v>
      </c>
      <c r="G166" s="114">
        <v>4.7</v>
      </c>
    </row>
    <row r="167" spans="1:7" ht="12.75" customHeight="1">
      <c r="A167" s="112" t="s">
        <v>441</v>
      </c>
      <c r="B167" s="113">
        <v>958.64720947000001</v>
      </c>
      <c r="C167" s="114">
        <v>4.7</v>
      </c>
      <c r="E167" s="112" t="s">
        <v>441</v>
      </c>
      <c r="F167" s="113">
        <v>958.64720947000001</v>
      </c>
      <c r="G167" s="114">
        <v>4.7</v>
      </c>
    </row>
    <row r="168" spans="1:7" ht="12.75" customHeight="1">
      <c r="A168" s="112" t="s">
        <v>466</v>
      </c>
      <c r="B168" s="113">
        <v>1047.2179513000001</v>
      </c>
      <c r="C168" s="114">
        <v>5</v>
      </c>
      <c r="E168" s="112" t="s">
        <v>443</v>
      </c>
      <c r="F168" s="113">
        <v>953.04745635999996</v>
      </c>
      <c r="G168" s="114">
        <v>4.7</v>
      </c>
    </row>
    <row r="169" spans="1:7" ht="12.75" customHeight="1">
      <c r="A169" s="112" t="s">
        <v>510</v>
      </c>
      <c r="B169" s="113">
        <v>942.88954346000003</v>
      </c>
      <c r="C169" s="114">
        <v>5.9</v>
      </c>
      <c r="E169" s="112" t="s">
        <v>419</v>
      </c>
      <c r="F169" s="113">
        <v>1080.9993135</v>
      </c>
      <c r="G169" s="114">
        <v>4.7</v>
      </c>
    </row>
    <row r="170" spans="1:7" ht="12.75" customHeight="1">
      <c r="A170" s="112" t="s">
        <v>458</v>
      </c>
      <c r="B170" s="113">
        <v>1035.2341246000001</v>
      </c>
      <c r="C170" s="114">
        <v>4.4000000000000004</v>
      </c>
      <c r="E170" s="112" t="s">
        <v>326</v>
      </c>
      <c r="F170" s="113">
        <v>1090.8316596</v>
      </c>
      <c r="G170" s="114">
        <v>4.5999999999999996</v>
      </c>
    </row>
    <row r="171" spans="1:7" ht="12.75" customHeight="1">
      <c r="A171" s="112" t="s">
        <v>511</v>
      </c>
      <c r="B171" s="113">
        <v>885.56316656000001</v>
      </c>
      <c r="C171" s="114">
        <v>5.5</v>
      </c>
      <c r="E171" s="112" t="s">
        <v>354</v>
      </c>
      <c r="F171" s="113">
        <v>1082.6769058</v>
      </c>
      <c r="G171" s="114">
        <v>4.5999999999999996</v>
      </c>
    </row>
    <row r="172" spans="1:7" ht="12.75" customHeight="1">
      <c r="A172" s="112" t="s">
        <v>410</v>
      </c>
      <c r="B172" s="113">
        <v>1052.9775697</v>
      </c>
      <c r="C172" s="114">
        <v>6</v>
      </c>
      <c r="E172" s="112" t="s">
        <v>386</v>
      </c>
      <c r="F172" s="113">
        <v>970.95368124000004</v>
      </c>
      <c r="G172" s="114">
        <v>4.5999999999999996</v>
      </c>
    </row>
    <row r="173" spans="1:7" ht="12.75" customHeight="1">
      <c r="A173" s="112" t="s">
        <v>400</v>
      </c>
      <c r="B173" s="113">
        <v>1011.4015623</v>
      </c>
      <c r="C173" s="114">
        <v>5</v>
      </c>
      <c r="E173" s="112" t="s">
        <v>367</v>
      </c>
      <c r="F173" s="113">
        <v>1090.6250335</v>
      </c>
      <c r="G173" s="114">
        <v>4.5999999999999996</v>
      </c>
    </row>
    <row r="174" spans="1:7" ht="12.75" customHeight="1">
      <c r="A174" s="112" t="s">
        <v>393</v>
      </c>
      <c r="B174" s="113">
        <v>1045.9139663999999</v>
      </c>
      <c r="C174" s="114">
        <v>4.8</v>
      </c>
      <c r="E174" s="112" t="s">
        <v>433</v>
      </c>
      <c r="F174" s="113">
        <v>1065.6008237000001</v>
      </c>
      <c r="G174" s="114">
        <v>4.5999999999999996</v>
      </c>
    </row>
    <row r="175" spans="1:7" ht="12.75" customHeight="1">
      <c r="A175" s="112" t="s">
        <v>459</v>
      </c>
      <c r="B175" s="113">
        <v>976.88095692000002</v>
      </c>
      <c r="C175" s="114">
        <v>5.9</v>
      </c>
      <c r="E175" s="112" t="s">
        <v>316</v>
      </c>
      <c r="F175" s="113">
        <v>945.66838123000002</v>
      </c>
      <c r="G175" s="114">
        <v>4.5</v>
      </c>
    </row>
    <row r="176" spans="1:7" ht="12.75" customHeight="1">
      <c r="A176" s="112" t="s">
        <v>346</v>
      </c>
      <c r="B176" s="113">
        <v>1093.0355171000001</v>
      </c>
      <c r="C176" s="114"/>
      <c r="E176" s="112" t="s">
        <v>382</v>
      </c>
      <c r="F176" s="113">
        <v>1052.4965858</v>
      </c>
      <c r="G176" s="114">
        <v>4.5</v>
      </c>
    </row>
    <row r="177" spans="1:224" ht="12.75" customHeight="1">
      <c r="A177" s="112" t="s">
        <v>348</v>
      </c>
      <c r="B177" s="113">
        <v>1062.6854005</v>
      </c>
      <c r="C177" s="114">
        <v>4.5</v>
      </c>
      <c r="E177" s="112" t="s">
        <v>363</v>
      </c>
      <c r="F177" s="113">
        <v>1098.5467828000001</v>
      </c>
      <c r="G177" s="114">
        <v>4.5</v>
      </c>
    </row>
    <row r="178" spans="1:224" ht="12.75" customHeight="1">
      <c r="A178" s="112" t="s">
        <v>448</v>
      </c>
      <c r="B178" s="113">
        <v>961.30867540999998</v>
      </c>
      <c r="C178" s="114">
        <v>4.8</v>
      </c>
      <c r="E178" s="112" t="s">
        <v>374</v>
      </c>
      <c r="F178" s="113">
        <v>1073.47434</v>
      </c>
      <c r="G178" s="114">
        <v>4.5</v>
      </c>
    </row>
    <row r="179" spans="1:224" ht="12.75" customHeight="1">
      <c r="A179" s="112" t="s">
        <v>512</v>
      </c>
      <c r="B179" s="113">
        <v>933.32453984000006</v>
      </c>
      <c r="C179" s="114">
        <v>6</v>
      </c>
      <c r="E179" s="112" t="s">
        <v>437</v>
      </c>
      <c r="F179" s="113">
        <v>879.45117860000005</v>
      </c>
      <c r="G179" s="114">
        <v>4.5</v>
      </c>
    </row>
    <row r="180" spans="1:224" ht="12.75" customHeight="1">
      <c r="A180" s="112" t="s">
        <v>468</v>
      </c>
      <c r="B180" s="113">
        <v>975.69375222999997</v>
      </c>
      <c r="C180" s="114"/>
      <c r="E180" s="112" t="s">
        <v>335</v>
      </c>
      <c r="F180" s="113">
        <v>942.93832809000003</v>
      </c>
      <c r="G180" s="114">
        <v>4.5</v>
      </c>
    </row>
    <row r="181" spans="1:224" ht="12.75" customHeight="1">
      <c r="A181" s="112" t="s">
        <v>514</v>
      </c>
      <c r="B181" s="113">
        <v>911.48454358000004</v>
      </c>
      <c r="C181" s="114">
        <v>6.2</v>
      </c>
      <c r="E181" s="112" t="s">
        <v>348</v>
      </c>
      <c r="F181" s="113">
        <v>1062.6854005</v>
      </c>
      <c r="G181" s="114">
        <v>4.5</v>
      </c>
    </row>
    <row r="182" spans="1:224" ht="12.75" customHeight="1">
      <c r="A182" s="112" t="s">
        <v>478</v>
      </c>
      <c r="B182" s="113">
        <v>1006.2785821</v>
      </c>
      <c r="C182" s="114">
        <v>6</v>
      </c>
      <c r="E182" s="112" t="s">
        <v>395</v>
      </c>
      <c r="F182" s="113">
        <v>851.67893886000002</v>
      </c>
      <c r="G182" s="114">
        <v>4.5</v>
      </c>
    </row>
    <row r="183" spans="1:224" ht="12.75" customHeight="1">
      <c r="A183" s="112" t="s">
        <v>506</v>
      </c>
      <c r="B183" s="113">
        <v>1034.8294288</v>
      </c>
      <c r="C183" s="114">
        <v>5.2</v>
      </c>
      <c r="E183" s="112" t="s">
        <v>373</v>
      </c>
      <c r="F183" s="113">
        <v>1064.0251654000001</v>
      </c>
      <c r="G183" s="114">
        <v>4.4000000000000004</v>
      </c>
    </row>
    <row r="184" spans="1:224" ht="12.75" customHeight="1">
      <c r="A184" s="112" t="s">
        <v>504</v>
      </c>
      <c r="B184" s="113">
        <v>1094.4302628999999</v>
      </c>
      <c r="C184" s="114">
        <v>6.1</v>
      </c>
      <c r="E184" s="112" t="s">
        <v>458</v>
      </c>
      <c r="F184" s="113">
        <v>1035.2341246000001</v>
      </c>
      <c r="G184" s="114">
        <v>4.4000000000000004</v>
      </c>
    </row>
    <row r="185" spans="1:224" ht="12.75" customHeight="1">
      <c r="A185" s="112" t="s">
        <v>515</v>
      </c>
      <c r="B185" s="113">
        <v>798.68094699000005</v>
      </c>
      <c r="C185" s="114">
        <v>8.6999999999999993</v>
      </c>
      <c r="E185" s="112" t="s">
        <v>311</v>
      </c>
      <c r="F185" s="113">
        <v>1005.8000162</v>
      </c>
      <c r="G185" s="114">
        <v>4.3</v>
      </c>
    </row>
    <row r="186" spans="1:224" s="115" customFormat="1" ht="12.75" customHeight="1">
      <c r="A186" s="112" t="s">
        <v>443</v>
      </c>
      <c r="B186" s="113">
        <v>953.04745635999996</v>
      </c>
      <c r="C186" s="114">
        <v>4.7</v>
      </c>
      <c r="D186" s="7"/>
      <c r="E186" s="112" t="s">
        <v>319</v>
      </c>
      <c r="F186" s="113">
        <v>1014.4268623</v>
      </c>
      <c r="G186" s="114">
        <v>4.3</v>
      </c>
      <c r="H186" s="109"/>
      <c r="I186" s="109"/>
      <c r="J186" s="109"/>
      <c r="K186" s="109"/>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c r="CA186" s="101"/>
      <c r="CB186" s="101"/>
      <c r="CC186" s="101"/>
      <c r="CD186" s="101"/>
      <c r="CE186" s="101"/>
      <c r="CF186" s="101"/>
      <c r="CG186" s="101"/>
      <c r="CH186" s="101"/>
      <c r="CI186" s="101"/>
      <c r="CJ186" s="101"/>
      <c r="CK186" s="101"/>
      <c r="CL186" s="101"/>
      <c r="CM186" s="101"/>
      <c r="CN186" s="101"/>
      <c r="CO186" s="101"/>
      <c r="CP186" s="101"/>
      <c r="CQ186" s="101"/>
      <c r="CR186" s="101"/>
      <c r="CS186" s="101"/>
      <c r="CT186" s="101"/>
      <c r="CU186" s="101"/>
      <c r="CV186" s="101"/>
      <c r="CW186" s="101"/>
      <c r="CX186" s="101"/>
      <c r="CY186" s="101"/>
      <c r="CZ186" s="101"/>
      <c r="DA186" s="101"/>
      <c r="DB186" s="101"/>
      <c r="DC186" s="101"/>
      <c r="DD186" s="101"/>
      <c r="DE186" s="101"/>
      <c r="DF186" s="101"/>
      <c r="DG186" s="101"/>
      <c r="DH186" s="101"/>
      <c r="DI186" s="101"/>
      <c r="DJ186" s="101"/>
      <c r="DK186" s="101"/>
      <c r="DL186" s="101"/>
      <c r="DM186" s="101"/>
      <c r="DN186" s="101"/>
      <c r="DO186" s="101"/>
      <c r="DP186" s="101"/>
      <c r="DQ186" s="101"/>
      <c r="DR186" s="101"/>
      <c r="DS186" s="101"/>
      <c r="DT186" s="101"/>
      <c r="DU186" s="101"/>
      <c r="DV186" s="101"/>
      <c r="DW186" s="101"/>
      <c r="DX186" s="101"/>
      <c r="DY186" s="101"/>
      <c r="DZ186" s="101"/>
      <c r="EA186" s="101"/>
      <c r="EB186" s="101"/>
      <c r="EC186" s="101"/>
      <c r="ED186" s="101"/>
      <c r="EE186" s="101"/>
      <c r="EF186" s="101"/>
      <c r="EG186" s="101"/>
      <c r="EH186" s="101"/>
      <c r="EI186" s="101"/>
      <c r="EJ186" s="101"/>
      <c r="EK186" s="101"/>
      <c r="EL186" s="101"/>
      <c r="EM186" s="101"/>
      <c r="EN186" s="101"/>
      <c r="EO186" s="101"/>
      <c r="EP186" s="101"/>
      <c r="EQ186" s="101"/>
      <c r="ER186" s="101"/>
      <c r="ES186" s="101"/>
      <c r="ET186" s="101"/>
      <c r="EU186" s="101"/>
      <c r="EV186" s="101"/>
      <c r="EW186" s="101"/>
      <c r="EX186" s="101"/>
      <c r="EY186" s="101"/>
      <c r="EZ186" s="101"/>
      <c r="FA186" s="101"/>
      <c r="FB186" s="101"/>
      <c r="FC186" s="101"/>
      <c r="FD186" s="101"/>
      <c r="FE186" s="101"/>
      <c r="FF186" s="101"/>
      <c r="FG186" s="101"/>
      <c r="FH186" s="101"/>
      <c r="FI186" s="101"/>
      <c r="FJ186" s="101"/>
      <c r="FK186" s="101"/>
      <c r="FL186" s="101"/>
      <c r="FM186" s="101"/>
      <c r="FN186" s="101"/>
      <c r="FO186" s="101"/>
      <c r="FP186" s="101"/>
      <c r="FQ186" s="101"/>
      <c r="FR186" s="101"/>
      <c r="FS186" s="101"/>
      <c r="FT186" s="101"/>
      <c r="FU186" s="101"/>
      <c r="FV186" s="101"/>
      <c r="FW186" s="101"/>
      <c r="FX186" s="101"/>
      <c r="FY186" s="101"/>
      <c r="FZ186" s="101"/>
      <c r="GA186" s="101"/>
      <c r="GB186" s="101"/>
      <c r="GC186" s="101"/>
      <c r="GD186" s="101"/>
      <c r="GE186" s="101"/>
      <c r="GF186" s="101"/>
      <c r="GG186" s="101"/>
      <c r="GH186" s="101"/>
      <c r="GI186" s="101"/>
      <c r="GJ186" s="101"/>
      <c r="GK186" s="101"/>
      <c r="GL186" s="101"/>
      <c r="GM186" s="101"/>
      <c r="GN186" s="101"/>
      <c r="GO186" s="101"/>
      <c r="GP186" s="101"/>
      <c r="GQ186" s="101"/>
      <c r="GR186" s="101"/>
      <c r="GS186" s="101"/>
      <c r="GT186" s="101"/>
      <c r="GU186" s="101"/>
      <c r="GV186" s="101"/>
      <c r="GW186" s="101"/>
      <c r="GX186" s="101"/>
      <c r="GY186" s="101"/>
      <c r="GZ186" s="101"/>
      <c r="HA186" s="101"/>
      <c r="HB186" s="101"/>
      <c r="HC186" s="101"/>
      <c r="HD186" s="101"/>
      <c r="HE186" s="101"/>
      <c r="HF186" s="101"/>
      <c r="HG186" s="101"/>
      <c r="HH186" s="101"/>
      <c r="HI186" s="101"/>
      <c r="HJ186" s="101"/>
      <c r="HK186" s="101"/>
      <c r="HL186" s="101"/>
      <c r="HM186" s="101"/>
      <c r="HN186" s="101"/>
      <c r="HO186" s="101"/>
      <c r="HP186" s="101"/>
    </row>
    <row r="187" spans="1:224" ht="12.75" customHeight="1">
      <c r="A187" s="112" t="s">
        <v>487</v>
      </c>
      <c r="B187" s="113">
        <v>1042.0588289</v>
      </c>
      <c r="C187" s="114">
        <v>3.6</v>
      </c>
      <c r="E187" s="112" t="s">
        <v>389</v>
      </c>
      <c r="F187" s="113">
        <v>1029.8192375000001</v>
      </c>
      <c r="G187" s="114">
        <v>4.3</v>
      </c>
    </row>
    <row r="188" spans="1:224" ht="12.75" customHeight="1">
      <c r="A188" s="112" t="s">
        <v>517</v>
      </c>
      <c r="B188" s="113">
        <v>901.10531342000002</v>
      </c>
      <c r="C188" s="114">
        <v>6</v>
      </c>
      <c r="E188" s="112" t="s">
        <v>365</v>
      </c>
      <c r="F188" s="113">
        <v>1044.9511789999999</v>
      </c>
      <c r="G188" s="114">
        <v>4.3</v>
      </c>
    </row>
    <row r="189" spans="1:224" ht="12.75" customHeight="1">
      <c r="A189" s="112" t="s">
        <v>518</v>
      </c>
      <c r="B189" s="113">
        <v>971.27197821000004</v>
      </c>
      <c r="C189" s="114">
        <v>7.1</v>
      </c>
      <c r="E189" s="112" t="s">
        <v>336</v>
      </c>
      <c r="F189" s="113">
        <v>1056.602504</v>
      </c>
      <c r="G189" s="114">
        <v>4.3</v>
      </c>
    </row>
    <row r="190" spans="1:224" ht="12.75" customHeight="1">
      <c r="A190" s="112" t="s">
        <v>519</v>
      </c>
      <c r="B190" s="113">
        <v>973.86464642999999</v>
      </c>
      <c r="C190" s="114">
        <v>7</v>
      </c>
      <c r="E190" s="112" t="s">
        <v>396</v>
      </c>
      <c r="F190" s="113">
        <v>1082.3949759</v>
      </c>
      <c r="G190" s="114">
        <v>4.3</v>
      </c>
    </row>
    <row r="191" spans="1:224" ht="12.75" customHeight="1">
      <c r="A191" s="112" t="s">
        <v>520</v>
      </c>
      <c r="B191" s="113">
        <v>898.68222450999997</v>
      </c>
      <c r="C191" s="114">
        <v>6.9</v>
      </c>
      <c r="E191" s="112" t="s">
        <v>384</v>
      </c>
      <c r="F191" s="113">
        <v>1070.3661331999999</v>
      </c>
      <c r="G191" s="114">
        <v>4.2</v>
      </c>
    </row>
    <row r="192" spans="1:224" ht="12.75" customHeight="1">
      <c r="A192" s="112" t="s">
        <v>469</v>
      </c>
      <c r="B192" s="113">
        <v>1028.2611629999999</v>
      </c>
      <c r="C192" s="114">
        <v>5.5</v>
      </c>
      <c r="E192" s="112" t="s">
        <v>398</v>
      </c>
      <c r="F192" s="113">
        <v>1057.9936157</v>
      </c>
      <c r="G192" s="114">
        <v>4.2</v>
      </c>
    </row>
    <row r="193" spans="1:7" ht="12.75" customHeight="1">
      <c r="A193" s="112" t="s">
        <v>470</v>
      </c>
      <c r="B193" s="113">
        <v>1021.6435617</v>
      </c>
      <c r="C193" s="114">
        <v>5.2</v>
      </c>
      <c r="E193" s="112" t="s">
        <v>429</v>
      </c>
      <c r="F193" s="113">
        <v>1105.8928066000001</v>
      </c>
      <c r="G193" s="114">
        <v>4.2</v>
      </c>
    </row>
    <row r="194" spans="1:7" ht="12.75" customHeight="1">
      <c r="A194" s="112" t="s">
        <v>522</v>
      </c>
      <c r="B194" s="113">
        <v>1045.7479116</v>
      </c>
      <c r="C194" s="114"/>
      <c r="E194" s="112" t="s">
        <v>359</v>
      </c>
      <c r="F194" s="113">
        <v>1030.3728788000001</v>
      </c>
      <c r="G194" s="114">
        <v>4.2</v>
      </c>
    </row>
    <row r="195" spans="1:7" ht="12.75" customHeight="1">
      <c r="A195" s="112" t="s">
        <v>331</v>
      </c>
      <c r="B195" s="113">
        <v>1091.2885905000001</v>
      </c>
      <c r="C195" s="114">
        <v>2.2000000000000002</v>
      </c>
      <c r="E195" s="112" t="s">
        <v>402</v>
      </c>
      <c r="F195" s="113">
        <v>1077.2561940999999</v>
      </c>
      <c r="G195" s="114">
        <v>4.2</v>
      </c>
    </row>
    <row r="196" spans="1:7" ht="12.75" customHeight="1">
      <c r="A196" s="112" t="s">
        <v>395</v>
      </c>
      <c r="B196" s="113">
        <v>851.67893886000002</v>
      </c>
      <c r="C196" s="114">
        <v>4.5</v>
      </c>
      <c r="E196" s="112" t="s">
        <v>317</v>
      </c>
      <c r="F196" s="113">
        <v>1046.8781326999999</v>
      </c>
      <c r="G196" s="114">
        <v>4.0999999999999996</v>
      </c>
    </row>
    <row r="197" spans="1:7" ht="12.75" customHeight="1">
      <c r="A197" s="112" t="s">
        <v>509</v>
      </c>
      <c r="B197" s="113">
        <v>866.79917565000005</v>
      </c>
      <c r="C197" s="114">
        <v>6.5</v>
      </c>
      <c r="E197" s="112" t="s">
        <v>320</v>
      </c>
      <c r="F197" s="113">
        <v>1077.9612405</v>
      </c>
      <c r="G197" s="114">
        <v>4</v>
      </c>
    </row>
    <row r="198" spans="1:7" ht="12.75" customHeight="1">
      <c r="A198" s="112" t="s">
        <v>524</v>
      </c>
      <c r="B198" s="113">
        <v>919.00986577000003</v>
      </c>
      <c r="C198" s="114">
        <v>6.7</v>
      </c>
      <c r="E198" s="112" t="s">
        <v>352</v>
      </c>
      <c r="F198" s="113">
        <v>1034.0597315</v>
      </c>
      <c r="G198" s="114">
        <v>4</v>
      </c>
    </row>
    <row r="199" spans="1:7" ht="12.75" customHeight="1">
      <c r="A199" s="112" t="s">
        <v>525</v>
      </c>
      <c r="B199" s="113">
        <v>1057.0967797999999</v>
      </c>
      <c r="C199" s="114">
        <v>7.1</v>
      </c>
      <c r="E199" s="112" t="s">
        <v>371</v>
      </c>
      <c r="F199" s="113">
        <v>1079.2710153999999</v>
      </c>
      <c r="G199" s="114">
        <v>4</v>
      </c>
    </row>
    <row r="200" spans="1:7" ht="12.75" customHeight="1">
      <c r="A200" s="112" t="s">
        <v>350</v>
      </c>
      <c r="B200" s="113">
        <v>1064.8061444</v>
      </c>
      <c r="C200" s="114">
        <v>3.9</v>
      </c>
      <c r="E200" s="112" t="s">
        <v>369</v>
      </c>
      <c r="F200" s="113">
        <v>1024.6520287999999</v>
      </c>
      <c r="G200" s="114">
        <v>4</v>
      </c>
    </row>
    <row r="201" spans="1:7" ht="12.75" customHeight="1">
      <c r="A201" s="112" t="s">
        <v>526</v>
      </c>
      <c r="B201" s="113">
        <v>911.45662611</v>
      </c>
      <c r="C201" s="114">
        <v>6.5</v>
      </c>
      <c r="E201" s="112" t="s">
        <v>368</v>
      </c>
      <c r="F201" s="113">
        <v>1052.1802372</v>
      </c>
      <c r="G201" s="114">
        <v>3.9</v>
      </c>
    </row>
    <row r="202" spans="1:7" ht="12.75" customHeight="1">
      <c r="A202" s="112" t="s">
        <v>318</v>
      </c>
      <c r="B202" s="113">
        <v>1086.821275</v>
      </c>
      <c r="C202" s="114">
        <v>3.4</v>
      </c>
      <c r="E202" s="112" t="s">
        <v>413</v>
      </c>
      <c r="F202" s="113">
        <v>1000.3946185999999</v>
      </c>
      <c r="G202" s="114">
        <v>3.9</v>
      </c>
    </row>
    <row r="203" spans="1:7" ht="12.75" customHeight="1">
      <c r="A203" s="112" t="s">
        <v>449</v>
      </c>
      <c r="B203" s="113">
        <v>1038.9981834</v>
      </c>
      <c r="C203" s="114">
        <v>5.3</v>
      </c>
      <c r="E203" s="112" t="s">
        <v>341</v>
      </c>
      <c r="F203" s="113">
        <v>1085.2640544000001</v>
      </c>
      <c r="G203" s="114">
        <v>3.9</v>
      </c>
    </row>
    <row r="204" spans="1:7" ht="12.75" customHeight="1">
      <c r="A204" s="112" t="s">
        <v>521</v>
      </c>
      <c r="B204" s="113">
        <v>907.64027926999995</v>
      </c>
      <c r="C204" s="114">
        <v>6.6</v>
      </c>
      <c r="E204" s="112" t="s">
        <v>350</v>
      </c>
      <c r="F204" s="113">
        <v>1064.8061444</v>
      </c>
      <c r="G204" s="114">
        <v>3.9</v>
      </c>
    </row>
    <row r="205" spans="1:7" ht="12.75" customHeight="1">
      <c r="A205" s="112" t="s">
        <v>523</v>
      </c>
      <c r="B205" s="113">
        <v>851.36960283999997</v>
      </c>
      <c r="C205" s="114">
        <v>5.6</v>
      </c>
      <c r="E205" s="112" t="s">
        <v>313</v>
      </c>
      <c r="F205" s="113">
        <v>1069.6547724</v>
      </c>
      <c r="G205" s="114">
        <v>3.8</v>
      </c>
    </row>
    <row r="206" spans="1:7" ht="12.75" customHeight="1">
      <c r="A206" s="112" t="s">
        <v>507</v>
      </c>
      <c r="B206" s="113">
        <v>870.02961885000002</v>
      </c>
      <c r="C206" s="114">
        <v>5.5</v>
      </c>
      <c r="E206" s="112" t="s">
        <v>353</v>
      </c>
      <c r="F206" s="113">
        <v>1071.2024844</v>
      </c>
      <c r="G206" s="114">
        <v>3.8</v>
      </c>
    </row>
    <row r="207" spans="1:7" ht="12.75" customHeight="1">
      <c r="A207" s="112" t="s">
        <v>239</v>
      </c>
      <c r="B207" s="113">
        <v>956.98961936000001</v>
      </c>
      <c r="C207" s="114">
        <v>5.8</v>
      </c>
      <c r="E207" s="112" t="s">
        <v>390</v>
      </c>
      <c r="F207" s="113">
        <v>1050.3000437000001</v>
      </c>
      <c r="G207" s="114">
        <v>3.8</v>
      </c>
    </row>
    <row r="208" spans="1:7" ht="12.75" customHeight="1">
      <c r="A208" s="112" t="s">
        <v>529</v>
      </c>
      <c r="B208" s="113">
        <v>1011.1146159</v>
      </c>
      <c r="C208" s="114">
        <v>9.1</v>
      </c>
      <c r="E208" s="112" t="s">
        <v>327</v>
      </c>
      <c r="F208" s="113">
        <v>1087.5431143000001</v>
      </c>
      <c r="G208" s="114">
        <v>3.7</v>
      </c>
    </row>
    <row r="209" spans="1:7" ht="12.75" customHeight="1">
      <c r="A209" s="112" t="s">
        <v>359</v>
      </c>
      <c r="B209" s="113">
        <v>1030.3728788000001</v>
      </c>
      <c r="C209" s="114">
        <v>4.2</v>
      </c>
      <c r="E209" s="112" t="s">
        <v>380</v>
      </c>
      <c r="F209" s="113">
        <v>1054.2057327</v>
      </c>
      <c r="G209" s="114">
        <v>3.7</v>
      </c>
    </row>
    <row r="210" spans="1:7" ht="12.75" customHeight="1">
      <c r="A210" s="112" t="s">
        <v>360</v>
      </c>
      <c r="B210" s="113">
        <v>1050.9510651999999</v>
      </c>
      <c r="C210" s="114">
        <v>3.1</v>
      </c>
      <c r="E210" s="112" t="s">
        <v>337</v>
      </c>
      <c r="F210" s="113">
        <v>1009.1641016999999</v>
      </c>
      <c r="G210" s="114">
        <v>3.7</v>
      </c>
    </row>
    <row r="211" spans="1:7" ht="12.75" customHeight="1">
      <c r="A211" s="112" t="s">
        <v>336</v>
      </c>
      <c r="B211" s="113">
        <v>1056.602504</v>
      </c>
      <c r="C211" s="114">
        <v>4.3</v>
      </c>
      <c r="E211" s="112" t="s">
        <v>296</v>
      </c>
      <c r="F211" s="113">
        <v>1051.6953653999999</v>
      </c>
      <c r="G211" s="114">
        <v>3.6</v>
      </c>
    </row>
    <row r="212" spans="1:7" ht="12.75" customHeight="1">
      <c r="A212" s="112" t="s">
        <v>461</v>
      </c>
      <c r="B212" s="113">
        <v>1091.4990926</v>
      </c>
      <c r="C212" s="114">
        <v>5.2</v>
      </c>
      <c r="E212" s="112" t="s">
        <v>487</v>
      </c>
      <c r="F212" s="113">
        <v>1042.0588289</v>
      </c>
      <c r="G212" s="114">
        <v>3.6</v>
      </c>
    </row>
    <row r="213" spans="1:7" ht="12.75" customHeight="1">
      <c r="A213" s="112" t="s">
        <v>497</v>
      </c>
      <c r="B213" s="113">
        <v>1068.3491713000001</v>
      </c>
      <c r="C213" s="114">
        <v>5</v>
      </c>
      <c r="E213" s="112" t="s">
        <v>324</v>
      </c>
      <c r="F213" s="113">
        <v>1035.9181884</v>
      </c>
      <c r="G213" s="114">
        <v>3.5</v>
      </c>
    </row>
    <row r="214" spans="1:7" ht="12.75" customHeight="1">
      <c r="A214" s="112" t="s">
        <v>450</v>
      </c>
      <c r="B214" s="113">
        <v>878.03464412000005</v>
      </c>
      <c r="C214" s="114">
        <v>5</v>
      </c>
      <c r="E214" s="112" t="s">
        <v>322</v>
      </c>
      <c r="F214" s="113">
        <v>1049.3732513</v>
      </c>
      <c r="G214" s="114">
        <v>3.5</v>
      </c>
    </row>
    <row r="215" spans="1:7" ht="12.75" customHeight="1">
      <c r="A215" s="112" t="s">
        <v>491</v>
      </c>
      <c r="B215" s="113">
        <v>1019.8881654</v>
      </c>
      <c r="C215" s="114">
        <v>6</v>
      </c>
      <c r="E215" s="112" t="s">
        <v>333</v>
      </c>
      <c r="F215" s="113">
        <v>1077.8107477999999</v>
      </c>
      <c r="G215" s="114">
        <v>3.4</v>
      </c>
    </row>
    <row r="216" spans="1:7" ht="12.75" customHeight="1">
      <c r="A216" s="112" t="s">
        <v>325</v>
      </c>
      <c r="B216" s="113">
        <v>1109.6323441</v>
      </c>
      <c r="C216" s="114">
        <v>3.4</v>
      </c>
      <c r="E216" s="112" t="s">
        <v>318</v>
      </c>
      <c r="F216" s="113">
        <v>1086.821275</v>
      </c>
      <c r="G216" s="114">
        <v>3.4</v>
      </c>
    </row>
    <row r="217" spans="1:7" ht="12.75" customHeight="1">
      <c r="A217" s="112" t="s">
        <v>402</v>
      </c>
      <c r="B217" s="113">
        <v>1077.2561940999999</v>
      </c>
      <c r="C217" s="114">
        <v>4.2</v>
      </c>
      <c r="E217" s="112" t="s">
        <v>325</v>
      </c>
      <c r="F217" s="113">
        <v>1109.6323441</v>
      </c>
      <c r="G217" s="114">
        <v>3.4</v>
      </c>
    </row>
    <row r="218" spans="1:7" ht="12.75" customHeight="1">
      <c r="A218" s="112" t="s">
        <v>516</v>
      </c>
      <c r="B218" s="113">
        <v>982.94281482999997</v>
      </c>
      <c r="C218" s="114">
        <v>6.5</v>
      </c>
      <c r="E218" s="112" t="s">
        <v>312</v>
      </c>
      <c r="F218" s="113">
        <v>1047.3343875999999</v>
      </c>
      <c r="G218" s="114">
        <v>3.3</v>
      </c>
    </row>
    <row r="219" spans="1:7" ht="12.75" customHeight="1">
      <c r="A219" s="112" t="s">
        <v>412</v>
      </c>
      <c r="B219" s="113">
        <v>973.24073737000003</v>
      </c>
      <c r="C219" s="114">
        <v>5.2</v>
      </c>
      <c r="E219" s="112" t="s">
        <v>329</v>
      </c>
      <c r="F219" s="113">
        <v>1088.660881</v>
      </c>
      <c r="G219" s="114">
        <v>3.3</v>
      </c>
    </row>
    <row r="220" spans="1:7" ht="12.75" customHeight="1">
      <c r="A220" s="112" t="s">
        <v>433</v>
      </c>
      <c r="B220" s="113">
        <v>1065.6008237000001</v>
      </c>
      <c r="C220" s="114">
        <v>4.5999999999999996</v>
      </c>
      <c r="E220" s="112" t="s">
        <v>360</v>
      </c>
      <c r="F220" s="113">
        <v>1050.9510651999999</v>
      </c>
      <c r="G220" s="114">
        <v>3.1</v>
      </c>
    </row>
    <row r="221" spans="1:7" ht="12.75" customHeight="1">
      <c r="A221" s="112" t="s">
        <v>396</v>
      </c>
      <c r="B221" s="113">
        <v>1082.3949759</v>
      </c>
      <c r="C221" s="114">
        <v>4.3</v>
      </c>
      <c r="E221" s="112" t="s">
        <v>310</v>
      </c>
      <c r="F221" s="113">
        <v>1115.2054274</v>
      </c>
      <c r="G221" s="114">
        <v>3</v>
      </c>
    </row>
    <row r="222" spans="1:7" ht="12.75" customHeight="1">
      <c r="A222" s="112" t="s">
        <v>369</v>
      </c>
      <c r="B222" s="113">
        <v>1024.6520287999999</v>
      </c>
      <c r="C222" s="114">
        <v>4</v>
      </c>
      <c r="E222" s="112" t="s">
        <v>372</v>
      </c>
      <c r="F222" s="113">
        <v>1090.6583591999999</v>
      </c>
      <c r="G222" s="114">
        <v>3</v>
      </c>
    </row>
    <row r="223" spans="1:7" ht="12.75" customHeight="1">
      <c r="A223" s="112" t="s">
        <v>241</v>
      </c>
      <c r="B223" s="113">
        <v>951.15523427000005</v>
      </c>
      <c r="C223" s="114">
        <v>6.3</v>
      </c>
      <c r="E223" s="112" t="s">
        <v>314</v>
      </c>
      <c r="F223" s="113">
        <v>1092.7412824</v>
      </c>
      <c r="G223" s="114">
        <v>2.9</v>
      </c>
    </row>
    <row r="224" spans="1:7" ht="12.75" customHeight="1">
      <c r="A224" s="112" t="s">
        <v>489</v>
      </c>
      <c r="B224" s="113">
        <v>1062.0306923000001</v>
      </c>
      <c r="C224" s="114">
        <v>5.4</v>
      </c>
      <c r="E224" s="112" t="s">
        <v>272</v>
      </c>
      <c r="F224" s="113">
        <v>1027.0598891</v>
      </c>
      <c r="G224" s="114">
        <v>2.4</v>
      </c>
    </row>
    <row r="225" spans="1:224" ht="12.75" customHeight="1">
      <c r="A225" s="112" t="s">
        <v>445</v>
      </c>
      <c r="B225" s="113">
        <v>1062.3604174</v>
      </c>
      <c r="C225" s="114">
        <v>4.9000000000000004</v>
      </c>
      <c r="E225" s="112" t="s">
        <v>331</v>
      </c>
      <c r="F225" s="113">
        <v>1091.2885905000001</v>
      </c>
      <c r="G225" s="114">
        <v>2.2000000000000002</v>
      </c>
    </row>
    <row r="226" spans="1:224" ht="12.75" customHeight="1">
      <c r="A226" s="112" t="s">
        <v>452</v>
      </c>
      <c r="B226" s="113">
        <v>994.35973765000006</v>
      </c>
      <c r="C226" s="114">
        <v>5.5</v>
      </c>
      <c r="E226" s="112" t="s">
        <v>330</v>
      </c>
      <c r="F226" s="113">
        <v>907.58414465999999</v>
      </c>
      <c r="G226" s="114"/>
    </row>
    <row r="227" spans="1:224" ht="12.75" customHeight="1">
      <c r="A227" s="112" t="s">
        <v>337</v>
      </c>
      <c r="B227" s="113">
        <v>1009.1641016999999</v>
      </c>
      <c r="C227" s="114">
        <v>3.7</v>
      </c>
      <c r="E227" s="112" t="s">
        <v>339</v>
      </c>
      <c r="F227" s="113">
        <v>1057.1846046999999</v>
      </c>
      <c r="G227" s="114"/>
    </row>
    <row r="228" spans="1:224" ht="12.75" customHeight="1">
      <c r="A228" s="112" t="s">
        <v>527</v>
      </c>
      <c r="B228" s="113">
        <v>958.06457778000004</v>
      </c>
      <c r="C228" s="114"/>
      <c r="E228" s="112" t="s">
        <v>416</v>
      </c>
      <c r="F228" s="113">
        <v>1017.8195544</v>
      </c>
      <c r="G228" s="114"/>
    </row>
    <row r="229" spans="1:224" ht="12.75" customHeight="1">
      <c r="A229" s="112" t="s">
        <v>530</v>
      </c>
      <c r="B229" s="113">
        <v>982.32266646999994</v>
      </c>
      <c r="C229" s="114">
        <v>6.5</v>
      </c>
      <c r="E229" s="112" t="s">
        <v>355</v>
      </c>
      <c r="F229" s="113">
        <v>1056.3128812</v>
      </c>
      <c r="G229" s="114"/>
    </row>
    <row r="230" spans="1:224" ht="12.75" customHeight="1">
      <c r="A230" s="112" t="s">
        <v>419</v>
      </c>
      <c r="B230" s="113">
        <v>1080.9993135</v>
      </c>
      <c r="C230" s="114">
        <v>4.7</v>
      </c>
      <c r="E230" s="112" t="s">
        <v>440</v>
      </c>
      <c r="F230" s="113">
        <v>1007.7790376</v>
      </c>
      <c r="G230" s="114"/>
    </row>
    <row r="231" spans="1:224" ht="12.75" customHeight="1">
      <c r="A231" s="112" t="s">
        <v>293</v>
      </c>
      <c r="B231" s="113">
        <v>1021.2612157</v>
      </c>
      <c r="C231" s="114">
        <v>7.3</v>
      </c>
      <c r="E231" s="112" t="s">
        <v>442</v>
      </c>
      <c r="F231" s="113">
        <v>985.23291629000005</v>
      </c>
      <c r="G231" s="114"/>
    </row>
    <row r="232" spans="1:224" ht="12.75" customHeight="1">
      <c r="A232" s="112" t="s">
        <v>421</v>
      </c>
      <c r="B232" s="113">
        <v>1071.8690363999999</v>
      </c>
      <c r="C232" s="114">
        <v>4.8</v>
      </c>
      <c r="E232" s="112" t="s">
        <v>447</v>
      </c>
      <c r="F232" s="113">
        <v>1027.6761762000001</v>
      </c>
      <c r="G232" s="114"/>
    </row>
    <row r="233" spans="1:224" ht="12.75" customHeight="1">
      <c r="A233" s="112" t="s">
        <v>423</v>
      </c>
      <c r="B233" s="113">
        <v>956.97119974999998</v>
      </c>
      <c r="C233" s="114">
        <v>6.1</v>
      </c>
      <c r="E233" s="112" t="s">
        <v>472</v>
      </c>
      <c r="F233" s="113">
        <v>1042.4608525000001</v>
      </c>
      <c r="G233" s="114"/>
    </row>
    <row r="234" spans="1:224" s="115" customFormat="1" ht="12.75" customHeight="1">
      <c r="A234" s="112" t="s">
        <v>247</v>
      </c>
      <c r="B234" s="113">
        <v>940.55772989000002</v>
      </c>
      <c r="C234" s="114">
        <v>5.4</v>
      </c>
      <c r="D234" s="7"/>
      <c r="E234" s="112" t="s">
        <v>496</v>
      </c>
      <c r="F234" s="113">
        <v>1003.2836301999999</v>
      </c>
      <c r="G234" s="114"/>
      <c r="H234" s="109"/>
      <c r="I234" s="109"/>
      <c r="J234" s="109"/>
      <c r="K234" s="109"/>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1"/>
      <c r="BU234" s="101"/>
      <c r="BV234" s="101"/>
      <c r="BW234" s="101"/>
      <c r="BX234" s="101"/>
      <c r="BY234" s="101"/>
      <c r="BZ234" s="101"/>
      <c r="CA234" s="101"/>
      <c r="CB234" s="101"/>
      <c r="CC234" s="101"/>
      <c r="CD234" s="101"/>
      <c r="CE234" s="101"/>
      <c r="CF234" s="101"/>
      <c r="CG234" s="101"/>
      <c r="CH234" s="101"/>
      <c r="CI234" s="101"/>
      <c r="CJ234" s="101"/>
      <c r="CK234" s="101"/>
      <c r="CL234" s="101"/>
      <c r="CM234" s="101"/>
      <c r="CN234" s="101"/>
      <c r="CO234" s="101"/>
      <c r="CP234" s="101"/>
      <c r="CQ234" s="101"/>
      <c r="CR234" s="101"/>
      <c r="CS234" s="101"/>
      <c r="CT234" s="101"/>
      <c r="CU234" s="101"/>
      <c r="CV234" s="101"/>
      <c r="CW234" s="101"/>
      <c r="CX234" s="101"/>
      <c r="CY234" s="101"/>
      <c r="CZ234" s="101"/>
      <c r="DA234" s="101"/>
      <c r="DB234" s="101"/>
      <c r="DC234" s="101"/>
      <c r="DD234" s="101"/>
      <c r="DE234" s="101"/>
      <c r="DF234" s="101"/>
      <c r="DG234" s="101"/>
      <c r="DH234" s="101"/>
      <c r="DI234" s="101"/>
      <c r="DJ234" s="101"/>
      <c r="DK234" s="101"/>
      <c r="DL234" s="101"/>
      <c r="DM234" s="101"/>
      <c r="DN234" s="101"/>
      <c r="DO234" s="101"/>
      <c r="DP234" s="101"/>
      <c r="DQ234" s="101"/>
      <c r="DR234" s="101"/>
      <c r="DS234" s="101"/>
      <c r="DT234" s="101"/>
      <c r="DU234" s="101"/>
      <c r="DV234" s="101"/>
      <c r="DW234" s="101"/>
      <c r="DX234" s="101"/>
      <c r="DY234" s="101"/>
      <c r="DZ234" s="101"/>
      <c r="EA234" s="101"/>
      <c r="EB234" s="101"/>
      <c r="EC234" s="101"/>
      <c r="ED234" s="101"/>
      <c r="EE234" s="101"/>
      <c r="EF234" s="101"/>
      <c r="EG234" s="101"/>
      <c r="EH234" s="101"/>
      <c r="EI234" s="101"/>
      <c r="EJ234" s="101"/>
      <c r="EK234" s="101"/>
      <c r="EL234" s="101"/>
      <c r="EM234" s="101"/>
      <c r="EN234" s="101"/>
      <c r="EO234" s="101"/>
      <c r="EP234" s="101"/>
      <c r="EQ234" s="101"/>
      <c r="ER234" s="101"/>
      <c r="ES234" s="101"/>
      <c r="ET234" s="101"/>
      <c r="EU234" s="101"/>
      <c r="EV234" s="101"/>
      <c r="EW234" s="101"/>
      <c r="EX234" s="101"/>
      <c r="EY234" s="101"/>
      <c r="EZ234" s="101"/>
      <c r="FA234" s="101"/>
      <c r="FB234" s="101"/>
      <c r="FC234" s="101"/>
      <c r="FD234" s="101"/>
      <c r="FE234" s="101"/>
      <c r="FF234" s="101"/>
      <c r="FG234" s="101"/>
      <c r="FH234" s="101"/>
      <c r="FI234" s="101"/>
      <c r="FJ234" s="101"/>
      <c r="FK234" s="101"/>
      <c r="FL234" s="101"/>
      <c r="FM234" s="101"/>
      <c r="FN234" s="101"/>
      <c r="FO234" s="101"/>
      <c r="FP234" s="101"/>
      <c r="FQ234" s="101"/>
      <c r="FR234" s="101"/>
      <c r="FS234" s="101"/>
      <c r="FT234" s="101"/>
      <c r="FU234" s="101"/>
      <c r="FV234" s="101"/>
      <c r="FW234" s="101"/>
      <c r="FX234" s="101"/>
      <c r="FY234" s="101"/>
      <c r="FZ234" s="101"/>
      <c r="GA234" s="101"/>
      <c r="GB234" s="101"/>
      <c r="GC234" s="101"/>
      <c r="GD234" s="101"/>
      <c r="GE234" s="101"/>
      <c r="GF234" s="101"/>
      <c r="GG234" s="101"/>
      <c r="GH234" s="101"/>
      <c r="GI234" s="101"/>
      <c r="GJ234" s="101"/>
      <c r="GK234" s="101"/>
      <c r="GL234" s="101"/>
      <c r="GM234" s="101"/>
      <c r="GN234" s="101"/>
      <c r="GO234" s="101"/>
      <c r="GP234" s="101"/>
      <c r="GQ234" s="101"/>
      <c r="GR234" s="101"/>
      <c r="GS234" s="101"/>
      <c r="GT234" s="101"/>
      <c r="GU234" s="101"/>
      <c r="GV234" s="101"/>
      <c r="GW234" s="101"/>
      <c r="GX234" s="101"/>
      <c r="GY234" s="101"/>
      <c r="GZ234" s="101"/>
      <c r="HA234" s="101"/>
      <c r="HB234" s="101"/>
      <c r="HC234" s="101"/>
      <c r="HD234" s="101"/>
      <c r="HE234" s="101"/>
      <c r="HF234" s="101"/>
      <c r="HG234" s="101"/>
      <c r="HH234" s="101"/>
      <c r="HI234" s="101"/>
      <c r="HJ234" s="101"/>
      <c r="HK234" s="101"/>
      <c r="HL234" s="101"/>
      <c r="HM234" s="101"/>
      <c r="HN234" s="101"/>
      <c r="HO234" s="101"/>
      <c r="HP234" s="101"/>
    </row>
    <row r="235" spans="1:224" ht="12.75" customHeight="1">
      <c r="A235" s="112" t="s">
        <v>531</v>
      </c>
      <c r="B235" s="113">
        <v>1057.8228019999999</v>
      </c>
      <c r="C235" s="114">
        <v>8.6</v>
      </c>
      <c r="E235" s="112" t="s">
        <v>391</v>
      </c>
      <c r="F235" s="113">
        <v>1040.260544</v>
      </c>
      <c r="G235" s="114"/>
    </row>
    <row r="236" spans="1:224" ht="12.75" customHeight="1">
      <c r="A236" s="112" t="s">
        <v>480</v>
      </c>
      <c r="B236" s="113">
        <v>999.27860319000001</v>
      </c>
      <c r="C236" s="114">
        <v>6.6</v>
      </c>
      <c r="E236" s="112" t="s">
        <v>508</v>
      </c>
      <c r="F236" s="113">
        <v>879.98673727000005</v>
      </c>
      <c r="G236" s="114"/>
    </row>
    <row r="237" spans="1:224" ht="12.75" customHeight="1">
      <c r="A237" s="112" t="s">
        <v>493</v>
      </c>
      <c r="B237" s="113">
        <v>1051.734813</v>
      </c>
      <c r="C237" s="114">
        <v>5.5</v>
      </c>
      <c r="E237" s="112" t="s">
        <v>346</v>
      </c>
      <c r="F237" s="113">
        <v>1093.0355171000001</v>
      </c>
      <c r="G237" s="114"/>
    </row>
    <row r="238" spans="1:224" ht="12.75" customHeight="1">
      <c r="A238" s="112" t="s">
        <v>528</v>
      </c>
      <c r="B238" s="113">
        <v>918.25406618</v>
      </c>
      <c r="C238" s="114">
        <v>6.5</v>
      </c>
      <c r="E238" s="112" t="s">
        <v>468</v>
      </c>
      <c r="F238" s="113">
        <v>975.69375222999997</v>
      </c>
      <c r="G238" s="114"/>
    </row>
    <row r="239" spans="1:224" ht="12.75" customHeight="1">
      <c r="A239" s="112" t="s">
        <v>498</v>
      </c>
      <c r="B239" s="113">
        <v>1046.6344466</v>
      </c>
      <c r="C239" s="114">
        <v>5.2</v>
      </c>
      <c r="E239" s="112" t="s">
        <v>522</v>
      </c>
      <c r="F239" s="113">
        <v>1045.7479116</v>
      </c>
      <c r="G239" s="114"/>
    </row>
    <row r="240" spans="1:224" ht="12.75" customHeight="1">
      <c r="A240" s="112" t="s">
        <v>513</v>
      </c>
      <c r="B240" s="113">
        <v>967.76103181999997</v>
      </c>
      <c r="C240" s="114">
        <v>7</v>
      </c>
      <c r="E240" s="112" t="s">
        <v>527</v>
      </c>
      <c r="F240" s="113">
        <v>958.06457778000004</v>
      </c>
      <c r="G240" s="114"/>
    </row>
    <row r="253" spans="1:224" s="115" customFormat="1" ht="12.75" customHeight="1">
      <c r="A253" s="109"/>
      <c r="B253" s="110"/>
      <c r="C253" s="111"/>
      <c r="D253" s="7"/>
      <c r="E253" s="109"/>
      <c r="F253" s="110"/>
      <c r="G253" s="111"/>
      <c r="H253" s="109"/>
      <c r="I253" s="109"/>
      <c r="J253" s="109"/>
      <c r="K253" s="109"/>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c r="BC253" s="101"/>
      <c r="BD253" s="101"/>
      <c r="BE253" s="101"/>
      <c r="BF253" s="101"/>
      <c r="BG253" s="101"/>
      <c r="BH253" s="101"/>
      <c r="BI253" s="101"/>
      <c r="BJ253" s="101"/>
      <c r="BK253" s="101"/>
      <c r="BL253" s="101"/>
      <c r="BM253" s="101"/>
      <c r="BN253" s="101"/>
      <c r="BO253" s="101"/>
      <c r="BP253" s="101"/>
      <c r="BQ253" s="101"/>
      <c r="BR253" s="101"/>
      <c r="BS253" s="101"/>
      <c r="BT253" s="101"/>
      <c r="BU253" s="101"/>
      <c r="BV253" s="101"/>
      <c r="BW253" s="101"/>
      <c r="BX253" s="101"/>
      <c r="BY253" s="101"/>
      <c r="BZ253" s="101"/>
      <c r="CA253" s="101"/>
      <c r="CB253" s="101"/>
      <c r="CC253" s="101"/>
      <c r="CD253" s="101"/>
      <c r="CE253" s="101"/>
      <c r="CF253" s="101"/>
      <c r="CG253" s="101"/>
      <c r="CH253" s="101"/>
      <c r="CI253" s="101"/>
      <c r="CJ253" s="101"/>
      <c r="CK253" s="101"/>
      <c r="CL253" s="101"/>
      <c r="CM253" s="101"/>
      <c r="CN253" s="101"/>
      <c r="CO253" s="101"/>
      <c r="CP253" s="101"/>
      <c r="CQ253" s="101"/>
      <c r="CR253" s="101"/>
      <c r="CS253" s="101"/>
      <c r="CT253" s="101"/>
      <c r="CU253" s="101"/>
      <c r="CV253" s="101"/>
      <c r="CW253" s="101"/>
      <c r="CX253" s="101"/>
      <c r="CY253" s="101"/>
      <c r="CZ253" s="101"/>
      <c r="DA253" s="101"/>
      <c r="DB253" s="101"/>
      <c r="DC253" s="101"/>
      <c r="DD253" s="101"/>
      <c r="DE253" s="101"/>
      <c r="DF253" s="101"/>
      <c r="DG253" s="101"/>
      <c r="DH253" s="101"/>
      <c r="DI253" s="101"/>
      <c r="DJ253" s="101"/>
      <c r="DK253" s="101"/>
      <c r="DL253" s="101"/>
      <c r="DM253" s="101"/>
      <c r="DN253" s="101"/>
      <c r="DO253" s="101"/>
      <c r="DP253" s="101"/>
      <c r="DQ253" s="101"/>
      <c r="DR253" s="101"/>
      <c r="DS253" s="101"/>
      <c r="DT253" s="101"/>
      <c r="DU253" s="101"/>
      <c r="DV253" s="101"/>
      <c r="DW253" s="101"/>
      <c r="DX253" s="101"/>
      <c r="DY253" s="101"/>
      <c r="DZ253" s="101"/>
      <c r="EA253" s="101"/>
      <c r="EB253" s="101"/>
      <c r="EC253" s="101"/>
      <c r="ED253" s="101"/>
      <c r="EE253" s="101"/>
      <c r="EF253" s="101"/>
      <c r="EG253" s="101"/>
      <c r="EH253" s="101"/>
      <c r="EI253" s="101"/>
      <c r="EJ253" s="101"/>
      <c r="EK253" s="101"/>
      <c r="EL253" s="101"/>
      <c r="EM253" s="101"/>
      <c r="EN253" s="101"/>
      <c r="EO253" s="101"/>
      <c r="EP253" s="101"/>
      <c r="EQ253" s="101"/>
      <c r="ER253" s="101"/>
      <c r="ES253" s="101"/>
      <c r="ET253" s="101"/>
      <c r="EU253" s="101"/>
      <c r="EV253" s="101"/>
      <c r="EW253" s="101"/>
      <c r="EX253" s="101"/>
      <c r="EY253" s="101"/>
      <c r="EZ253" s="101"/>
      <c r="FA253" s="101"/>
      <c r="FB253" s="101"/>
      <c r="FC253" s="101"/>
      <c r="FD253" s="101"/>
      <c r="FE253" s="101"/>
      <c r="FF253" s="101"/>
      <c r="FG253" s="101"/>
      <c r="FH253" s="101"/>
      <c r="FI253" s="101"/>
      <c r="FJ253" s="101"/>
      <c r="FK253" s="101"/>
      <c r="FL253" s="101"/>
      <c r="FM253" s="101"/>
      <c r="FN253" s="101"/>
      <c r="FO253" s="101"/>
      <c r="FP253" s="101"/>
      <c r="FQ253" s="101"/>
      <c r="FR253" s="101"/>
      <c r="FS253" s="101"/>
      <c r="FT253" s="101"/>
      <c r="FU253" s="101"/>
      <c r="FV253" s="101"/>
      <c r="FW253" s="101"/>
      <c r="FX253" s="101"/>
      <c r="FY253" s="101"/>
      <c r="FZ253" s="101"/>
      <c r="GA253" s="101"/>
      <c r="GB253" s="101"/>
      <c r="GC253" s="101"/>
      <c r="GD253" s="101"/>
      <c r="GE253" s="101"/>
      <c r="GF253" s="101"/>
      <c r="GG253" s="101"/>
      <c r="GH253" s="101"/>
      <c r="GI253" s="101"/>
      <c r="GJ253" s="101"/>
      <c r="GK253" s="101"/>
      <c r="GL253" s="101"/>
      <c r="GM253" s="101"/>
      <c r="GN253" s="101"/>
      <c r="GO253" s="101"/>
      <c r="GP253" s="101"/>
      <c r="GQ253" s="101"/>
      <c r="GR253" s="101"/>
      <c r="GS253" s="101"/>
      <c r="GT253" s="101"/>
      <c r="GU253" s="101"/>
      <c r="GV253" s="101"/>
      <c r="GW253" s="101"/>
      <c r="GX253" s="101"/>
      <c r="GY253" s="101"/>
      <c r="GZ253" s="101"/>
      <c r="HA253" s="101"/>
      <c r="HB253" s="101"/>
      <c r="HC253" s="101"/>
      <c r="HD253" s="101"/>
      <c r="HE253" s="101"/>
      <c r="HF253" s="101"/>
      <c r="HG253" s="101"/>
      <c r="HH253" s="101"/>
      <c r="HI253" s="101"/>
      <c r="HJ253" s="101"/>
      <c r="HK253" s="101"/>
      <c r="HL253" s="101"/>
      <c r="HM253" s="101"/>
      <c r="HN253" s="101"/>
      <c r="HO253" s="101"/>
      <c r="HP253" s="101"/>
    </row>
    <row r="254" spans="1:224" s="115" customFormat="1" ht="12.75" customHeight="1">
      <c r="A254" s="109"/>
      <c r="B254" s="110"/>
      <c r="C254" s="111"/>
      <c r="D254" s="7"/>
      <c r="E254" s="109"/>
      <c r="F254" s="110"/>
      <c r="G254" s="111"/>
      <c r="H254" s="109"/>
      <c r="I254" s="109"/>
      <c r="J254" s="109"/>
      <c r="K254" s="109"/>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1"/>
      <c r="BR254" s="101"/>
      <c r="BS254" s="101"/>
      <c r="BT254" s="101"/>
      <c r="BU254" s="101"/>
      <c r="BV254" s="101"/>
      <c r="BW254" s="101"/>
      <c r="BX254" s="101"/>
      <c r="BY254" s="101"/>
      <c r="BZ254" s="101"/>
      <c r="CA254" s="101"/>
      <c r="CB254" s="101"/>
      <c r="CC254" s="101"/>
      <c r="CD254" s="101"/>
      <c r="CE254" s="101"/>
      <c r="CF254" s="101"/>
      <c r="CG254" s="101"/>
      <c r="CH254" s="101"/>
      <c r="CI254" s="101"/>
      <c r="CJ254" s="101"/>
      <c r="CK254" s="101"/>
      <c r="CL254" s="101"/>
      <c r="CM254" s="101"/>
      <c r="CN254" s="101"/>
      <c r="CO254" s="101"/>
      <c r="CP254" s="101"/>
      <c r="CQ254" s="101"/>
      <c r="CR254" s="101"/>
      <c r="CS254" s="101"/>
      <c r="CT254" s="101"/>
      <c r="CU254" s="101"/>
      <c r="CV254" s="101"/>
      <c r="CW254" s="101"/>
      <c r="CX254" s="101"/>
      <c r="CY254" s="101"/>
      <c r="CZ254" s="101"/>
      <c r="DA254" s="101"/>
      <c r="DB254" s="101"/>
      <c r="DC254" s="101"/>
      <c r="DD254" s="101"/>
      <c r="DE254" s="101"/>
      <c r="DF254" s="101"/>
      <c r="DG254" s="101"/>
      <c r="DH254" s="101"/>
      <c r="DI254" s="101"/>
      <c r="DJ254" s="101"/>
      <c r="DK254" s="101"/>
      <c r="DL254" s="101"/>
      <c r="DM254" s="101"/>
      <c r="DN254" s="101"/>
      <c r="DO254" s="101"/>
      <c r="DP254" s="101"/>
      <c r="DQ254" s="101"/>
      <c r="DR254" s="101"/>
      <c r="DS254" s="101"/>
      <c r="DT254" s="101"/>
      <c r="DU254" s="101"/>
      <c r="DV254" s="101"/>
      <c r="DW254" s="101"/>
      <c r="DX254" s="101"/>
      <c r="DY254" s="101"/>
      <c r="DZ254" s="101"/>
      <c r="EA254" s="101"/>
      <c r="EB254" s="101"/>
      <c r="EC254" s="101"/>
      <c r="ED254" s="101"/>
      <c r="EE254" s="101"/>
      <c r="EF254" s="101"/>
      <c r="EG254" s="101"/>
      <c r="EH254" s="101"/>
      <c r="EI254" s="101"/>
      <c r="EJ254" s="101"/>
      <c r="EK254" s="101"/>
      <c r="EL254" s="101"/>
      <c r="EM254" s="101"/>
      <c r="EN254" s="101"/>
      <c r="EO254" s="101"/>
      <c r="EP254" s="101"/>
      <c r="EQ254" s="101"/>
      <c r="ER254" s="101"/>
      <c r="ES254" s="101"/>
      <c r="ET254" s="101"/>
      <c r="EU254" s="101"/>
      <c r="EV254" s="101"/>
      <c r="EW254" s="101"/>
      <c r="EX254" s="101"/>
      <c r="EY254" s="101"/>
      <c r="EZ254" s="101"/>
      <c r="FA254" s="101"/>
      <c r="FB254" s="101"/>
      <c r="FC254" s="101"/>
      <c r="FD254" s="101"/>
      <c r="FE254" s="101"/>
      <c r="FF254" s="101"/>
      <c r="FG254" s="101"/>
      <c r="FH254" s="101"/>
      <c r="FI254" s="101"/>
      <c r="FJ254" s="101"/>
      <c r="FK254" s="101"/>
      <c r="FL254" s="101"/>
      <c r="FM254" s="101"/>
      <c r="FN254" s="101"/>
      <c r="FO254" s="101"/>
      <c r="FP254" s="101"/>
      <c r="FQ254" s="101"/>
      <c r="FR254" s="101"/>
      <c r="FS254" s="101"/>
      <c r="FT254" s="101"/>
      <c r="FU254" s="101"/>
      <c r="FV254" s="101"/>
      <c r="FW254" s="101"/>
      <c r="FX254" s="101"/>
      <c r="FY254" s="101"/>
      <c r="FZ254" s="101"/>
      <c r="GA254" s="101"/>
      <c r="GB254" s="101"/>
      <c r="GC254" s="101"/>
      <c r="GD254" s="101"/>
      <c r="GE254" s="101"/>
      <c r="GF254" s="101"/>
      <c r="GG254" s="101"/>
      <c r="GH254" s="101"/>
      <c r="GI254" s="101"/>
      <c r="GJ254" s="101"/>
      <c r="GK254" s="101"/>
      <c r="GL254" s="101"/>
      <c r="GM254" s="101"/>
      <c r="GN254" s="101"/>
      <c r="GO254" s="101"/>
      <c r="GP254" s="101"/>
      <c r="GQ254" s="101"/>
      <c r="GR254" s="101"/>
      <c r="GS254" s="101"/>
      <c r="GT254" s="101"/>
      <c r="GU254" s="101"/>
      <c r="GV254" s="101"/>
      <c r="GW254" s="101"/>
      <c r="GX254" s="101"/>
      <c r="GY254" s="101"/>
      <c r="GZ254" s="101"/>
      <c r="HA254" s="101"/>
      <c r="HB254" s="101"/>
      <c r="HC254" s="101"/>
      <c r="HD254" s="101"/>
      <c r="HE254" s="101"/>
      <c r="HF254" s="101"/>
      <c r="HG254" s="101"/>
      <c r="HH254" s="101"/>
      <c r="HI254" s="101"/>
      <c r="HJ254" s="101"/>
      <c r="HK254" s="101"/>
      <c r="HL254" s="101"/>
      <c r="HM254" s="101"/>
      <c r="HN254" s="101"/>
      <c r="HO254" s="101"/>
      <c r="HP254" s="101"/>
    </row>
    <row r="275" spans="1:224" s="115" customFormat="1" ht="12.75" customHeight="1">
      <c r="A275" s="109"/>
      <c r="B275" s="110"/>
      <c r="C275" s="111"/>
      <c r="D275" s="7"/>
      <c r="E275" s="109"/>
      <c r="F275" s="110"/>
      <c r="G275" s="111"/>
      <c r="H275" s="109"/>
      <c r="I275" s="109"/>
      <c r="J275" s="109"/>
      <c r="K275" s="109"/>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101"/>
      <c r="BN275" s="101"/>
      <c r="BO275" s="101"/>
      <c r="BP275" s="101"/>
      <c r="BQ275" s="101"/>
      <c r="BR275" s="101"/>
      <c r="BS275" s="101"/>
      <c r="BT275" s="101"/>
      <c r="BU275" s="101"/>
      <c r="BV275" s="101"/>
      <c r="BW275" s="101"/>
      <c r="BX275" s="101"/>
      <c r="BY275" s="101"/>
      <c r="BZ275" s="101"/>
      <c r="CA275" s="101"/>
      <c r="CB275" s="101"/>
      <c r="CC275" s="101"/>
      <c r="CD275" s="101"/>
      <c r="CE275" s="101"/>
      <c r="CF275" s="101"/>
      <c r="CG275" s="101"/>
      <c r="CH275" s="101"/>
      <c r="CI275" s="101"/>
      <c r="CJ275" s="101"/>
      <c r="CK275" s="101"/>
      <c r="CL275" s="101"/>
      <c r="CM275" s="101"/>
      <c r="CN275" s="101"/>
      <c r="CO275" s="101"/>
      <c r="CP275" s="101"/>
      <c r="CQ275" s="101"/>
      <c r="CR275" s="101"/>
      <c r="CS275" s="101"/>
      <c r="CT275" s="101"/>
      <c r="CU275" s="101"/>
      <c r="CV275" s="101"/>
      <c r="CW275" s="101"/>
      <c r="CX275" s="101"/>
      <c r="CY275" s="101"/>
      <c r="CZ275" s="101"/>
      <c r="DA275" s="101"/>
      <c r="DB275" s="101"/>
      <c r="DC275" s="101"/>
      <c r="DD275" s="101"/>
      <c r="DE275" s="101"/>
      <c r="DF275" s="101"/>
      <c r="DG275" s="101"/>
      <c r="DH275" s="101"/>
      <c r="DI275" s="101"/>
      <c r="DJ275" s="101"/>
      <c r="DK275" s="101"/>
      <c r="DL275" s="101"/>
      <c r="DM275" s="101"/>
      <c r="DN275" s="101"/>
      <c r="DO275" s="101"/>
      <c r="DP275" s="101"/>
      <c r="DQ275" s="101"/>
      <c r="DR275" s="101"/>
      <c r="DS275" s="101"/>
      <c r="DT275" s="101"/>
      <c r="DU275" s="101"/>
      <c r="DV275" s="101"/>
      <c r="DW275" s="101"/>
      <c r="DX275" s="101"/>
      <c r="DY275" s="101"/>
      <c r="DZ275" s="101"/>
      <c r="EA275" s="101"/>
      <c r="EB275" s="101"/>
      <c r="EC275" s="101"/>
      <c r="ED275" s="101"/>
      <c r="EE275" s="101"/>
      <c r="EF275" s="101"/>
      <c r="EG275" s="101"/>
      <c r="EH275" s="101"/>
      <c r="EI275" s="101"/>
      <c r="EJ275" s="101"/>
      <c r="EK275" s="101"/>
      <c r="EL275" s="101"/>
      <c r="EM275" s="101"/>
      <c r="EN275" s="101"/>
      <c r="EO275" s="101"/>
      <c r="EP275" s="101"/>
      <c r="EQ275" s="101"/>
      <c r="ER275" s="101"/>
      <c r="ES275" s="101"/>
      <c r="ET275" s="101"/>
      <c r="EU275" s="101"/>
      <c r="EV275" s="101"/>
      <c r="EW275" s="101"/>
      <c r="EX275" s="101"/>
      <c r="EY275" s="101"/>
      <c r="EZ275" s="101"/>
      <c r="FA275" s="101"/>
      <c r="FB275" s="101"/>
      <c r="FC275" s="101"/>
      <c r="FD275" s="101"/>
      <c r="FE275" s="101"/>
      <c r="FF275" s="101"/>
      <c r="FG275" s="101"/>
      <c r="FH275" s="101"/>
      <c r="FI275" s="101"/>
      <c r="FJ275" s="101"/>
      <c r="FK275" s="101"/>
      <c r="FL275" s="101"/>
      <c r="FM275" s="101"/>
      <c r="FN275" s="101"/>
      <c r="FO275" s="101"/>
      <c r="FP275" s="101"/>
      <c r="FQ275" s="101"/>
      <c r="FR275" s="101"/>
      <c r="FS275" s="101"/>
      <c r="FT275" s="101"/>
      <c r="FU275" s="101"/>
      <c r="FV275" s="101"/>
      <c r="FW275" s="101"/>
      <c r="FX275" s="101"/>
      <c r="FY275" s="101"/>
      <c r="FZ275" s="101"/>
      <c r="GA275" s="101"/>
      <c r="GB275" s="101"/>
      <c r="GC275" s="101"/>
      <c r="GD275" s="101"/>
      <c r="GE275" s="101"/>
      <c r="GF275" s="101"/>
      <c r="GG275" s="101"/>
      <c r="GH275" s="101"/>
      <c r="GI275" s="101"/>
      <c r="GJ275" s="101"/>
      <c r="GK275" s="101"/>
      <c r="GL275" s="101"/>
      <c r="GM275" s="101"/>
      <c r="GN275" s="101"/>
      <c r="GO275" s="101"/>
      <c r="GP275" s="101"/>
      <c r="GQ275" s="101"/>
      <c r="GR275" s="101"/>
      <c r="GS275" s="101"/>
      <c r="GT275" s="101"/>
      <c r="GU275" s="101"/>
      <c r="GV275" s="101"/>
      <c r="GW275" s="101"/>
      <c r="GX275" s="101"/>
      <c r="GY275" s="101"/>
      <c r="GZ275" s="101"/>
      <c r="HA275" s="101"/>
      <c r="HB275" s="101"/>
      <c r="HC275" s="101"/>
      <c r="HD275" s="101"/>
      <c r="HE275" s="101"/>
      <c r="HF275" s="101"/>
      <c r="HG275" s="101"/>
      <c r="HH275" s="101"/>
      <c r="HI275" s="101"/>
      <c r="HJ275" s="101"/>
      <c r="HK275" s="101"/>
      <c r="HL275" s="101"/>
      <c r="HM275" s="101"/>
      <c r="HN275" s="101"/>
      <c r="HO275" s="101"/>
      <c r="HP275" s="101"/>
    </row>
    <row r="295" spans="1:224" s="115" customFormat="1" ht="12.75" customHeight="1">
      <c r="A295" s="109"/>
      <c r="B295" s="110"/>
      <c r="C295" s="111"/>
      <c r="D295" s="7"/>
      <c r="E295" s="109"/>
      <c r="F295" s="110"/>
      <c r="G295" s="111"/>
      <c r="H295" s="109"/>
      <c r="I295" s="109"/>
      <c r="J295" s="109"/>
      <c r="K295" s="109"/>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1"/>
      <c r="BB295" s="101"/>
      <c r="BC295" s="101"/>
      <c r="BD295" s="101"/>
      <c r="BE295" s="101"/>
      <c r="BF295" s="101"/>
      <c r="BG295" s="101"/>
      <c r="BH295" s="101"/>
      <c r="BI295" s="101"/>
      <c r="BJ295" s="101"/>
      <c r="BK295" s="101"/>
      <c r="BL295" s="101"/>
      <c r="BM295" s="101"/>
      <c r="BN295" s="101"/>
      <c r="BO295" s="101"/>
      <c r="BP295" s="101"/>
      <c r="BQ295" s="101"/>
      <c r="BR295" s="101"/>
      <c r="BS295" s="101"/>
      <c r="BT295" s="101"/>
      <c r="BU295" s="101"/>
      <c r="BV295" s="101"/>
      <c r="BW295" s="101"/>
      <c r="BX295" s="101"/>
      <c r="BY295" s="101"/>
      <c r="BZ295" s="101"/>
      <c r="CA295" s="101"/>
      <c r="CB295" s="101"/>
      <c r="CC295" s="101"/>
      <c r="CD295" s="101"/>
      <c r="CE295" s="101"/>
      <c r="CF295" s="101"/>
      <c r="CG295" s="101"/>
      <c r="CH295" s="101"/>
      <c r="CI295" s="101"/>
      <c r="CJ295" s="101"/>
      <c r="CK295" s="101"/>
      <c r="CL295" s="101"/>
      <c r="CM295" s="101"/>
      <c r="CN295" s="101"/>
      <c r="CO295" s="101"/>
      <c r="CP295" s="101"/>
      <c r="CQ295" s="101"/>
      <c r="CR295" s="101"/>
      <c r="CS295" s="101"/>
      <c r="CT295" s="101"/>
      <c r="CU295" s="101"/>
      <c r="CV295" s="101"/>
      <c r="CW295" s="101"/>
      <c r="CX295" s="101"/>
      <c r="CY295" s="101"/>
      <c r="CZ295" s="101"/>
      <c r="DA295" s="101"/>
      <c r="DB295" s="101"/>
      <c r="DC295" s="101"/>
      <c r="DD295" s="101"/>
      <c r="DE295" s="101"/>
      <c r="DF295" s="101"/>
      <c r="DG295" s="101"/>
      <c r="DH295" s="101"/>
      <c r="DI295" s="101"/>
      <c r="DJ295" s="101"/>
      <c r="DK295" s="101"/>
      <c r="DL295" s="101"/>
      <c r="DM295" s="101"/>
      <c r="DN295" s="101"/>
      <c r="DO295" s="101"/>
      <c r="DP295" s="101"/>
      <c r="DQ295" s="101"/>
      <c r="DR295" s="101"/>
      <c r="DS295" s="101"/>
      <c r="DT295" s="101"/>
      <c r="DU295" s="101"/>
      <c r="DV295" s="101"/>
      <c r="DW295" s="101"/>
      <c r="DX295" s="101"/>
      <c r="DY295" s="101"/>
      <c r="DZ295" s="101"/>
      <c r="EA295" s="101"/>
      <c r="EB295" s="101"/>
      <c r="EC295" s="101"/>
      <c r="ED295" s="101"/>
      <c r="EE295" s="101"/>
      <c r="EF295" s="101"/>
      <c r="EG295" s="101"/>
      <c r="EH295" s="101"/>
      <c r="EI295" s="101"/>
      <c r="EJ295" s="101"/>
      <c r="EK295" s="101"/>
      <c r="EL295" s="101"/>
      <c r="EM295" s="101"/>
      <c r="EN295" s="101"/>
      <c r="EO295" s="101"/>
      <c r="EP295" s="101"/>
      <c r="EQ295" s="101"/>
      <c r="ER295" s="101"/>
      <c r="ES295" s="101"/>
      <c r="ET295" s="101"/>
      <c r="EU295" s="101"/>
      <c r="EV295" s="101"/>
      <c r="EW295" s="101"/>
      <c r="EX295" s="101"/>
      <c r="EY295" s="101"/>
      <c r="EZ295" s="101"/>
      <c r="FA295" s="101"/>
      <c r="FB295" s="101"/>
      <c r="FC295" s="101"/>
      <c r="FD295" s="101"/>
      <c r="FE295" s="101"/>
      <c r="FF295" s="101"/>
      <c r="FG295" s="101"/>
      <c r="FH295" s="101"/>
      <c r="FI295" s="101"/>
      <c r="FJ295" s="101"/>
      <c r="FK295" s="101"/>
      <c r="FL295" s="101"/>
      <c r="FM295" s="101"/>
      <c r="FN295" s="101"/>
      <c r="FO295" s="101"/>
      <c r="FP295" s="101"/>
      <c r="FQ295" s="101"/>
      <c r="FR295" s="101"/>
      <c r="FS295" s="101"/>
      <c r="FT295" s="101"/>
      <c r="FU295" s="101"/>
      <c r="FV295" s="101"/>
      <c r="FW295" s="101"/>
      <c r="FX295" s="101"/>
      <c r="FY295" s="101"/>
      <c r="FZ295" s="101"/>
      <c r="GA295" s="101"/>
      <c r="GB295" s="101"/>
      <c r="GC295" s="101"/>
      <c r="GD295" s="101"/>
      <c r="GE295" s="101"/>
      <c r="GF295" s="101"/>
      <c r="GG295" s="101"/>
      <c r="GH295" s="101"/>
      <c r="GI295" s="101"/>
      <c r="GJ295" s="101"/>
      <c r="GK295" s="101"/>
      <c r="GL295" s="101"/>
      <c r="GM295" s="101"/>
      <c r="GN295" s="101"/>
      <c r="GO295" s="101"/>
      <c r="GP295" s="101"/>
      <c r="GQ295" s="101"/>
      <c r="GR295" s="101"/>
      <c r="GS295" s="101"/>
      <c r="GT295" s="101"/>
      <c r="GU295" s="101"/>
      <c r="GV295" s="101"/>
      <c r="GW295" s="101"/>
      <c r="GX295" s="101"/>
      <c r="GY295" s="101"/>
      <c r="GZ295" s="101"/>
      <c r="HA295" s="101"/>
      <c r="HB295" s="101"/>
      <c r="HC295" s="101"/>
      <c r="HD295" s="101"/>
      <c r="HE295" s="101"/>
      <c r="HF295" s="101"/>
      <c r="HG295" s="101"/>
      <c r="HH295" s="101"/>
      <c r="HI295" s="101"/>
      <c r="HJ295" s="101"/>
      <c r="HK295" s="101"/>
      <c r="HL295" s="101"/>
      <c r="HM295" s="101"/>
      <c r="HN295" s="101"/>
      <c r="HO295" s="101"/>
      <c r="HP295" s="101"/>
    </row>
    <row r="319" spans="1:224" s="115" customFormat="1" ht="12.75" customHeight="1">
      <c r="A319" s="109"/>
      <c r="B319" s="110"/>
      <c r="C319" s="111"/>
      <c r="D319" s="7"/>
      <c r="E319" s="109"/>
      <c r="F319" s="110"/>
      <c r="G319" s="111"/>
      <c r="H319" s="109"/>
      <c r="I319" s="109"/>
      <c r="J319" s="109"/>
      <c r="K319" s="109"/>
      <c r="L319" s="101"/>
      <c r="M319" s="101"/>
      <c r="N319" s="101"/>
      <c r="O319" s="101"/>
      <c r="P319" s="101"/>
      <c r="Q319" s="101"/>
      <c r="R319" s="101"/>
      <c r="S319" s="101"/>
      <c r="T319" s="101"/>
      <c r="U319" s="101"/>
      <c r="V319" s="101"/>
      <c r="W319" s="101"/>
      <c r="X319" s="101"/>
      <c r="Y319" s="101"/>
      <c r="Z319" s="101"/>
      <c r="AA319" s="101"/>
      <c r="AB319" s="101"/>
      <c r="AC319" s="101"/>
      <c r="AD319" s="101"/>
      <c r="AE319" s="101"/>
      <c r="AF319" s="101"/>
      <c r="AG319" s="101"/>
      <c r="AH319" s="101"/>
      <c r="AI319" s="101"/>
      <c r="AJ319" s="101"/>
      <c r="AK319" s="101"/>
      <c r="AL319" s="101"/>
      <c r="AM319" s="101"/>
      <c r="AN319" s="101"/>
      <c r="AO319" s="101"/>
      <c r="AP319" s="101"/>
      <c r="AQ319" s="101"/>
      <c r="AR319" s="101"/>
      <c r="AS319" s="101"/>
      <c r="AT319" s="101"/>
      <c r="AU319" s="101"/>
      <c r="AV319" s="101"/>
      <c r="AW319" s="101"/>
      <c r="AX319" s="101"/>
      <c r="AY319" s="101"/>
      <c r="AZ319" s="101"/>
      <c r="BA319" s="101"/>
      <c r="BB319" s="101"/>
      <c r="BC319" s="101"/>
      <c r="BD319" s="101"/>
      <c r="BE319" s="101"/>
      <c r="BF319" s="101"/>
      <c r="BG319" s="101"/>
      <c r="BH319" s="101"/>
      <c r="BI319" s="101"/>
      <c r="BJ319" s="101"/>
      <c r="BK319" s="101"/>
      <c r="BL319" s="101"/>
      <c r="BM319" s="101"/>
      <c r="BN319" s="101"/>
      <c r="BO319" s="101"/>
      <c r="BP319" s="101"/>
      <c r="BQ319" s="101"/>
      <c r="BR319" s="101"/>
      <c r="BS319" s="101"/>
      <c r="BT319" s="101"/>
      <c r="BU319" s="101"/>
      <c r="BV319" s="101"/>
      <c r="BW319" s="101"/>
      <c r="BX319" s="101"/>
      <c r="BY319" s="101"/>
      <c r="BZ319" s="101"/>
      <c r="CA319" s="101"/>
      <c r="CB319" s="101"/>
      <c r="CC319" s="101"/>
      <c r="CD319" s="101"/>
      <c r="CE319" s="101"/>
      <c r="CF319" s="101"/>
      <c r="CG319" s="101"/>
      <c r="CH319" s="101"/>
      <c r="CI319" s="101"/>
      <c r="CJ319" s="101"/>
      <c r="CK319" s="101"/>
      <c r="CL319" s="101"/>
      <c r="CM319" s="101"/>
      <c r="CN319" s="101"/>
      <c r="CO319" s="101"/>
      <c r="CP319" s="101"/>
      <c r="CQ319" s="101"/>
      <c r="CR319" s="101"/>
      <c r="CS319" s="101"/>
      <c r="CT319" s="101"/>
      <c r="CU319" s="101"/>
      <c r="CV319" s="101"/>
      <c r="CW319" s="101"/>
      <c r="CX319" s="101"/>
      <c r="CY319" s="101"/>
      <c r="CZ319" s="101"/>
      <c r="DA319" s="101"/>
      <c r="DB319" s="101"/>
      <c r="DC319" s="101"/>
      <c r="DD319" s="101"/>
      <c r="DE319" s="101"/>
      <c r="DF319" s="101"/>
      <c r="DG319" s="101"/>
      <c r="DH319" s="101"/>
      <c r="DI319" s="101"/>
      <c r="DJ319" s="101"/>
      <c r="DK319" s="101"/>
      <c r="DL319" s="101"/>
      <c r="DM319" s="101"/>
      <c r="DN319" s="101"/>
      <c r="DO319" s="101"/>
      <c r="DP319" s="101"/>
      <c r="DQ319" s="101"/>
      <c r="DR319" s="101"/>
      <c r="DS319" s="101"/>
      <c r="DT319" s="101"/>
      <c r="DU319" s="101"/>
      <c r="DV319" s="101"/>
      <c r="DW319" s="101"/>
      <c r="DX319" s="101"/>
      <c r="DY319" s="101"/>
      <c r="DZ319" s="101"/>
      <c r="EA319" s="101"/>
      <c r="EB319" s="101"/>
      <c r="EC319" s="101"/>
      <c r="ED319" s="101"/>
      <c r="EE319" s="101"/>
      <c r="EF319" s="101"/>
      <c r="EG319" s="101"/>
      <c r="EH319" s="101"/>
      <c r="EI319" s="101"/>
      <c r="EJ319" s="101"/>
      <c r="EK319" s="101"/>
      <c r="EL319" s="101"/>
      <c r="EM319" s="101"/>
      <c r="EN319" s="101"/>
      <c r="EO319" s="101"/>
      <c r="EP319" s="101"/>
      <c r="EQ319" s="101"/>
      <c r="ER319" s="101"/>
      <c r="ES319" s="101"/>
      <c r="ET319" s="101"/>
      <c r="EU319" s="101"/>
      <c r="EV319" s="101"/>
      <c r="EW319" s="101"/>
      <c r="EX319" s="101"/>
      <c r="EY319" s="101"/>
      <c r="EZ319" s="101"/>
      <c r="FA319" s="101"/>
      <c r="FB319" s="101"/>
      <c r="FC319" s="101"/>
      <c r="FD319" s="101"/>
      <c r="FE319" s="101"/>
      <c r="FF319" s="101"/>
      <c r="FG319" s="101"/>
      <c r="FH319" s="101"/>
      <c r="FI319" s="101"/>
      <c r="FJ319" s="101"/>
      <c r="FK319" s="101"/>
      <c r="FL319" s="101"/>
      <c r="FM319" s="101"/>
      <c r="FN319" s="101"/>
      <c r="FO319" s="101"/>
      <c r="FP319" s="101"/>
      <c r="FQ319" s="101"/>
      <c r="FR319" s="101"/>
      <c r="FS319" s="101"/>
      <c r="FT319" s="101"/>
      <c r="FU319" s="101"/>
      <c r="FV319" s="101"/>
      <c r="FW319" s="101"/>
      <c r="FX319" s="101"/>
      <c r="FY319" s="101"/>
      <c r="FZ319" s="101"/>
      <c r="GA319" s="101"/>
      <c r="GB319" s="101"/>
      <c r="GC319" s="101"/>
      <c r="GD319" s="101"/>
      <c r="GE319" s="101"/>
      <c r="GF319" s="101"/>
      <c r="GG319" s="101"/>
      <c r="GH319" s="101"/>
      <c r="GI319" s="101"/>
      <c r="GJ319" s="101"/>
      <c r="GK319" s="101"/>
      <c r="GL319" s="101"/>
      <c r="GM319" s="101"/>
      <c r="GN319" s="101"/>
      <c r="GO319" s="101"/>
      <c r="GP319" s="101"/>
      <c r="GQ319" s="101"/>
      <c r="GR319" s="101"/>
      <c r="GS319" s="101"/>
      <c r="GT319" s="101"/>
      <c r="GU319" s="101"/>
      <c r="GV319" s="101"/>
      <c r="GW319" s="101"/>
      <c r="GX319" s="101"/>
      <c r="GY319" s="101"/>
      <c r="GZ319" s="101"/>
      <c r="HA319" s="101"/>
      <c r="HB319" s="101"/>
      <c r="HC319" s="101"/>
      <c r="HD319" s="101"/>
      <c r="HE319" s="101"/>
      <c r="HF319" s="101"/>
      <c r="HG319" s="101"/>
      <c r="HH319" s="101"/>
      <c r="HI319" s="101"/>
      <c r="HJ319" s="101"/>
      <c r="HK319" s="101"/>
      <c r="HL319" s="101"/>
      <c r="HM319" s="101"/>
      <c r="HN319" s="101"/>
      <c r="HO319" s="101"/>
      <c r="HP319" s="101"/>
    </row>
    <row r="345" spans="1:224" s="115" customFormat="1" ht="12.75" customHeight="1">
      <c r="A345" s="109"/>
      <c r="B345" s="110"/>
      <c r="C345" s="111"/>
      <c r="D345" s="7"/>
      <c r="E345" s="109"/>
      <c r="F345" s="110"/>
      <c r="G345" s="111"/>
      <c r="H345" s="109"/>
      <c r="I345" s="109"/>
      <c r="J345" s="109"/>
      <c r="K345" s="109"/>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c r="BZ345" s="101"/>
      <c r="CA345" s="101"/>
      <c r="CB345" s="101"/>
      <c r="CC345" s="101"/>
      <c r="CD345" s="101"/>
      <c r="CE345" s="101"/>
      <c r="CF345" s="101"/>
      <c r="CG345" s="101"/>
      <c r="CH345" s="101"/>
      <c r="CI345" s="101"/>
      <c r="CJ345" s="101"/>
      <c r="CK345" s="101"/>
      <c r="CL345" s="101"/>
      <c r="CM345" s="101"/>
      <c r="CN345" s="101"/>
      <c r="CO345" s="101"/>
      <c r="CP345" s="101"/>
      <c r="CQ345" s="101"/>
      <c r="CR345" s="101"/>
      <c r="CS345" s="101"/>
      <c r="CT345" s="101"/>
      <c r="CU345" s="101"/>
      <c r="CV345" s="101"/>
      <c r="CW345" s="101"/>
      <c r="CX345" s="101"/>
      <c r="CY345" s="101"/>
      <c r="CZ345" s="101"/>
      <c r="DA345" s="101"/>
      <c r="DB345" s="101"/>
      <c r="DC345" s="101"/>
      <c r="DD345" s="101"/>
      <c r="DE345" s="101"/>
      <c r="DF345" s="101"/>
      <c r="DG345" s="101"/>
      <c r="DH345" s="101"/>
      <c r="DI345" s="101"/>
      <c r="DJ345" s="101"/>
      <c r="DK345" s="101"/>
      <c r="DL345" s="101"/>
      <c r="DM345" s="101"/>
      <c r="DN345" s="101"/>
      <c r="DO345" s="101"/>
      <c r="DP345" s="101"/>
      <c r="DQ345" s="101"/>
      <c r="DR345" s="101"/>
      <c r="DS345" s="101"/>
      <c r="DT345" s="101"/>
      <c r="DU345" s="101"/>
      <c r="DV345" s="101"/>
      <c r="DW345" s="101"/>
      <c r="DX345" s="101"/>
      <c r="DY345" s="101"/>
      <c r="DZ345" s="101"/>
      <c r="EA345" s="101"/>
      <c r="EB345" s="101"/>
      <c r="EC345" s="101"/>
      <c r="ED345" s="101"/>
      <c r="EE345" s="101"/>
      <c r="EF345" s="101"/>
      <c r="EG345" s="101"/>
      <c r="EH345" s="101"/>
      <c r="EI345" s="101"/>
      <c r="EJ345" s="101"/>
      <c r="EK345" s="101"/>
      <c r="EL345" s="101"/>
      <c r="EM345" s="101"/>
      <c r="EN345" s="101"/>
      <c r="EO345" s="101"/>
      <c r="EP345" s="101"/>
      <c r="EQ345" s="101"/>
      <c r="ER345" s="101"/>
      <c r="ES345" s="101"/>
      <c r="ET345" s="101"/>
      <c r="EU345" s="101"/>
      <c r="EV345" s="101"/>
      <c r="EW345" s="101"/>
      <c r="EX345" s="101"/>
      <c r="EY345" s="101"/>
      <c r="EZ345" s="101"/>
      <c r="FA345" s="101"/>
      <c r="FB345" s="101"/>
      <c r="FC345" s="101"/>
      <c r="FD345" s="101"/>
      <c r="FE345" s="101"/>
      <c r="FF345" s="101"/>
      <c r="FG345" s="101"/>
      <c r="FH345" s="101"/>
      <c r="FI345" s="101"/>
      <c r="FJ345" s="101"/>
      <c r="FK345" s="101"/>
      <c r="FL345" s="101"/>
      <c r="FM345" s="101"/>
      <c r="FN345" s="101"/>
      <c r="FO345" s="101"/>
      <c r="FP345" s="101"/>
      <c r="FQ345" s="101"/>
      <c r="FR345" s="101"/>
      <c r="FS345" s="101"/>
      <c r="FT345" s="101"/>
      <c r="FU345" s="101"/>
      <c r="FV345" s="101"/>
      <c r="FW345" s="101"/>
      <c r="FX345" s="101"/>
      <c r="FY345" s="101"/>
      <c r="FZ345" s="101"/>
      <c r="GA345" s="101"/>
      <c r="GB345" s="101"/>
      <c r="GC345" s="101"/>
      <c r="GD345" s="101"/>
      <c r="GE345" s="101"/>
      <c r="GF345" s="101"/>
      <c r="GG345" s="101"/>
      <c r="GH345" s="101"/>
      <c r="GI345" s="101"/>
      <c r="GJ345" s="101"/>
      <c r="GK345" s="101"/>
      <c r="GL345" s="101"/>
      <c r="GM345" s="101"/>
      <c r="GN345" s="101"/>
      <c r="GO345" s="101"/>
      <c r="GP345" s="101"/>
      <c r="GQ345" s="101"/>
      <c r="GR345" s="101"/>
      <c r="GS345" s="101"/>
      <c r="GT345" s="101"/>
      <c r="GU345" s="101"/>
      <c r="GV345" s="101"/>
      <c r="GW345" s="101"/>
      <c r="GX345" s="101"/>
      <c r="GY345" s="101"/>
      <c r="GZ345" s="101"/>
      <c r="HA345" s="101"/>
      <c r="HB345" s="101"/>
      <c r="HC345" s="101"/>
      <c r="HD345" s="101"/>
      <c r="HE345" s="101"/>
      <c r="HF345" s="101"/>
      <c r="HG345" s="101"/>
      <c r="HH345" s="101"/>
      <c r="HI345" s="101"/>
      <c r="HJ345" s="101"/>
      <c r="HK345" s="101"/>
      <c r="HL345" s="101"/>
      <c r="HM345" s="101"/>
      <c r="HN345" s="101"/>
      <c r="HO345" s="101"/>
      <c r="HP345" s="101"/>
    </row>
    <row r="380" spans="1:224" s="115" customFormat="1" ht="12.75" customHeight="1">
      <c r="A380" s="109"/>
      <c r="B380" s="110"/>
      <c r="C380" s="111"/>
      <c r="D380" s="7"/>
      <c r="E380" s="109"/>
      <c r="F380" s="110"/>
      <c r="G380" s="111"/>
      <c r="H380" s="109"/>
      <c r="I380" s="109"/>
      <c r="J380" s="109"/>
      <c r="K380" s="109"/>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c r="BZ380" s="101"/>
      <c r="CA380" s="101"/>
      <c r="CB380" s="101"/>
      <c r="CC380" s="101"/>
      <c r="CD380" s="101"/>
      <c r="CE380" s="101"/>
      <c r="CF380" s="101"/>
      <c r="CG380" s="101"/>
      <c r="CH380" s="101"/>
      <c r="CI380" s="101"/>
      <c r="CJ380" s="101"/>
      <c r="CK380" s="101"/>
      <c r="CL380" s="101"/>
      <c r="CM380" s="101"/>
      <c r="CN380" s="101"/>
      <c r="CO380" s="101"/>
      <c r="CP380" s="101"/>
      <c r="CQ380" s="101"/>
      <c r="CR380" s="101"/>
      <c r="CS380" s="101"/>
      <c r="CT380" s="101"/>
      <c r="CU380" s="101"/>
      <c r="CV380" s="101"/>
      <c r="CW380" s="101"/>
      <c r="CX380" s="101"/>
      <c r="CY380" s="101"/>
      <c r="CZ380" s="101"/>
      <c r="DA380" s="101"/>
      <c r="DB380" s="101"/>
      <c r="DC380" s="101"/>
      <c r="DD380" s="101"/>
      <c r="DE380" s="101"/>
      <c r="DF380" s="101"/>
      <c r="DG380" s="101"/>
      <c r="DH380" s="101"/>
      <c r="DI380" s="101"/>
      <c r="DJ380" s="101"/>
      <c r="DK380" s="101"/>
      <c r="DL380" s="101"/>
      <c r="DM380" s="101"/>
      <c r="DN380" s="101"/>
      <c r="DO380" s="101"/>
      <c r="DP380" s="101"/>
      <c r="DQ380" s="101"/>
      <c r="DR380" s="101"/>
      <c r="DS380" s="101"/>
      <c r="DT380" s="101"/>
      <c r="DU380" s="101"/>
      <c r="DV380" s="101"/>
      <c r="DW380" s="101"/>
      <c r="DX380" s="101"/>
      <c r="DY380" s="101"/>
      <c r="DZ380" s="101"/>
      <c r="EA380" s="101"/>
      <c r="EB380" s="101"/>
      <c r="EC380" s="101"/>
      <c r="ED380" s="101"/>
      <c r="EE380" s="101"/>
      <c r="EF380" s="101"/>
      <c r="EG380" s="101"/>
      <c r="EH380" s="101"/>
      <c r="EI380" s="101"/>
      <c r="EJ380" s="101"/>
      <c r="EK380" s="101"/>
      <c r="EL380" s="101"/>
      <c r="EM380" s="101"/>
      <c r="EN380" s="101"/>
      <c r="EO380" s="101"/>
      <c r="EP380" s="101"/>
      <c r="EQ380" s="101"/>
      <c r="ER380" s="101"/>
      <c r="ES380" s="101"/>
      <c r="ET380" s="101"/>
      <c r="EU380" s="101"/>
      <c r="EV380" s="101"/>
      <c r="EW380" s="101"/>
      <c r="EX380" s="101"/>
      <c r="EY380" s="101"/>
      <c r="EZ380" s="101"/>
      <c r="FA380" s="101"/>
      <c r="FB380" s="101"/>
      <c r="FC380" s="101"/>
      <c r="FD380" s="101"/>
      <c r="FE380" s="101"/>
      <c r="FF380" s="101"/>
      <c r="FG380" s="101"/>
      <c r="FH380" s="101"/>
      <c r="FI380" s="101"/>
      <c r="FJ380" s="101"/>
      <c r="FK380" s="101"/>
      <c r="FL380" s="101"/>
      <c r="FM380" s="101"/>
      <c r="FN380" s="101"/>
      <c r="FO380" s="101"/>
      <c r="FP380" s="101"/>
      <c r="FQ380" s="101"/>
      <c r="FR380" s="101"/>
      <c r="FS380" s="101"/>
      <c r="FT380" s="101"/>
      <c r="FU380" s="101"/>
      <c r="FV380" s="101"/>
      <c r="FW380" s="101"/>
      <c r="FX380" s="101"/>
      <c r="FY380" s="101"/>
      <c r="FZ380" s="101"/>
      <c r="GA380" s="101"/>
      <c r="GB380" s="101"/>
      <c r="GC380" s="101"/>
      <c r="GD380" s="101"/>
      <c r="GE380" s="101"/>
      <c r="GF380" s="101"/>
      <c r="GG380" s="101"/>
      <c r="GH380" s="101"/>
      <c r="GI380" s="101"/>
      <c r="GJ380" s="101"/>
      <c r="GK380" s="101"/>
      <c r="GL380" s="101"/>
      <c r="GM380" s="101"/>
      <c r="GN380" s="101"/>
      <c r="GO380" s="101"/>
      <c r="GP380" s="101"/>
      <c r="GQ380" s="101"/>
      <c r="GR380" s="101"/>
      <c r="GS380" s="101"/>
      <c r="GT380" s="101"/>
      <c r="GU380" s="101"/>
      <c r="GV380" s="101"/>
      <c r="GW380" s="101"/>
      <c r="GX380" s="101"/>
      <c r="GY380" s="101"/>
      <c r="GZ380" s="101"/>
      <c r="HA380" s="101"/>
      <c r="HB380" s="101"/>
      <c r="HC380" s="101"/>
      <c r="HD380" s="101"/>
      <c r="HE380" s="101"/>
      <c r="HF380" s="101"/>
      <c r="HG380" s="101"/>
      <c r="HH380" s="101"/>
      <c r="HI380" s="101"/>
      <c r="HJ380" s="101"/>
      <c r="HK380" s="101"/>
      <c r="HL380" s="101"/>
      <c r="HM380" s="101"/>
      <c r="HN380" s="101"/>
      <c r="HO380" s="101"/>
      <c r="HP380" s="101"/>
    </row>
    <row r="404" spans="1:224" s="115" customFormat="1" ht="12.75" customHeight="1">
      <c r="A404" s="109"/>
      <c r="B404" s="110"/>
      <c r="C404" s="111"/>
      <c r="D404" s="7"/>
      <c r="E404" s="109"/>
      <c r="F404" s="110"/>
      <c r="G404" s="111"/>
      <c r="H404" s="109"/>
      <c r="I404" s="109"/>
      <c r="J404" s="109"/>
      <c r="K404" s="109"/>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c r="AG404" s="101"/>
      <c r="AH404" s="101"/>
      <c r="AI404" s="101"/>
      <c r="AJ404" s="101"/>
      <c r="AK404" s="101"/>
      <c r="AL404" s="101"/>
      <c r="AM404" s="101"/>
      <c r="AN404" s="101"/>
      <c r="AO404" s="101"/>
      <c r="AP404" s="101"/>
      <c r="AQ404" s="101"/>
      <c r="AR404" s="101"/>
      <c r="AS404" s="101"/>
      <c r="AT404" s="101"/>
      <c r="AU404" s="101"/>
      <c r="AV404" s="101"/>
      <c r="AW404" s="101"/>
      <c r="AX404" s="101"/>
      <c r="AY404" s="101"/>
      <c r="AZ404" s="101"/>
      <c r="BA404" s="101"/>
      <c r="BB404" s="101"/>
      <c r="BC404" s="101"/>
      <c r="BD404" s="101"/>
      <c r="BE404" s="101"/>
      <c r="BF404" s="101"/>
      <c r="BG404" s="101"/>
      <c r="BH404" s="101"/>
      <c r="BI404" s="101"/>
      <c r="BJ404" s="101"/>
      <c r="BK404" s="101"/>
      <c r="BL404" s="101"/>
      <c r="BM404" s="101"/>
      <c r="BN404" s="101"/>
      <c r="BO404" s="101"/>
      <c r="BP404" s="101"/>
      <c r="BQ404" s="101"/>
      <c r="BR404" s="101"/>
      <c r="BS404" s="101"/>
      <c r="BT404" s="101"/>
      <c r="BU404" s="101"/>
      <c r="BV404" s="101"/>
      <c r="BW404" s="101"/>
      <c r="BX404" s="101"/>
      <c r="BY404" s="101"/>
      <c r="BZ404" s="101"/>
      <c r="CA404" s="101"/>
      <c r="CB404" s="101"/>
      <c r="CC404" s="101"/>
      <c r="CD404" s="101"/>
      <c r="CE404" s="101"/>
      <c r="CF404" s="101"/>
      <c r="CG404" s="101"/>
      <c r="CH404" s="101"/>
      <c r="CI404" s="101"/>
      <c r="CJ404" s="101"/>
      <c r="CK404" s="101"/>
      <c r="CL404" s="101"/>
      <c r="CM404" s="101"/>
      <c r="CN404" s="101"/>
      <c r="CO404" s="101"/>
      <c r="CP404" s="101"/>
      <c r="CQ404" s="101"/>
      <c r="CR404" s="101"/>
      <c r="CS404" s="101"/>
      <c r="CT404" s="101"/>
      <c r="CU404" s="101"/>
      <c r="CV404" s="101"/>
      <c r="CW404" s="101"/>
      <c r="CX404" s="101"/>
      <c r="CY404" s="101"/>
      <c r="CZ404" s="101"/>
      <c r="DA404" s="101"/>
      <c r="DB404" s="101"/>
      <c r="DC404" s="101"/>
      <c r="DD404" s="101"/>
      <c r="DE404" s="101"/>
      <c r="DF404" s="101"/>
      <c r="DG404" s="101"/>
      <c r="DH404" s="101"/>
      <c r="DI404" s="101"/>
      <c r="DJ404" s="101"/>
      <c r="DK404" s="101"/>
      <c r="DL404" s="101"/>
      <c r="DM404" s="101"/>
      <c r="DN404" s="101"/>
      <c r="DO404" s="101"/>
      <c r="DP404" s="101"/>
      <c r="DQ404" s="101"/>
      <c r="DR404" s="101"/>
      <c r="DS404" s="101"/>
      <c r="DT404" s="101"/>
      <c r="DU404" s="101"/>
      <c r="DV404" s="101"/>
      <c r="DW404" s="101"/>
      <c r="DX404" s="101"/>
      <c r="DY404" s="101"/>
      <c r="DZ404" s="101"/>
      <c r="EA404" s="101"/>
      <c r="EB404" s="101"/>
      <c r="EC404" s="101"/>
      <c r="ED404" s="101"/>
      <c r="EE404" s="101"/>
      <c r="EF404" s="101"/>
      <c r="EG404" s="101"/>
      <c r="EH404" s="101"/>
      <c r="EI404" s="101"/>
      <c r="EJ404" s="101"/>
      <c r="EK404" s="101"/>
      <c r="EL404" s="101"/>
      <c r="EM404" s="101"/>
      <c r="EN404" s="101"/>
      <c r="EO404" s="101"/>
      <c r="EP404" s="101"/>
      <c r="EQ404" s="101"/>
      <c r="ER404" s="101"/>
      <c r="ES404" s="101"/>
      <c r="ET404" s="101"/>
      <c r="EU404" s="101"/>
      <c r="EV404" s="101"/>
      <c r="EW404" s="101"/>
      <c r="EX404" s="101"/>
      <c r="EY404" s="101"/>
      <c r="EZ404" s="101"/>
      <c r="FA404" s="101"/>
      <c r="FB404" s="101"/>
      <c r="FC404" s="101"/>
      <c r="FD404" s="101"/>
      <c r="FE404" s="101"/>
      <c r="FF404" s="101"/>
      <c r="FG404" s="101"/>
      <c r="FH404" s="101"/>
      <c r="FI404" s="101"/>
      <c r="FJ404" s="101"/>
      <c r="FK404" s="101"/>
      <c r="FL404" s="101"/>
      <c r="FM404" s="101"/>
      <c r="FN404" s="101"/>
      <c r="FO404" s="101"/>
      <c r="FP404" s="101"/>
      <c r="FQ404" s="101"/>
      <c r="FR404" s="101"/>
      <c r="FS404" s="101"/>
      <c r="FT404" s="101"/>
      <c r="FU404" s="101"/>
      <c r="FV404" s="101"/>
      <c r="FW404" s="101"/>
      <c r="FX404" s="101"/>
      <c r="FY404" s="101"/>
      <c r="FZ404" s="101"/>
      <c r="GA404" s="101"/>
      <c r="GB404" s="101"/>
      <c r="GC404" s="101"/>
      <c r="GD404" s="101"/>
      <c r="GE404" s="101"/>
      <c r="GF404" s="101"/>
      <c r="GG404" s="101"/>
      <c r="GH404" s="101"/>
      <c r="GI404" s="101"/>
      <c r="GJ404" s="101"/>
      <c r="GK404" s="101"/>
      <c r="GL404" s="101"/>
      <c r="GM404" s="101"/>
      <c r="GN404" s="101"/>
      <c r="GO404" s="101"/>
      <c r="GP404" s="101"/>
      <c r="GQ404" s="101"/>
      <c r="GR404" s="101"/>
      <c r="GS404" s="101"/>
      <c r="GT404" s="101"/>
      <c r="GU404" s="101"/>
      <c r="GV404" s="101"/>
      <c r="GW404" s="101"/>
      <c r="GX404" s="101"/>
      <c r="GY404" s="101"/>
      <c r="GZ404" s="101"/>
      <c r="HA404" s="101"/>
      <c r="HB404" s="101"/>
      <c r="HC404" s="101"/>
      <c r="HD404" s="101"/>
      <c r="HE404" s="101"/>
      <c r="HF404" s="101"/>
      <c r="HG404" s="101"/>
      <c r="HH404" s="101"/>
      <c r="HI404" s="101"/>
      <c r="HJ404" s="101"/>
      <c r="HK404" s="101"/>
      <c r="HL404" s="101"/>
      <c r="HM404" s="101"/>
      <c r="HN404" s="101"/>
      <c r="HO404" s="101"/>
      <c r="HP404" s="101"/>
    </row>
    <row r="422" spans="1:224" s="115" customFormat="1" ht="12.75" customHeight="1">
      <c r="A422" s="109"/>
      <c r="B422" s="110"/>
      <c r="C422" s="111"/>
      <c r="D422" s="7"/>
      <c r="E422" s="109"/>
      <c r="F422" s="110"/>
      <c r="G422" s="111"/>
      <c r="H422" s="109"/>
      <c r="I422" s="109"/>
      <c r="J422" s="109"/>
      <c r="K422" s="109"/>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c r="AG422" s="101"/>
      <c r="AH422" s="101"/>
      <c r="AI422" s="101"/>
      <c r="AJ422" s="101"/>
      <c r="AK422" s="101"/>
      <c r="AL422" s="101"/>
      <c r="AM422" s="101"/>
      <c r="AN422" s="101"/>
      <c r="AO422" s="101"/>
      <c r="AP422" s="101"/>
      <c r="AQ422" s="101"/>
      <c r="AR422" s="101"/>
      <c r="AS422" s="101"/>
      <c r="AT422" s="101"/>
      <c r="AU422" s="101"/>
      <c r="AV422" s="101"/>
      <c r="AW422" s="101"/>
      <c r="AX422" s="101"/>
      <c r="AY422" s="101"/>
      <c r="AZ422" s="101"/>
      <c r="BA422" s="101"/>
      <c r="BB422" s="101"/>
      <c r="BC422" s="101"/>
      <c r="BD422" s="101"/>
      <c r="BE422" s="101"/>
      <c r="BF422" s="101"/>
      <c r="BG422" s="101"/>
      <c r="BH422" s="101"/>
      <c r="BI422" s="101"/>
      <c r="BJ422" s="101"/>
      <c r="BK422" s="101"/>
      <c r="BL422" s="101"/>
      <c r="BM422" s="101"/>
      <c r="BN422" s="101"/>
      <c r="BO422" s="101"/>
      <c r="BP422" s="101"/>
      <c r="BQ422" s="101"/>
      <c r="BR422" s="101"/>
      <c r="BS422" s="101"/>
      <c r="BT422" s="101"/>
      <c r="BU422" s="101"/>
      <c r="BV422" s="101"/>
      <c r="BW422" s="101"/>
      <c r="BX422" s="101"/>
      <c r="BY422" s="101"/>
      <c r="BZ422" s="101"/>
      <c r="CA422" s="101"/>
      <c r="CB422" s="101"/>
      <c r="CC422" s="101"/>
      <c r="CD422" s="101"/>
      <c r="CE422" s="101"/>
      <c r="CF422" s="101"/>
      <c r="CG422" s="101"/>
      <c r="CH422" s="101"/>
      <c r="CI422" s="101"/>
      <c r="CJ422" s="101"/>
      <c r="CK422" s="101"/>
      <c r="CL422" s="101"/>
      <c r="CM422" s="101"/>
      <c r="CN422" s="101"/>
      <c r="CO422" s="101"/>
      <c r="CP422" s="101"/>
      <c r="CQ422" s="101"/>
      <c r="CR422" s="101"/>
      <c r="CS422" s="101"/>
      <c r="CT422" s="101"/>
      <c r="CU422" s="101"/>
      <c r="CV422" s="101"/>
      <c r="CW422" s="101"/>
      <c r="CX422" s="101"/>
      <c r="CY422" s="101"/>
      <c r="CZ422" s="101"/>
      <c r="DA422" s="101"/>
      <c r="DB422" s="101"/>
      <c r="DC422" s="101"/>
      <c r="DD422" s="101"/>
      <c r="DE422" s="101"/>
      <c r="DF422" s="101"/>
      <c r="DG422" s="101"/>
      <c r="DH422" s="101"/>
      <c r="DI422" s="101"/>
      <c r="DJ422" s="101"/>
      <c r="DK422" s="101"/>
      <c r="DL422" s="101"/>
      <c r="DM422" s="101"/>
      <c r="DN422" s="101"/>
      <c r="DO422" s="101"/>
      <c r="DP422" s="101"/>
      <c r="DQ422" s="101"/>
      <c r="DR422" s="101"/>
      <c r="DS422" s="101"/>
      <c r="DT422" s="101"/>
      <c r="DU422" s="101"/>
      <c r="DV422" s="101"/>
      <c r="DW422" s="101"/>
      <c r="DX422" s="101"/>
      <c r="DY422" s="101"/>
      <c r="DZ422" s="101"/>
      <c r="EA422" s="101"/>
      <c r="EB422" s="101"/>
      <c r="EC422" s="101"/>
      <c r="ED422" s="101"/>
      <c r="EE422" s="101"/>
      <c r="EF422" s="101"/>
      <c r="EG422" s="101"/>
      <c r="EH422" s="101"/>
      <c r="EI422" s="101"/>
      <c r="EJ422" s="101"/>
      <c r="EK422" s="101"/>
      <c r="EL422" s="101"/>
      <c r="EM422" s="101"/>
      <c r="EN422" s="101"/>
      <c r="EO422" s="101"/>
      <c r="EP422" s="101"/>
      <c r="EQ422" s="101"/>
      <c r="ER422" s="101"/>
      <c r="ES422" s="101"/>
      <c r="ET422" s="101"/>
      <c r="EU422" s="101"/>
      <c r="EV422" s="101"/>
      <c r="EW422" s="101"/>
      <c r="EX422" s="101"/>
      <c r="EY422" s="101"/>
      <c r="EZ422" s="101"/>
      <c r="FA422" s="101"/>
      <c r="FB422" s="101"/>
      <c r="FC422" s="101"/>
      <c r="FD422" s="101"/>
      <c r="FE422" s="101"/>
      <c r="FF422" s="101"/>
      <c r="FG422" s="101"/>
      <c r="FH422" s="101"/>
      <c r="FI422" s="101"/>
      <c r="FJ422" s="101"/>
      <c r="FK422" s="101"/>
      <c r="FL422" s="101"/>
      <c r="FM422" s="101"/>
      <c r="FN422" s="101"/>
      <c r="FO422" s="101"/>
      <c r="FP422" s="101"/>
      <c r="FQ422" s="101"/>
      <c r="FR422" s="101"/>
      <c r="FS422" s="101"/>
      <c r="FT422" s="101"/>
      <c r="FU422" s="101"/>
      <c r="FV422" s="101"/>
      <c r="FW422" s="101"/>
      <c r="FX422" s="101"/>
      <c r="FY422" s="101"/>
      <c r="FZ422" s="101"/>
      <c r="GA422" s="101"/>
      <c r="GB422" s="101"/>
      <c r="GC422" s="101"/>
      <c r="GD422" s="101"/>
      <c r="GE422" s="101"/>
      <c r="GF422" s="101"/>
      <c r="GG422" s="101"/>
      <c r="GH422" s="101"/>
      <c r="GI422" s="101"/>
      <c r="GJ422" s="101"/>
      <c r="GK422" s="101"/>
      <c r="GL422" s="101"/>
      <c r="GM422" s="101"/>
      <c r="GN422" s="101"/>
      <c r="GO422" s="101"/>
      <c r="GP422" s="101"/>
      <c r="GQ422" s="101"/>
      <c r="GR422" s="101"/>
      <c r="GS422" s="101"/>
      <c r="GT422" s="101"/>
      <c r="GU422" s="101"/>
      <c r="GV422" s="101"/>
      <c r="GW422" s="101"/>
      <c r="GX422" s="101"/>
      <c r="GY422" s="101"/>
      <c r="GZ422" s="101"/>
      <c r="HA422" s="101"/>
      <c r="HB422" s="101"/>
      <c r="HC422" s="101"/>
      <c r="HD422" s="101"/>
      <c r="HE422" s="101"/>
      <c r="HF422" s="101"/>
      <c r="HG422" s="101"/>
      <c r="HH422" s="101"/>
      <c r="HI422" s="101"/>
      <c r="HJ422" s="101"/>
      <c r="HK422" s="101"/>
      <c r="HL422" s="101"/>
      <c r="HM422" s="101"/>
      <c r="HN422" s="101"/>
      <c r="HO422" s="101"/>
      <c r="HP422" s="101"/>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A6819664</value>
    </field>
    <field name="Objective-Title">
      <value order="0">ZZZZD Mortality - number and crude rates</value>
    </field>
    <field name="Objective-Description">
      <value order="0"/>
    </field>
    <field name="Objective-CreationStamp">
      <value order="0">2020-08-30T20:53:16Z</value>
    </field>
    <field name="Objective-IsApproved">
      <value order="0">false</value>
    </field>
    <field name="Objective-IsPublished">
      <value order="0">true</value>
    </field>
    <field name="Objective-DatePublished">
      <value order="0">2020-11-24T06:16:00Z</value>
    </field>
    <field name="Objective-ModificationStamp">
      <value order="0">2021-04-21T22:39:24Z</value>
    </field>
    <field name="Objective-Owner">
      <value order="0">Fran McKechnie</value>
    </field>
    <field name="Objective-Path">
      <value order="0">Classified Object:Classified Object:Classified Object:Classified Object:Webpage Stats B Statistical data for Victorian municipalities</value>
    </field>
    <field name="Objective-Parent">
      <value order="0">Webpage Stats B Statistical data for Victorian municipalities</value>
    </field>
    <field name="Objective-State">
      <value order="0">Published</value>
    </field>
    <field name="Objective-VersionId">
      <value order="0">vA8897366</value>
    </field>
    <field name="Objective-Version">
      <value order="0">1.0</value>
    </field>
    <field name="Objective-VersionNumber">
      <value order="0">1</value>
    </field>
    <field name="Objective-VersionComment">
      <value order="0">First version</value>
    </field>
    <field name="Objective-FileNumber">
      <value order="0">qA1096</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Front</vt:lpstr>
      <vt:lpstr>data</vt:lpstr>
      <vt:lpstr>Mortality Rates</vt:lpstr>
      <vt:lpstr>Infant Mortality</vt:lpstr>
      <vt:lpstr>Prob of Death</vt:lpstr>
      <vt:lpstr>Death by Age</vt:lpstr>
      <vt:lpstr>Life Expectancy</vt:lpstr>
      <vt:lpstr>Death Rates x LGA</vt:lpstr>
      <vt:lpstr>Mortality &amp; Disadvantage</vt:lpstr>
      <vt:lpstr>Deaths from Cancer</vt:lpstr>
      <vt:lpstr>Mortality &amp; Disadvantage (2)</vt:lpstr>
      <vt:lpstr>Deaths by age &amp; sex Victoria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cp:lastModifiedBy>
  <cp:lastPrinted>2017-12-28T02:50:27Z</cp:lastPrinted>
  <dcterms:created xsi:type="dcterms:W3CDTF">2016-05-14T03:48:13Z</dcterms:created>
  <dcterms:modified xsi:type="dcterms:W3CDTF">2020-08-19T04:27:43Z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A6819664</vt:lpwstr>
  </property>
  <property fmtid="{D5CDD505-2E9C-101B-9397-08002B2CF9AE}" pid="4" name="Objective-Title">
    <vt:lpwstr>ZZZZD Mortality - number and crude rates</vt:lpwstr>
  </property>
  <property fmtid="{D5CDD505-2E9C-101B-9397-08002B2CF9AE}" pid="5" name="Objective-Description">
    <vt:lpwstr/>
  </property>
  <property fmtid="{D5CDD505-2E9C-101B-9397-08002B2CF9AE}" pid="6" name="Objective-CreationStamp">
    <vt:filetime>2020-08-30T20:53:16Z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2020-11-24T06:16:00Z</vt:filetime>
  </property>
  <property fmtid="{D5CDD505-2E9C-101B-9397-08002B2CF9AE}" pid="10" name="Objective-ModificationStamp">
    <vt:filetime>2021-04-21T22:39:24Z</vt:filetime>
  </property>
  <property fmtid="{D5CDD505-2E9C-101B-9397-08002B2CF9AE}" pid="11" name="Objective-Owner">
    <vt:lpwstr>Fran McKechnie</vt:lpwstr>
  </property>
  <property fmtid="{D5CDD505-2E9C-101B-9397-08002B2CF9AE}" pid="12" name="Objective-Path">
    <vt:lpwstr>Classified Object:Classified Object:Classified Object:Classified Object:Webpage Stats B Statistical data for Victorian municipalities</vt:lpwstr>
  </property>
  <property fmtid="{D5CDD505-2E9C-101B-9397-08002B2CF9AE}" pid="13" name="Objective-Parent">
    <vt:lpwstr>Webpage Stats B Statistical data for Victorian municipalities</vt:lpwstr>
  </property>
  <property fmtid="{D5CDD505-2E9C-101B-9397-08002B2CF9AE}" pid="14" name="Objective-State">
    <vt:lpwstr>Published</vt:lpwstr>
  </property>
  <property fmtid="{D5CDD505-2E9C-101B-9397-08002B2CF9AE}" pid="15" name="Objective-VersionId">
    <vt:lpwstr>vA8897366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qA1096</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