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trlProps/ctrlProp4.xml" ContentType="application/vnd.ms-excel.controlproperties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2aae1e5648d4a4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CCFEC3EF-5D7F-4688-995B-274E9BCF9976}" xr6:coauthVersionLast="45" xr6:coauthVersionMax="45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2" sheetId="5" state="hidden" r:id="rId1"/>
    <sheet name="Conditions" sheetId="6" r:id="rId2"/>
    <sheet name="Data1" sheetId="7" state="hidden" r:id="rId3"/>
    <sheet name="Data2 (2)" sheetId="10" state="hidden" r:id="rId4"/>
    <sheet name="Conditions Summary" sheetId="11" r:id="rId5"/>
    <sheet name="Trends" sheetId="8" r:id="rId6"/>
    <sheet name="Comparison" sheetId="9" r:id="rId7"/>
  </sheets>
  <definedNames>
    <definedName name="_xlnm.Print_Area" localSheetId="6">Comparison!$AK$1:$AV$82</definedName>
    <definedName name="_xlnm.Print_Area" localSheetId="1">Conditions!$C$1:$H$71</definedName>
    <definedName name="_xlnm.Print_Area" localSheetId="4">'Conditions Summary'!$A$1:$H$28</definedName>
    <definedName name="_xlnm.Print_Area" localSheetId="5">Trends!$B$1:$G$107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1" l="1"/>
  <c r="D27" i="11"/>
  <c r="H27" i="11" s="1"/>
  <c r="F24" i="11"/>
  <c r="D24" i="11"/>
  <c r="F21" i="11"/>
  <c r="D21" i="11"/>
  <c r="F18" i="11"/>
  <c r="D18" i="11"/>
  <c r="H18" i="11" s="1"/>
  <c r="F15" i="11"/>
  <c r="D15" i="11"/>
  <c r="F12" i="11"/>
  <c r="D12" i="11"/>
  <c r="F9" i="11"/>
  <c r="D9" i="11"/>
  <c r="H9" i="11" s="1"/>
  <c r="F6" i="11"/>
  <c r="D6" i="11"/>
  <c r="H6" i="11" s="1"/>
  <c r="CG20" i="10"/>
  <c r="CG19" i="10"/>
  <c r="CG18" i="10"/>
  <c r="CG17" i="10"/>
  <c r="CG16" i="10"/>
  <c r="CG15" i="10"/>
  <c r="CG14" i="10"/>
  <c r="CG13" i="10"/>
  <c r="CG12" i="10"/>
  <c r="CG11" i="10"/>
  <c r="CG10" i="10"/>
  <c r="CG9" i="10"/>
  <c r="CG8" i="10"/>
  <c r="CG7" i="10"/>
  <c r="CG6" i="10"/>
  <c r="CG5" i="10"/>
  <c r="H12" i="11" l="1"/>
  <c r="H24" i="11"/>
  <c r="H15" i="11"/>
  <c r="H21" i="11"/>
  <c r="Q26" i="8"/>
  <c r="Q25" i="8"/>
  <c r="Q22" i="8"/>
  <c r="Q23" i="8" l="1"/>
  <c r="Q19" i="8"/>
  <c r="H71" i="6" l="1"/>
  <c r="D71" i="6"/>
  <c r="H61" i="6"/>
  <c r="H62" i="6"/>
  <c r="H63" i="6"/>
  <c r="H64" i="6"/>
  <c r="H65" i="6"/>
  <c r="H66" i="6"/>
  <c r="H67" i="6"/>
  <c r="H68" i="6"/>
  <c r="H60" i="6"/>
  <c r="D60" i="6"/>
  <c r="D61" i="6"/>
  <c r="D62" i="6"/>
  <c r="D63" i="6"/>
  <c r="D64" i="6"/>
  <c r="D65" i="6"/>
  <c r="D66" i="6"/>
  <c r="D67" i="6"/>
  <c r="D68" i="6"/>
  <c r="H57" i="6"/>
  <c r="F57" i="6"/>
  <c r="D57" i="6"/>
  <c r="F52" i="6"/>
  <c r="D44" i="6"/>
  <c r="F67" i="6" l="1"/>
  <c r="F61" i="6"/>
  <c r="F66" i="6"/>
  <c r="F62" i="6"/>
  <c r="F64" i="6"/>
  <c r="F60" i="6"/>
  <c r="F63" i="6"/>
  <c r="F68" i="6"/>
  <c r="F65" i="6"/>
  <c r="AA5" i="9"/>
  <c r="AB5" i="9" s="1"/>
  <c r="AA6" i="9"/>
  <c r="AB6" i="9" s="1"/>
  <c r="AA7" i="9"/>
  <c r="AB7" i="9" s="1"/>
  <c r="AA8" i="9"/>
  <c r="AB8" i="9" s="1"/>
  <c r="AA9" i="9"/>
  <c r="AB9" i="9" s="1"/>
  <c r="AA10" i="9"/>
  <c r="AB10" i="9" s="1"/>
  <c r="AA11" i="9"/>
  <c r="AB11" i="9" s="1"/>
  <c r="AA12" i="9"/>
  <c r="AB12" i="9" s="1"/>
  <c r="AA13" i="9"/>
  <c r="AB13" i="9" s="1"/>
  <c r="AA14" i="9"/>
  <c r="AB14" i="9" s="1"/>
  <c r="AA15" i="9"/>
  <c r="AB15" i="9" s="1"/>
  <c r="AA16" i="9"/>
  <c r="AB16" i="9" s="1"/>
  <c r="AA17" i="9"/>
  <c r="AB17" i="9" s="1"/>
  <c r="AA18" i="9"/>
  <c r="AB18" i="9" s="1"/>
  <c r="AA19" i="9"/>
  <c r="AB19" i="9" s="1"/>
  <c r="AA20" i="9"/>
  <c r="AB20" i="9" s="1"/>
  <c r="AA21" i="9"/>
  <c r="AB21" i="9" s="1"/>
  <c r="AA22" i="9"/>
  <c r="AB22" i="9" s="1"/>
  <c r="AA23" i="9"/>
  <c r="AB23" i="9" s="1"/>
  <c r="AA24" i="9"/>
  <c r="AB24" i="9" s="1"/>
  <c r="AA25" i="9"/>
  <c r="AB25" i="9" s="1"/>
  <c r="AA26" i="9"/>
  <c r="AB26" i="9" s="1"/>
  <c r="AA27" i="9"/>
  <c r="AB27" i="9" s="1"/>
  <c r="AA28" i="9"/>
  <c r="AB28" i="9" s="1"/>
  <c r="AA29" i="9"/>
  <c r="AB29" i="9" s="1"/>
  <c r="AA30" i="9"/>
  <c r="AB30" i="9" s="1"/>
  <c r="AA31" i="9"/>
  <c r="AB31" i="9" s="1"/>
  <c r="AA32" i="9"/>
  <c r="AB32" i="9" s="1"/>
  <c r="AA33" i="9"/>
  <c r="AB33" i="9" s="1"/>
  <c r="AA34" i="9"/>
  <c r="AB34" i="9" s="1"/>
  <c r="AA35" i="9"/>
  <c r="AB35" i="9" s="1"/>
  <c r="AA36" i="9"/>
  <c r="AB36" i="9" s="1"/>
  <c r="AA37" i="9"/>
  <c r="AB37" i="9" s="1"/>
  <c r="AA38" i="9"/>
  <c r="AB38" i="9" s="1"/>
  <c r="AA39" i="9"/>
  <c r="AB39" i="9" s="1"/>
  <c r="AA40" i="9"/>
  <c r="AB40" i="9" s="1"/>
  <c r="AA41" i="9"/>
  <c r="AB41" i="9" s="1"/>
  <c r="AA42" i="9"/>
  <c r="AB42" i="9" s="1"/>
  <c r="AA43" i="9"/>
  <c r="AB43" i="9" s="1"/>
  <c r="AA44" i="9"/>
  <c r="AB44" i="9" s="1"/>
  <c r="AA45" i="9"/>
  <c r="AB45" i="9" s="1"/>
  <c r="AA46" i="9"/>
  <c r="AB46" i="9" s="1"/>
  <c r="AA47" i="9"/>
  <c r="AB47" i="9" s="1"/>
  <c r="AA48" i="9"/>
  <c r="AB48" i="9" s="1"/>
  <c r="AA49" i="9"/>
  <c r="AB49" i="9" s="1"/>
  <c r="AA50" i="9"/>
  <c r="AB50" i="9" s="1"/>
  <c r="AA51" i="9"/>
  <c r="AB51" i="9" s="1"/>
  <c r="AA52" i="9"/>
  <c r="AB52" i="9" s="1"/>
  <c r="AA53" i="9"/>
  <c r="AB53" i="9" s="1"/>
  <c r="AA54" i="9"/>
  <c r="AB54" i="9" s="1"/>
  <c r="AA55" i="9"/>
  <c r="AB55" i="9" s="1"/>
  <c r="AA56" i="9"/>
  <c r="AB56" i="9" s="1"/>
  <c r="AA57" i="9"/>
  <c r="AB57" i="9" s="1"/>
  <c r="AA58" i="9"/>
  <c r="AB58" i="9" s="1"/>
  <c r="AA59" i="9"/>
  <c r="AB59" i="9" s="1"/>
  <c r="AA60" i="9"/>
  <c r="AB60" i="9" s="1"/>
  <c r="AA61" i="9"/>
  <c r="AB61" i="9" s="1"/>
  <c r="AA62" i="9"/>
  <c r="AB62" i="9" s="1"/>
  <c r="AA63" i="9"/>
  <c r="AB63" i="9" s="1"/>
  <c r="AA64" i="9"/>
  <c r="AB64" i="9" s="1"/>
  <c r="AA65" i="9"/>
  <c r="AB65" i="9" s="1"/>
  <c r="AA66" i="9"/>
  <c r="AB66" i="9" s="1"/>
  <c r="AA67" i="9"/>
  <c r="AB67" i="9" s="1"/>
  <c r="AA68" i="9"/>
  <c r="AB68" i="9" s="1"/>
  <c r="AA69" i="9"/>
  <c r="AB69" i="9" s="1"/>
  <c r="AA70" i="9"/>
  <c r="AB70" i="9" s="1"/>
  <c r="AA71" i="9"/>
  <c r="AB71" i="9" s="1"/>
  <c r="AA72" i="9"/>
  <c r="AB72" i="9" s="1"/>
  <c r="AA73" i="9"/>
  <c r="AB73" i="9" s="1"/>
  <c r="AA74" i="9"/>
  <c r="AB74" i="9" s="1"/>
  <c r="AA75" i="9"/>
  <c r="AB75" i="9" s="1"/>
  <c r="AA76" i="9"/>
  <c r="AB76" i="9" s="1"/>
  <c r="AA77" i="9"/>
  <c r="AB77" i="9" s="1"/>
  <c r="AA78" i="9"/>
  <c r="AB78" i="9" s="1"/>
  <c r="AA79" i="9"/>
  <c r="AB79" i="9" s="1"/>
  <c r="AA80" i="9"/>
  <c r="AB80" i="9" s="1"/>
  <c r="AA81" i="9"/>
  <c r="AB81" i="9" s="1"/>
  <c r="AA82" i="9"/>
  <c r="AB82" i="9" s="1"/>
  <c r="AA4" i="9"/>
  <c r="AB4" i="9" s="1"/>
  <c r="Q14" i="8"/>
  <c r="Q20" i="8"/>
  <c r="Q17" i="8"/>
  <c r="Q16" i="8"/>
  <c r="Q13" i="8"/>
  <c r="Q11" i="8"/>
  <c r="Q10" i="8"/>
  <c r="Q8" i="8"/>
  <c r="Q7" i="8"/>
  <c r="D41" i="6"/>
  <c r="F41" i="6"/>
  <c r="F23" i="6"/>
  <c r="F54" i="6"/>
  <c r="D54" i="6"/>
  <c r="H23" i="6"/>
  <c r="D35" i="6"/>
  <c r="H41" i="6"/>
  <c r="H15" i="6"/>
  <c r="D15" i="6"/>
  <c r="H52" i="6"/>
  <c r="H50" i="6"/>
  <c r="H47" i="6"/>
  <c r="H48" i="6"/>
  <c r="H46" i="6"/>
  <c r="F50" i="6"/>
  <c r="F47" i="6"/>
  <c r="F48" i="6"/>
  <c r="F46" i="6"/>
  <c r="H32" i="6"/>
  <c r="H33" i="6"/>
  <c r="H34" i="6"/>
  <c r="H35" i="6"/>
  <c r="H31" i="6"/>
  <c r="F32" i="6"/>
  <c r="F33" i="6"/>
  <c r="F34" i="6"/>
  <c r="F35" i="6"/>
  <c r="F31" i="6"/>
  <c r="D32" i="6"/>
  <c r="D33" i="6"/>
  <c r="D34" i="6"/>
  <c r="D31" i="6"/>
  <c r="F28" i="6"/>
  <c r="H28" i="6"/>
  <c r="H27" i="6"/>
  <c r="F27" i="6"/>
  <c r="D28" i="6"/>
  <c r="D27" i="6"/>
  <c r="H22" i="6"/>
  <c r="F22" i="6"/>
  <c r="D22" i="6"/>
  <c r="H19" i="6"/>
  <c r="H18" i="6"/>
  <c r="D19" i="6"/>
  <c r="D18" i="6"/>
  <c r="D9" i="6"/>
  <c r="I10" i="6"/>
  <c r="I11" i="6"/>
  <c r="I12" i="6"/>
  <c r="I13" i="6"/>
  <c r="H13" i="6" s="1"/>
  <c r="I9" i="6"/>
  <c r="D10" i="6"/>
  <c r="D11" i="6"/>
  <c r="D12" i="6"/>
  <c r="D13" i="6"/>
  <c r="F13" i="6" s="1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AR68" i="5"/>
  <c r="AS68" i="5"/>
  <c r="AT68" i="5"/>
  <c r="AU68" i="5"/>
  <c r="AV68" i="5"/>
  <c r="AW68" i="5"/>
  <c r="AX68" i="5"/>
  <c r="H39" i="6" s="1"/>
  <c r="AY68" i="5"/>
  <c r="AZ68" i="5"/>
  <c r="BA68" i="5"/>
  <c r="BB68" i="5"/>
  <c r="BC68" i="5"/>
  <c r="BD68" i="5"/>
  <c r="BE68" i="5"/>
  <c r="BF68" i="5"/>
  <c r="BG68" i="5"/>
  <c r="BH68" i="5"/>
  <c r="BI68" i="5"/>
  <c r="BJ68" i="5"/>
  <c r="BK68" i="5"/>
  <c r="BL68" i="5"/>
  <c r="BM68" i="5"/>
  <c r="BN68" i="5"/>
  <c r="BO68" i="5"/>
  <c r="BP68" i="5"/>
  <c r="BQ68" i="5"/>
  <c r="BR68" i="5"/>
  <c r="BS68" i="5"/>
  <c r="BT68" i="5"/>
  <c r="BU68" i="5"/>
  <c r="BV68" i="5"/>
  <c r="BW68" i="5"/>
  <c r="BX68" i="5"/>
  <c r="BY68" i="5"/>
  <c r="BZ68" i="5"/>
  <c r="CA68" i="5"/>
  <c r="CB68" i="5"/>
  <c r="CC68" i="5"/>
  <c r="CD68" i="5"/>
  <c r="CE68" i="5"/>
  <c r="CF68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AP69" i="5"/>
  <c r="AQ69" i="5"/>
  <c r="AR69" i="5"/>
  <c r="AS69" i="5"/>
  <c r="AT69" i="5"/>
  <c r="AU69" i="5"/>
  <c r="AV69" i="5"/>
  <c r="AW69" i="5"/>
  <c r="AX69" i="5"/>
  <c r="H38" i="6" s="1"/>
  <c r="AY69" i="5"/>
  <c r="AZ69" i="5"/>
  <c r="BA69" i="5"/>
  <c r="BB69" i="5"/>
  <c r="BC69" i="5"/>
  <c r="BD69" i="5"/>
  <c r="BE69" i="5"/>
  <c r="BF69" i="5"/>
  <c r="BG69" i="5"/>
  <c r="BH69" i="5"/>
  <c r="BI69" i="5"/>
  <c r="BJ69" i="5"/>
  <c r="BK69" i="5"/>
  <c r="BL69" i="5"/>
  <c r="BM69" i="5"/>
  <c r="BN69" i="5"/>
  <c r="BO69" i="5"/>
  <c r="BP69" i="5"/>
  <c r="BQ69" i="5"/>
  <c r="BR69" i="5"/>
  <c r="BS69" i="5"/>
  <c r="BT69" i="5"/>
  <c r="BU69" i="5"/>
  <c r="BV69" i="5"/>
  <c r="BW69" i="5"/>
  <c r="BX69" i="5"/>
  <c r="BY69" i="5"/>
  <c r="BZ69" i="5"/>
  <c r="CA69" i="5"/>
  <c r="CB69" i="5"/>
  <c r="CC69" i="5"/>
  <c r="CD69" i="5"/>
  <c r="CE69" i="5"/>
  <c r="CF69" i="5"/>
  <c r="E69" i="5"/>
  <c r="E68" i="5"/>
  <c r="E65" i="5"/>
  <c r="CF66" i="5"/>
  <c r="CF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AR65" i="5"/>
  <c r="AS65" i="5"/>
  <c r="AT65" i="5"/>
  <c r="AU65" i="5"/>
  <c r="AV65" i="5"/>
  <c r="AW65" i="5"/>
  <c r="AX65" i="5"/>
  <c r="AY65" i="5"/>
  <c r="AZ65" i="5"/>
  <c r="BA65" i="5"/>
  <c r="BB65" i="5"/>
  <c r="BC65" i="5"/>
  <c r="BD65" i="5"/>
  <c r="BE65" i="5"/>
  <c r="BF65" i="5"/>
  <c r="BG65" i="5"/>
  <c r="BH65" i="5"/>
  <c r="BI65" i="5"/>
  <c r="BJ65" i="5"/>
  <c r="BK65" i="5"/>
  <c r="BL65" i="5"/>
  <c r="BM65" i="5"/>
  <c r="BN65" i="5"/>
  <c r="BO65" i="5"/>
  <c r="BP65" i="5"/>
  <c r="BQ65" i="5"/>
  <c r="BR65" i="5"/>
  <c r="BS65" i="5"/>
  <c r="BT65" i="5"/>
  <c r="BU65" i="5"/>
  <c r="BV65" i="5"/>
  <c r="BW65" i="5"/>
  <c r="BX65" i="5"/>
  <c r="BY65" i="5"/>
  <c r="BZ65" i="5"/>
  <c r="CA65" i="5"/>
  <c r="CB65" i="5"/>
  <c r="CC65" i="5"/>
  <c r="CD65" i="5"/>
  <c r="CE65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AR66" i="5"/>
  <c r="AS66" i="5"/>
  <c r="AT66" i="5"/>
  <c r="AU66" i="5"/>
  <c r="AV66" i="5"/>
  <c r="AW66" i="5"/>
  <c r="AX66" i="5"/>
  <c r="F38" i="6" s="1"/>
  <c r="AY66" i="5"/>
  <c r="AZ66" i="5"/>
  <c r="BA66" i="5"/>
  <c r="BB66" i="5"/>
  <c r="BC66" i="5"/>
  <c r="BD66" i="5"/>
  <c r="BE66" i="5"/>
  <c r="BF66" i="5"/>
  <c r="BG66" i="5"/>
  <c r="BH66" i="5"/>
  <c r="BI66" i="5"/>
  <c r="BJ66" i="5"/>
  <c r="BK66" i="5"/>
  <c r="BL66" i="5"/>
  <c r="BM66" i="5"/>
  <c r="BN66" i="5"/>
  <c r="BO66" i="5"/>
  <c r="BP66" i="5"/>
  <c r="BQ66" i="5"/>
  <c r="BR66" i="5"/>
  <c r="BS66" i="5"/>
  <c r="BT66" i="5"/>
  <c r="BU66" i="5"/>
  <c r="BV66" i="5"/>
  <c r="BW66" i="5"/>
  <c r="BX66" i="5"/>
  <c r="BY66" i="5"/>
  <c r="BZ66" i="5"/>
  <c r="CA66" i="5"/>
  <c r="CB66" i="5"/>
  <c r="CC66" i="5"/>
  <c r="CD66" i="5"/>
  <c r="CE66" i="5"/>
  <c r="E66" i="5"/>
  <c r="F39" i="6" l="1"/>
  <c r="AC76" i="9"/>
  <c r="AC68" i="9"/>
  <c r="AC60" i="9"/>
  <c r="AC52" i="9"/>
  <c r="AC44" i="9"/>
  <c r="AC28" i="9"/>
  <c r="AC15" i="9"/>
  <c r="AC4" i="9"/>
  <c r="AC75" i="9"/>
  <c r="AC67" i="9"/>
  <c r="AC59" i="9"/>
  <c r="AC51" i="9"/>
  <c r="AC43" i="9"/>
  <c r="AC35" i="9"/>
  <c r="AC27" i="9"/>
  <c r="AC19" i="9"/>
  <c r="AC11" i="9"/>
  <c r="AC71" i="9"/>
  <c r="AC7" i="9"/>
  <c r="AC82" i="9"/>
  <c r="AC74" i="9"/>
  <c r="AC66" i="9"/>
  <c r="AC58" i="9"/>
  <c r="AC50" i="9"/>
  <c r="AC42" i="9"/>
  <c r="AC34" i="9"/>
  <c r="AC26" i="9"/>
  <c r="AC18" i="9"/>
  <c r="AC10" i="9"/>
  <c r="AC63" i="9"/>
  <c r="AC65" i="9"/>
  <c r="AC57" i="9"/>
  <c r="AC49" i="9"/>
  <c r="AC41" i="9"/>
  <c r="AC33" i="9"/>
  <c r="AC25" i="9"/>
  <c r="AC17" i="9"/>
  <c r="AC9" i="9"/>
  <c r="AC55" i="9"/>
  <c r="AC80" i="9"/>
  <c r="AC72" i="9"/>
  <c r="AC64" i="9"/>
  <c r="AC56" i="9"/>
  <c r="AC48" i="9"/>
  <c r="AC40" i="9"/>
  <c r="AC32" i="9"/>
  <c r="AC24" i="9"/>
  <c r="AC16" i="9"/>
  <c r="AC8" i="9"/>
  <c r="AC47" i="9"/>
  <c r="AC39" i="9"/>
  <c r="AC81" i="9"/>
  <c r="AC73" i="9"/>
  <c r="AC78" i="9"/>
  <c r="AC70" i="9"/>
  <c r="AC62" i="9"/>
  <c r="AC54" i="9"/>
  <c r="AC46" i="9"/>
  <c r="AC38" i="9"/>
  <c r="AC30" i="9"/>
  <c r="AC22" i="9"/>
  <c r="AC14" i="9"/>
  <c r="AC6" i="9"/>
  <c r="AC31" i="9"/>
  <c r="AC77" i="9"/>
  <c r="AC69" i="9"/>
  <c r="AC61" i="9"/>
  <c r="AC53" i="9"/>
  <c r="AC45" i="9"/>
  <c r="AC37" i="9"/>
  <c r="AC29" i="9"/>
  <c r="AC21" i="9"/>
  <c r="AC13" i="9"/>
  <c r="AC5" i="9"/>
  <c r="AC23" i="9"/>
  <c r="AC36" i="9"/>
  <c r="AC20" i="9"/>
  <c r="AC12" i="9"/>
  <c r="AC79" i="9"/>
  <c r="F11" i="6"/>
  <c r="F10" i="6"/>
  <c r="F9" i="6"/>
  <c r="F12" i="6"/>
  <c r="H11" i="6"/>
  <c r="H12" i="6"/>
  <c r="H9" i="6"/>
  <c r="H10" i="6"/>
  <c r="AD5" i="9" l="1"/>
  <c r="AD9" i="9"/>
  <c r="AD13" i="9"/>
  <c r="AD17" i="9"/>
  <c r="AD21" i="9"/>
  <c r="AD25" i="9"/>
  <c r="AD29" i="9"/>
  <c r="AD33" i="9"/>
  <c r="AD37" i="9"/>
  <c r="AD41" i="9"/>
  <c r="AD45" i="9"/>
  <c r="AD49" i="9"/>
  <c r="AD53" i="9"/>
  <c r="AD57" i="9"/>
  <c r="AD61" i="9"/>
  <c r="AD65" i="9"/>
  <c r="AD69" i="9"/>
  <c r="AD73" i="9"/>
  <c r="AD77" i="9"/>
  <c r="AD81" i="9"/>
  <c r="AE32" i="9"/>
  <c r="AE44" i="9"/>
  <c r="AE72" i="9"/>
  <c r="AE5" i="9"/>
  <c r="AE9" i="9"/>
  <c r="AE13" i="9"/>
  <c r="AE17" i="9"/>
  <c r="AE21" i="9"/>
  <c r="AE25" i="9"/>
  <c r="AE29" i="9"/>
  <c r="AE33" i="9"/>
  <c r="AE37" i="9"/>
  <c r="AE41" i="9"/>
  <c r="AE45" i="9"/>
  <c r="AE49" i="9"/>
  <c r="AE53" i="9"/>
  <c r="AE57" i="9"/>
  <c r="AE61" i="9"/>
  <c r="AE65" i="9"/>
  <c r="AE69" i="9"/>
  <c r="AE73" i="9"/>
  <c r="AE77" i="9"/>
  <c r="AE81" i="9"/>
  <c r="AE28" i="9"/>
  <c r="AE36" i="9"/>
  <c r="AE60" i="9"/>
  <c r="AD6" i="9"/>
  <c r="AD10" i="9"/>
  <c r="AD14" i="9"/>
  <c r="AD18" i="9"/>
  <c r="AD22" i="9"/>
  <c r="AD26" i="9"/>
  <c r="AD30" i="9"/>
  <c r="AD34" i="9"/>
  <c r="AD38" i="9"/>
  <c r="AD42" i="9"/>
  <c r="AD46" i="9"/>
  <c r="AD50" i="9"/>
  <c r="AD54" i="9"/>
  <c r="AD58" i="9"/>
  <c r="AD62" i="9"/>
  <c r="AD66" i="9"/>
  <c r="AD70" i="9"/>
  <c r="AD74" i="9"/>
  <c r="AD78" i="9"/>
  <c r="AD82" i="9"/>
  <c r="AE20" i="9"/>
  <c r="AE64" i="9"/>
  <c r="AE6" i="9"/>
  <c r="AE10" i="9"/>
  <c r="AE14" i="9"/>
  <c r="AE18" i="9"/>
  <c r="AE22" i="9"/>
  <c r="AE26" i="9"/>
  <c r="AE30" i="9"/>
  <c r="AE34" i="9"/>
  <c r="AE38" i="9"/>
  <c r="AE42" i="9"/>
  <c r="AE46" i="9"/>
  <c r="AE50" i="9"/>
  <c r="AE54" i="9"/>
  <c r="AE58" i="9"/>
  <c r="AE62" i="9"/>
  <c r="AE66" i="9"/>
  <c r="AE70" i="9"/>
  <c r="AE74" i="9"/>
  <c r="AE78" i="9"/>
  <c r="AE82" i="9"/>
  <c r="AE24" i="9"/>
  <c r="AE48" i="9"/>
  <c r="AE76" i="9"/>
  <c r="AD7" i="9"/>
  <c r="AD11" i="9"/>
  <c r="AD15" i="9"/>
  <c r="AD19" i="9"/>
  <c r="AD23" i="9"/>
  <c r="AD27" i="9"/>
  <c r="AD31" i="9"/>
  <c r="AD35" i="9"/>
  <c r="AD39" i="9"/>
  <c r="AD43" i="9"/>
  <c r="AD47" i="9"/>
  <c r="AD51" i="9"/>
  <c r="AD55" i="9"/>
  <c r="AD59" i="9"/>
  <c r="AD63" i="9"/>
  <c r="AD67" i="9"/>
  <c r="AD71" i="9"/>
  <c r="AD75" i="9"/>
  <c r="AD79" i="9"/>
  <c r="AE4" i="9"/>
  <c r="AE16" i="9"/>
  <c r="AE52" i="9"/>
  <c r="AE7" i="9"/>
  <c r="AE11" i="9"/>
  <c r="AE15" i="9"/>
  <c r="AE19" i="9"/>
  <c r="AE23" i="9"/>
  <c r="AE27" i="9"/>
  <c r="AE31" i="9"/>
  <c r="AE35" i="9"/>
  <c r="AE39" i="9"/>
  <c r="AE43" i="9"/>
  <c r="AE47" i="9"/>
  <c r="AE51" i="9"/>
  <c r="AE55" i="9"/>
  <c r="AE59" i="9"/>
  <c r="AE63" i="9"/>
  <c r="AE67" i="9"/>
  <c r="AE71" i="9"/>
  <c r="AE75" i="9"/>
  <c r="AE79" i="9"/>
  <c r="AD4" i="9"/>
  <c r="AE12" i="9"/>
  <c r="AE56" i="9"/>
  <c r="AE80" i="9"/>
  <c r="AD8" i="9"/>
  <c r="AD12" i="9"/>
  <c r="AD16" i="9"/>
  <c r="AD20" i="9"/>
  <c r="AD24" i="9"/>
  <c r="AD28" i="9"/>
  <c r="AD32" i="9"/>
  <c r="AD36" i="9"/>
  <c r="AD40" i="9"/>
  <c r="AD44" i="9"/>
  <c r="AD48" i="9"/>
  <c r="AD52" i="9"/>
  <c r="AD56" i="9"/>
  <c r="AD60" i="9"/>
  <c r="AD64" i="9"/>
  <c r="AD68" i="9"/>
  <c r="AD72" i="9"/>
  <c r="AD76" i="9"/>
  <c r="AD80" i="9"/>
  <c r="AE8" i="9"/>
  <c r="AE40" i="9"/>
  <c r="AE6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C54" authorId="0" shapeId="0" xr:uid="{00000000-0006-0000-0100-000001000000}">
      <text>
        <r>
          <rPr>
            <b/>
            <sz val="8"/>
            <color indexed="81"/>
            <rFont val="Calibri"/>
            <family val="2"/>
          </rPr>
          <t>Source: Census, 2016. Australian Bureau of Statistics. Customized data.
The measure is per cent of persons in renting households, that receive an income equivalent to a renting family of two adults and two children in receipt of 30 per cent of the median Victorian household income, 2011</t>
        </r>
      </text>
    </comment>
  </commentList>
</comments>
</file>

<file path=xl/sharedStrings.xml><?xml version="1.0" encoding="utf-8"?>
<sst xmlns="http://schemas.openxmlformats.org/spreadsheetml/2006/main" count="963" uniqueCount="287">
  <si>
    <t>Number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</si>
  <si>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</si>
  <si>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</si>
  <si>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</si>
  <si>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</si>
  <si>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</si>
  <si>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</si>
  <si>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</si>
  <si>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</si>
  <si>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</si>
  <si>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</si>
  <si>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</si>
  <si>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</si>
  <si>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</si>
  <si>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</si>
  <si>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Colac-Otway</t>
  </si>
  <si>
    <t>Central Goldfields</t>
  </si>
  <si>
    <t>Corangamite</t>
  </si>
  <si>
    <t>Darebin</t>
  </si>
  <si>
    <t>East Gippsland</t>
  </si>
  <si>
    <t>Frankston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</si>
  <si>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</si>
  <si>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</si>
  <si>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</si>
  <si>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</si>
  <si>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</si>
  <si>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</si>
  <si>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</si>
  <si>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</si>
  <si>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</si>
  <si>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</si>
  <si>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</si>
  <si>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</si>
  <si>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</si>
  <si>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</si>
  <si>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</si>
  <si>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</si>
  <si>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</si>
  <si>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</si>
  <si>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</si>
  <si>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</si>
  <si>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</si>
  <si>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</si>
  <si>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</si>
  <si>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</si>
  <si>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</si>
  <si>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</si>
  <si>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</si>
  <si>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</si>
  <si>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</si>
  <si>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</si>
  <si>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</si>
  <si>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</si>
  <si>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</si>
  <si>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</si>
  <si>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</si>
  <si>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</si>
  <si>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</si>
  <si>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</si>
  <si>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</si>
  <si>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</si>
  <si>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</si>
  <si>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</si>
  <si>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</si>
  <si>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</si>
  <si>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</si>
  <si>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</si>
  <si>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</si>
  <si>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</si>
  <si>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</si>
  <si>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</si>
  <si>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</si>
  <si>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</si>
  <si>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</si>
  <si>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</si>
  <si>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 Ranges</t>
  </si>
  <si>
    <t>Yarra</t>
  </si>
  <si>
    <t>Age</t>
  </si>
  <si>
    <t>Total</t>
  </si>
  <si>
    <t>Median age</t>
  </si>
  <si>
    <t>Couple family with no children</t>
  </si>
  <si>
    <t>Couple family with children</t>
  </si>
  <si>
    <t>One parent family</t>
  </si>
  <si>
    <t>Other family</t>
  </si>
  <si>
    <t>Number of households</t>
  </si>
  <si>
    <t>Queenscliffe (B)</t>
  </si>
  <si>
    <t>15-24</t>
  </si>
  <si>
    <t>25-64</t>
  </si>
  <si>
    <t>Gannawarra</t>
  </si>
  <si>
    <t>Yarriambiack</t>
  </si>
  <si>
    <t>Aboriginal &amp; TS Islander</t>
  </si>
  <si>
    <t>Non-Indigenous</t>
  </si>
  <si>
    <t>Ab</t>
  </si>
  <si>
    <t>A</t>
  </si>
  <si>
    <t>Non Indigenous</t>
  </si>
  <si>
    <t>Median Income</t>
  </si>
  <si>
    <t>Median H Income</t>
  </si>
  <si>
    <t>Median Age</t>
  </si>
  <si>
    <t>A - Disability Number</t>
  </si>
  <si>
    <t>Non-I - Disability Number</t>
  </si>
  <si>
    <t>A Disability per cent</t>
  </si>
  <si>
    <t>Non-I Disability per cent</t>
  </si>
  <si>
    <t>Disability</t>
  </si>
  <si>
    <t>Aboriginal &amp; TS Islander - early leaving number</t>
  </si>
  <si>
    <t>Non-Indigenous - early leaving number</t>
  </si>
  <si>
    <t>Aboriginal &amp; TS Islander - early leaving per cent</t>
  </si>
  <si>
    <t>Non-Indigenous - early leaving per cent</t>
  </si>
  <si>
    <t>Early School leaving - all ages</t>
  </si>
  <si>
    <t>Aboriginal &amp; TS Islander 20-24 - early leaving number</t>
  </si>
  <si>
    <t>Non-Indigenous  20-24 - early leaving number</t>
  </si>
  <si>
    <t>Aboriginal &amp; TS Islander  20-24 - early leaving per cent</t>
  </si>
  <si>
    <t/>
  </si>
  <si>
    <t>Non-Indigenous  20-24 - early leaving per cent</t>
  </si>
  <si>
    <t>Early School leaving 20-24 yo</t>
  </si>
  <si>
    <t>A - Couple family with no children - no</t>
  </si>
  <si>
    <t>A - Couple family with children - no</t>
  </si>
  <si>
    <t>A - One parent family - no</t>
  </si>
  <si>
    <t>A - Other family - no</t>
  </si>
  <si>
    <t>A - Total - no</t>
  </si>
  <si>
    <t>A - Couple family with no children %</t>
  </si>
  <si>
    <t>A - Couple family with children %</t>
  </si>
  <si>
    <t>A - One parent family %</t>
  </si>
  <si>
    <t>A - Other family %</t>
  </si>
  <si>
    <t>A - Total %</t>
  </si>
  <si>
    <t>Non I - Couple family with no children - no</t>
  </si>
  <si>
    <t>Non I - Couple family with children - no</t>
  </si>
  <si>
    <t>Non I - One parent family - no</t>
  </si>
  <si>
    <t>Non I - Other family - no</t>
  </si>
  <si>
    <t>Non I - Total - no</t>
  </si>
  <si>
    <t>Non I - Couple family with no children %</t>
  </si>
  <si>
    <t>Non I - Couple family with children %</t>
  </si>
  <si>
    <t>Non I - One parent family %</t>
  </si>
  <si>
    <t>Non I - Other family %</t>
  </si>
  <si>
    <t>Non I - Total %</t>
  </si>
  <si>
    <t>Family types - as proportion of families</t>
  </si>
  <si>
    <t>Families with children</t>
  </si>
  <si>
    <t>A - One parent %</t>
  </si>
  <si>
    <t>A - Two parent %</t>
  </si>
  <si>
    <t>Non I - One parent %</t>
  </si>
  <si>
    <t>Non I - Two parent %</t>
  </si>
  <si>
    <t>Not stated</t>
  </si>
  <si>
    <t>Housing Tenure Type</t>
  </si>
  <si>
    <t>Internet access</t>
  </si>
  <si>
    <t>A - Household number</t>
  </si>
  <si>
    <t>0-14</t>
  </si>
  <si>
    <t>65+</t>
  </si>
  <si>
    <t xml:space="preserve">Per cent </t>
  </si>
  <si>
    <t>Aboriginal and Torres Strait Islander</t>
  </si>
  <si>
    <t>Individual Weekly Income (median)</t>
  </si>
  <si>
    <t>Household Weekly Income (median)</t>
  </si>
  <si>
    <t>All persons</t>
  </si>
  <si>
    <t>Persons aged 20-24 years</t>
  </si>
  <si>
    <t>AGE</t>
  </si>
  <si>
    <t>INCOMES</t>
  </si>
  <si>
    <t>EDUCATION</t>
  </si>
  <si>
    <t>Left school before completing year 11</t>
  </si>
  <si>
    <t>Total families</t>
  </si>
  <si>
    <t>Percentage of families with children</t>
  </si>
  <si>
    <t>Couple family</t>
  </si>
  <si>
    <t>One parent</t>
  </si>
  <si>
    <t>Owned or being purchased</t>
  </si>
  <si>
    <t>All rented dwellings</t>
  </si>
  <si>
    <t>Dwellings rented from the government, housing co-ops, or government</t>
  </si>
  <si>
    <t>HOUSING</t>
  </si>
  <si>
    <t>Number - if needed</t>
  </si>
  <si>
    <t>FAMILIES</t>
  </si>
  <si>
    <r>
      <t xml:space="preserve">Households </t>
    </r>
    <r>
      <rPr>
        <i/>
        <sz val="9"/>
        <rFont val="Calibri"/>
        <family val="2"/>
      </rPr>
      <t>not</t>
    </r>
    <r>
      <rPr>
        <sz val="9"/>
        <rFont val="Calibri"/>
        <family val="2"/>
      </rPr>
      <t xml:space="preserve"> connected to the internet</t>
    </r>
  </si>
  <si>
    <r>
      <t xml:space="preserve">Select municipality here </t>
    </r>
    <r>
      <rPr>
        <sz val="11"/>
        <rFont val="Wingdings"/>
        <charset val="2"/>
      </rPr>
      <t>F</t>
    </r>
  </si>
  <si>
    <r>
      <rPr>
        <sz val="20"/>
        <color indexed="13"/>
        <rFont val="Garamond"/>
        <family val="1"/>
      </rPr>
      <t>PROFILES OF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2016</t>
    </r>
    <r>
      <rPr>
        <sz val="9"/>
        <color indexed="13"/>
        <rFont val="Garamond"/>
        <family val="1"/>
      </rPr>
      <t xml:space="preserve">
From the findings of the 2016 Census</t>
    </r>
  </si>
  <si>
    <t>A - Owned/Being purchased %</t>
  </si>
  <si>
    <t>A - Rented %</t>
  </si>
  <si>
    <t>A - Not stated %</t>
  </si>
  <si>
    <t>A - Rented Govt, church coop %</t>
  </si>
  <si>
    <t>Non I - Owned/Being purchased %</t>
  </si>
  <si>
    <t>Non I - Rented %</t>
  </si>
  <si>
    <t>Non I - Not stated %</t>
  </si>
  <si>
    <t>Non I - Rented Govt, church coop %</t>
  </si>
  <si>
    <t>A - No internet access %</t>
  </si>
  <si>
    <t>Non I - No internet access %</t>
  </si>
  <si>
    <t>Non- I</t>
  </si>
  <si>
    <t>Children born</t>
  </si>
  <si>
    <t>A - % 15-24 year-old women with one or more children</t>
  </si>
  <si>
    <t>Non I - % 15-24 year-old women with one or more children</t>
  </si>
  <si>
    <t>Women aged 15-24 years who have children</t>
  </si>
  <si>
    <t>A - Number 15-24 year-old women with one or more children</t>
  </si>
  <si>
    <t>Rent related financial stress</t>
  </si>
  <si>
    <t>A - Living in rent-related financial stress - per cent of renters</t>
  </si>
  <si>
    <t>A - Living in rent-related financial stress - number of renters</t>
  </si>
  <si>
    <t>Renters living in rent-related financial stress</t>
  </si>
  <si>
    <t>Per cent people aged 25-64 who have a severe or profound disability</t>
  </si>
  <si>
    <t>A % 25-64 yo with a disability</t>
  </si>
  <si>
    <t>Non-I % 25-64 yo with a disability</t>
  </si>
  <si>
    <t>Persons aged 20-64 with a disability</t>
  </si>
  <si>
    <r>
      <t>DISABILITY</t>
    </r>
    <r>
      <rPr>
        <b/>
        <i/>
        <sz val="11"/>
        <color indexed="26"/>
        <rFont val="Calibri"/>
        <family val="2"/>
      </rPr>
      <t xml:space="preserve"> </t>
    </r>
    <r>
      <rPr>
        <i/>
        <sz val="9"/>
        <color indexed="26"/>
        <rFont val="Calibri"/>
        <family val="2"/>
      </rPr>
      <t>(severe or profound)</t>
    </r>
  </si>
  <si>
    <t>Persons of any age, with a disability</t>
  </si>
  <si>
    <t>Victoria</t>
  </si>
  <si>
    <t>2016 - 20-24 early leaving per cent</t>
  </si>
  <si>
    <t>2016 - One parent family % of families with childen</t>
  </si>
  <si>
    <t>2016 - % 15-24 year-old women with one or more children</t>
  </si>
  <si>
    <t>2016 - % homes Owned/Being purchased</t>
  </si>
  <si>
    <t>2006 - 20-24 early leaving per cent</t>
  </si>
  <si>
    <t>2006 - % 15-24 year-old women with one or more children</t>
  </si>
  <si>
    <t>2006 - One parent family % of families with childen</t>
  </si>
  <si>
    <t>2006 - % homes Owned/Being purchased</t>
  </si>
  <si>
    <t>2006 - 20-64 % with a disability</t>
  </si>
  <si>
    <t>2016 - 20-64 % with a disability</t>
  </si>
  <si>
    <t>Early school leaving</t>
  </si>
  <si>
    <t>Early child birth</t>
  </si>
  <si>
    <t>One parent families</t>
  </si>
  <si>
    <t>Home ownership</t>
  </si>
  <si>
    <t>Indigenous population</t>
  </si>
  <si>
    <t>Per cent population indigenous</t>
  </si>
  <si>
    <t>Median Age of indigenous residents</t>
  </si>
  <si>
    <t>Median indigenous individual weekly income</t>
  </si>
  <si>
    <t>Median indigenous household weekly income</t>
  </si>
  <si>
    <t>Per cent of indigenous persons with a severe or profound disability</t>
  </si>
  <si>
    <t>Per cent of 25-64 year-old indigenous people with a severe or profound disability</t>
  </si>
  <si>
    <t>Per cent ofIndigenous People 15+ who had left school before completing year 11</t>
  </si>
  <si>
    <t>Per cent of indigenous people aged 20-24 who had left school before completing year 11</t>
  </si>
  <si>
    <t>Per cent of indigenous families with children that are one-parent families</t>
  </si>
  <si>
    <t>Per cent of dwellings with indigenous occupants that are owned or being purchased</t>
  </si>
  <si>
    <t>Per cent of dwellings with indigenous occupants that are rented from the govt, church or cooperative</t>
  </si>
  <si>
    <t>Per cent of dwellings with indigenous occupants that have no internet access</t>
  </si>
  <si>
    <t>Per cent of 15-24 year-old indigenous women who have given birth to one or more children</t>
  </si>
  <si>
    <t>No</t>
  </si>
  <si>
    <t>Adj</t>
  </si>
  <si>
    <t>Rank</t>
  </si>
  <si>
    <r>
      <rPr>
        <sz val="20"/>
        <color indexed="13"/>
        <rFont val="Garamond"/>
        <family val="1"/>
      </rPr>
      <t>MUNICIPAL COMPARISON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2016</t>
    </r>
    <r>
      <rPr>
        <sz val="9"/>
        <color indexed="13"/>
        <rFont val="Garamond"/>
        <family val="1"/>
      </rPr>
      <t xml:space="preserve">
From the findings of the 2016 Census</t>
    </r>
  </si>
  <si>
    <r>
      <t xml:space="preserve">Select a characteristic for comparison, below </t>
    </r>
    <r>
      <rPr>
        <sz val="12"/>
        <rFont val="Wingdings"/>
        <charset val="2"/>
      </rPr>
      <t>D</t>
    </r>
  </si>
  <si>
    <t>2006 - One parent family % of families with children</t>
  </si>
  <si>
    <t>2016 - One parent family % of families with children</t>
  </si>
  <si>
    <t>Unemployment</t>
  </si>
  <si>
    <t>Unemployment rate</t>
  </si>
  <si>
    <t>A Unemployed 15-64</t>
  </si>
  <si>
    <t>A Unemployment rate 15-64</t>
  </si>
  <si>
    <t>Non-I Unemployment rate 15-64</t>
  </si>
  <si>
    <t>Occupations</t>
  </si>
  <si>
    <t>Managers</t>
  </si>
  <si>
    <t>Professionals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</si>
  <si>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</si>
  <si>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</si>
  <si>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</si>
  <si>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</si>
  <si>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</si>
  <si>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Labourers</t>
  </si>
  <si>
    <t>A Managers</t>
  </si>
  <si>
    <t>A Professionals</t>
  </si>
  <si>
    <t>A Technicians and Trades Workers</t>
  </si>
  <si>
    <t>A Community and Personal Service Workers</t>
  </si>
  <si>
    <t>A Clerical and Administrative Workers</t>
  </si>
  <si>
    <t>A Sales Workers</t>
  </si>
  <si>
    <t>A Machinery Operators and Drivers</t>
  </si>
  <si>
    <t>A Labourers</t>
  </si>
  <si>
    <t>A Total</t>
  </si>
  <si>
    <t>Non-I Managers</t>
  </si>
  <si>
    <t>Non-I Professionals</t>
  </si>
  <si>
    <t>Non-I Technicians and Trades Workers</t>
  </si>
  <si>
    <t>Non-I Community and Personal Service Workers</t>
  </si>
  <si>
    <t>Non-I Clerical and Non-Idministrative Workers</t>
  </si>
  <si>
    <t>Non-I Sales Workers</t>
  </si>
  <si>
    <t>Non-I Machinery Operators and Drivers</t>
  </si>
  <si>
    <t>Non-I Labourers</t>
  </si>
  <si>
    <t>Non-I Total</t>
  </si>
  <si>
    <t>A Degree (% 25-44 year olds)</t>
  </si>
  <si>
    <t>Non-I Degree (% 25-44 year olds)</t>
  </si>
  <si>
    <t>Tertiary Qualifications</t>
  </si>
  <si>
    <t>EMPLOYMENT &amp; UNEMPLOYMENT</t>
  </si>
  <si>
    <t>TERTIARY QUALIFICATIONS</t>
  </si>
  <si>
    <t>Per cent 25-44 year-olds with a degree or higher qualification</t>
  </si>
  <si>
    <t>2016 Degree (% 25-44 year olds)</t>
  </si>
  <si>
    <t>2006 Degree (% 25-44 year olds)</t>
  </si>
  <si>
    <t>Tertiary Education</t>
  </si>
  <si>
    <t>2006 Unemployment rate (15-64 year olds)</t>
  </si>
  <si>
    <t>2016 Unemployment rate (15-64 year olds)</t>
  </si>
  <si>
    <r>
      <rPr>
        <sz val="20"/>
        <color indexed="13"/>
        <rFont val="Garamond"/>
        <family val="1"/>
      </rPr>
      <t>SOCIAL TRENDS - INDIGENOUS RESIDENTS</t>
    </r>
    <r>
      <rPr>
        <sz val="9"/>
        <color indexed="13"/>
        <rFont val="Garamond"/>
        <family val="1"/>
      </rPr>
      <t xml:space="preserve">
</t>
    </r>
    <r>
      <rPr>
        <sz val="14"/>
        <color indexed="13"/>
        <rFont val="Garamond"/>
        <family val="1"/>
      </rPr>
      <t>in Victorian Municipalities, 2006 to 2016</t>
    </r>
    <r>
      <rPr>
        <sz val="9"/>
        <color indexed="13"/>
        <rFont val="Garamond"/>
        <family val="1"/>
      </rPr>
      <t xml:space="preserve">
From the findings of the 2016 Census</t>
    </r>
  </si>
  <si>
    <t>STDEV</t>
  </si>
  <si>
    <t>Housing rented from govt</t>
  </si>
  <si>
    <r>
      <rPr>
        <sz val="16"/>
        <color theme="3" tint="-0.499984740745262"/>
        <rFont val="Garamond"/>
        <family val="1"/>
      </rPr>
      <t>INDICATORS OF SOCIAL AND ECONOMIC CONDITIONS 
AMONG INDIGENOUS RESIDENTS</t>
    </r>
    <r>
      <rPr>
        <sz val="8"/>
        <color theme="3" tint="-0.499984740745262"/>
        <rFont val="Garamond"/>
        <family val="1"/>
      </rPr>
      <t xml:space="preserve">
From the findings of the 2016 Census</t>
    </r>
  </si>
  <si>
    <t>Indigenous: per cent higher or lower than non-indigenous</t>
  </si>
  <si>
    <t>Indigenous</t>
  </si>
  <si>
    <t>Early School leaving: 20-24 year-olds</t>
  </si>
  <si>
    <t>Per cent of 25-44 year-olds with tertiary qualifications</t>
  </si>
  <si>
    <t>Unemployment rate: persons aged 15-64</t>
  </si>
  <si>
    <t>Median Individual Weekly Incomes</t>
  </si>
  <si>
    <t>Per cent of persons  residing in housing rented from government or charities</t>
  </si>
  <si>
    <t>Per cent of women aged 15-24 years with children</t>
  </si>
  <si>
    <t>Per cent of families with children that are one-parent families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</si>
</sst>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"/>
  </numFmts>
  <fonts count="42" x14ac:knownFonts="1">
    <font>
      <sz val="10"/>
      <name val="Arial"/>
    </font>
    <font>
      <sz val="10"/>
      <name val="Arial"/>
      <family val="2"/>
    </font>
    <font>
      <sz val="9"/>
      <name val="Calibri"/>
      <family val="2"/>
    </font>
    <font>
      <i/>
      <sz val="9"/>
      <name val="Calibri"/>
      <family val="2"/>
    </font>
    <font>
      <sz val="11"/>
      <name val="Wingdings"/>
      <charset val="2"/>
    </font>
    <font>
      <sz val="9"/>
      <color indexed="13"/>
      <name val="Garamond"/>
      <family val="1"/>
    </font>
    <font>
      <sz val="20"/>
      <color indexed="13"/>
      <name val="Garamond"/>
      <family val="1"/>
    </font>
    <font>
      <sz val="14"/>
      <color indexed="13"/>
      <name val="Garamond"/>
      <family val="1"/>
    </font>
    <font>
      <b/>
      <sz val="8"/>
      <color indexed="81"/>
      <name val="Calibri"/>
      <family val="2"/>
    </font>
    <font>
      <b/>
      <i/>
      <sz val="11"/>
      <color indexed="26"/>
      <name val="Calibri"/>
      <family val="2"/>
    </font>
    <font>
      <i/>
      <sz val="9"/>
      <color indexed="26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FFCC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FFFF00"/>
      <name val="Garamond"/>
      <family val="1"/>
    </font>
    <font>
      <sz val="9"/>
      <color rgb="FFFFFF00"/>
      <name val="Calibri"/>
      <family val="2"/>
      <scheme val="minor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Wingdings"/>
      <charset val="2"/>
    </font>
    <font>
      <b/>
      <sz val="10"/>
      <name val="Arial"/>
      <family val="2"/>
    </font>
    <font>
      <i/>
      <sz val="8"/>
      <name val="Calibri"/>
      <family val="2"/>
      <scheme val="minor"/>
    </font>
    <font>
      <sz val="8"/>
      <color theme="3" tint="-0.499984740745262"/>
      <name val="Garamond"/>
      <family val="1"/>
    </font>
    <font>
      <sz val="16"/>
      <color theme="3" tint="-0.499984740745262"/>
      <name val="Garamond"/>
      <family val="1"/>
    </font>
    <font>
      <sz val="9"/>
      <color theme="3" tint="-0.499984740745262"/>
      <name val="Garamond"/>
      <family val="1"/>
    </font>
    <font>
      <sz val="8"/>
      <color theme="0"/>
      <name val="Arial"/>
      <family val="2"/>
    </font>
    <font>
      <b/>
      <sz val="11"/>
      <color theme="3" tint="-0.499984740745262"/>
      <name val="Garamond"/>
      <family val="1"/>
    </font>
    <font>
      <sz val="9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0" borderId="0"/>
    <xf numFmtId="0" fontId="1" fillId="3" borderId="2">
      <alignment vertical="center"/>
      <protection locked="0"/>
    </xf>
    <xf numFmtId="0" fontId="34" fillId="0" borderId="0">
      <protection locked="0"/>
    </xf>
  </cellStyleXfs>
  <cellXfs count="111">
    <xf numFmtId="0" fontId="0" fillId="0" borderId="0" xfId="0"/>
    <xf numFmtId="0" fontId="12" fillId="0" borderId="0" xfId="0" applyFont="1"/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 wrapText="1"/>
      <protection hidden="1"/>
    </xf>
    <xf numFmtId="0" fontId="15" fillId="0" borderId="0" xfId="0" applyFont="1" applyAlignment="1" applyProtection="1">
      <alignment vertical="center"/>
      <protection locked="0"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20" fillId="6" borderId="0" xfId="0" applyFont="1" applyFill="1" applyAlignment="1" applyProtection="1">
      <alignment vertical="center" wrapText="1"/>
      <protection hidden="1"/>
    </xf>
    <xf numFmtId="3" fontId="15" fillId="0" borderId="4" xfId="0" applyNumberFormat="1" applyFont="1" applyBorder="1" applyAlignment="1" applyProtection="1">
      <alignment horizontal="center" vertical="center"/>
      <protection hidden="1"/>
    </xf>
    <xf numFmtId="1" fontId="15" fillId="5" borderId="4" xfId="0" applyNumberFormat="1" applyFont="1" applyFill="1" applyBorder="1" applyAlignment="1" applyProtection="1">
      <alignment horizontal="center" vertical="center"/>
      <protection hidden="1"/>
    </xf>
    <xf numFmtId="1" fontId="15" fillId="7" borderId="4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vertical="center"/>
      <protection hidden="1"/>
    </xf>
    <xf numFmtId="164" fontId="15" fillId="0" borderId="4" xfId="0" applyNumberFormat="1" applyFont="1" applyBorder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horizontal="center" vertical="center"/>
      <protection hidden="1"/>
    </xf>
    <xf numFmtId="164" fontId="15" fillId="7" borderId="4" xfId="0" applyNumberFormat="1" applyFont="1" applyFill="1" applyBorder="1" applyAlignment="1" applyProtection="1">
      <alignment horizontal="center" vertical="center"/>
      <protection hidden="1"/>
    </xf>
    <xf numFmtId="165" fontId="15" fillId="5" borderId="4" xfId="0" applyNumberFormat="1" applyFont="1" applyFill="1" applyBorder="1" applyAlignment="1" applyProtection="1">
      <alignment horizontal="center" vertical="center"/>
      <protection hidden="1"/>
    </xf>
    <xf numFmtId="165" fontId="15" fillId="7" borderId="4" xfId="0" applyNumberFormat="1" applyFont="1" applyFill="1" applyBorder="1" applyAlignment="1" applyProtection="1">
      <alignment horizontal="center" vertical="center"/>
      <protection hidden="1"/>
    </xf>
    <xf numFmtId="3" fontId="15" fillId="0" borderId="0" xfId="0" applyNumberFormat="1" applyFont="1" applyAlignment="1" applyProtection="1">
      <alignment vertical="center"/>
      <protection hidden="1"/>
    </xf>
    <xf numFmtId="3" fontId="15" fillId="0" borderId="5" xfId="0" applyNumberFormat="1" applyFont="1" applyBorder="1" applyAlignment="1" applyProtection="1">
      <alignment horizontal="center" vertical="center"/>
      <protection hidden="1"/>
    </xf>
    <xf numFmtId="3" fontId="15" fillId="5" borderId="4" xfId="0" applyNumberFormat="1" applyFont="1" applyFill="1" applyBorder="1" applyAlignment="1" applyProtection="1">
      <alignment horizontal="center" vertical="center"/>
      <protection hidden="1"/>
    </xf>
    <xf numFmtId="3" fontId="15" fillId="0" borderId="0" xfId="0" applyNumberFormat="1" applyFont="1" applyAlignment="1" applyProtection="1">
      <alignment horizontal="center" vertical="center"/>
      <protection hidden="1"/>
    </xf>
    <xf numFmtId="165" fontId="15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5" fillId="8" borderId="5" xfId="0" applyFont="1" applyFill="1" applyBorder="1" applyAlignment="1" applyProtection="1">
      <alignment vertical="center" wrapText="1"/>
      <protection hidden="1"/>
    </xf>
    <xf numFmtId="0" fontId="15" fillId="8" borderId="4" xfId="0" applyFont="1" applyFill="1" applyBorder="1" applyAlignment="1" applyProtection="1">
      <alignment vertical="center" wrapText="1"/>
      <protection hidden="1"/>
    </xf>
    <xf numFmtId="3" fontId="15" fillId="8" borderId="4" xfId="0" applyNumberFormat="1" applyFont="1" applyFill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/>
      <protection hidden="1"/>
    </xf>
    <xf numFmtId="3" fontId="12" fillId="0" borderId="4" xfId="0" applyNumberFormat="1" applyFont="1" applyBorder="1" applyAlignment="1" applyProtection="1">
      <alignment horizontal="center" vertical="center" wrapText="1"/>
      <protection hidden="1"/>
    </xf>
    <xf numFmtId="3" fontId="12" fillId="5" borderId="4" xfId="0" applyNumberFormat="1" applyFont="1" applyFill="1" applyBorder="1" applyAlignment="1" applyProtection="1">
      <alignment horizontal="center" vertical="center" wrapText="1"/>
      <protection hidden="1"/>
    </xf>
    <xf numFmtId="0" fontId="22" fillId="8" borderId="5" xfId="0" quotePrefix="1" applyFont="1" applyFill="1" applyBorder="1" applyAlignment="1" applyProtection="1">
      <alignment vertical="center" wrapText="1"/>
      <protection hidden="1"/>
    </xf>
    <xf numFmtId="0" fontId="25" fillId="0" borderId="0" xfId="0" applyFont="1"/>
    <xf numFmtId="0" fontId="16" fillId="0" borderId="0" xfId="0" applyFont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164" fontId="16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6" fillId="0" borderId="0" xfId="0" applyFont="1"/>
    <xf numFmtId="3" fontId="13" fillId="4" borderId="6" xfId="2" applyNumberFormat="1" applyFont="1" applyFill="1" applyBorder="1" applyAlignment="1">
      <alignment horizontal="center" vertical="center" wrapText="1"/>
      <protection locked="0"/>
    </xf>
    <xf numFmtId="3" fontId="12" fillId="0" borderId="4" xfId="0" applyNumberFormat="1" applyFont="1" applyBorder="1"/>
    <xf numFmtId="0" fontId="26" fillId="0" borderId="0" xfId="0" applyFont="1" applyAlignment="1" applyProtection="1">
      <alignment horizontal="center"/>
      <protection hidden="1"/>
    </xf>
    <xf numFmtId="0" fontId="26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0" fontId="27" fillId="0" borderId="0" xfId="0" applyFont="1" applyProtection="1">
      <protection hidden="1"/>
    </xf>
    <xf numFmtId="0" fontId="27" fillId="0" borderId="0" xfId="0" applyFont="1" applyBorder="1" applyProtection="1"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9" fillId="0" borderId="0" xfId="0" applyFont="1" applyBorder="1" applyProtection="1">
      <protection hidden="1"/>
    </xf>
    <xf numFmtId="1" fontId="29" fillId="0" borderId="0" xfId="0" applyNumberFormat="1" applyFont="1" applyBorder="1" applyProtection="1">
      <protection hidden="1"/>
    </xf>
    <xf numFmtId="0" fontId="28" fillId="0" borderId="0" xfId="0" applyFont="1" applyBorder="1" applyAlignment="1" applyProtection="1">
      <alignment horizontal="center"/>
      <protection hidden="1"/>
    </xf>
    <xf numFmtId="3" fontId="28" fillId="0" borderId="0" xfId="0" applyNumberFormat="1" applyFont="1" applyBorder="1" applyProtection="1">
      <protection hidden="1"/>
    </xf>
    <xf numFmtId="1" fontId="28" fillId="0" borderId="0" xfId="0" applyNumberFormat="1" applyFont="1" applyBorder="1" applyProtection="1">
      <protection hidden="1"/>
    </xf>
    <xf numFmtId="165" fontId="28" fillId="0" borderId="0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Protection="1"/>
    <xf numFmtId="3" fontId="13" fillId="0" borderId="0" xfId="0" applyNumberFormat="1" applyFont="1" applyProtection="1"/>
    <xf numFmtId="3" fontId="12" fillId="0" borderId="0" xfId="0" applyNumberFormat="1" applyFont="1" applyAlignment="1" applyProtection="1"/>
    <xf numFmtId="3" fontId="13" fillId="4" borderId="3" xfId="2" applyNumberFormat="1" applyFont="1" applyFill="1" applyBorder="1" applyAlignment="1" applyProtection="1">
      <alignment horizontal="center" vertical="center" wrapText="1"/>
    </xf>
    <xf numFmtId="3" fontId="14" fillId="5" borderId="0" xfId="0" applyNumberFormat="1" applyFont="1" applyFill="1" applyAlignment="1" applyProtection="1">
      <alignment horizontal="center"/>
    </xf>
    <xf numFmtId="3" fontId="13" fillId="4" borderId="3" xfId="4" applyNumberFormat="1" applyFont="1" applyFill="1" applyBorder="1" applyAlignment="1" applyProtection="1">
      <alignment vertical="center" wrapText="1"/>
    </xf>
    <xf numFmtId="3" fontId="12" fillId="4" borderId="3" xfId="4" applyNumberFormat="1" applyFont="1" applyFill="1" applyBorder="1" applyAlignment="1" applyProtection="1">
      <alignment vertical="center" wrapText="1"/>
    </xf>
    <xf numFmtId="3" fontId="12" fillId="4" borderId="0" xfId="1" applyNumberFormat="1" applyFont="1" applyFill="1" applyAlignment="1" applyProtection="1"/>
    <xf numFmtId="3" fontId="12" fillId="4" borderId="0" xfId="4" applyNumberFormat="1" applyFont="1" applyFill="1" applyBorder="1" applyAlignment="1" applyProtection="1">
      <alignment vertical="center" wrapText="1"/>
    </xf>
    <xf numFmtId="0" fontId="12" fillId="0" borderId="0" xfId="0" applyFont="1" applyProtection="1"/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wrapText="1"/>
      <protection hidden="1"/>
    </xf>
    <xf numFmtId="0" fontId="32" fillId="0" borderId="0" xfId="0" applyFont="1" applyProtection="1">
      <protection hidden="1"/>
    </xf>
    <xf numFmtId="165" fontId="12" fillId="0" borderId="0" xfId="0" applyNumberFormat="1" applyFont="1" applyProtection="1">
      <protection hidden="1"/>
    </xf>
    <xf numFmtId="164" fontId="12" fillId="0" borderId="0" xfId="0" applyNumberFormat="1" applyFont="1" applyProtection="1">
      <protection hidden="1"/>
    </xf>
    <xf numFmtId="0" fontId="12" fillId="0" borderId="0" xfId="0" applyFont="1" applyProtection="1">
      <protection locked="0" hidden="1"/>
    </xf>
    <xf numFmtId="0" fontId="28" fillId="0" borderId="0" xfId="0" applyFont="1" applyProtection="1">
      <protection hidden="1"/>
    </xf>
    <xf numFmtId="0" fontId="28" fillId="0" borderId="0" xfId="0" applyFont="1" applyAlignment="1" applyProtection="1">
      <alignment wrapText="1"/>
      <protection hidden="1"/>
    </xf>
    <xf numFmtId="0" fontId="12" fillId="0" borderId="0" xfId="0" applyFont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3" fontId="12" fillId="0" borderId="0" xfId="0" applyNumberFormat="1" applyFont="1" applyAlignment="1" applyProtection="1">
      <alignment horizontal="center"/>
    </xf>
    <xf numFmtId="0" fontId="12" fillId="4" borderId="0" xfId="5" applyFont="1" applyFill="1" applyAlignment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3" fontId="12" fillId="0" borderId="0" xfId="0" applyNumberFormat="1" applyFont="1" applyAlignment="1" applyProtection="1">
      <alignment horizontal="left"/>
    </xf>
    <xf numFmtId="0" fontId="12" fillId="0" borderId="0" xfId="0" applyFont="1" applyAlignment="1" applyProtection="1">
      <protection locked="0"/>
    </xf>
    <xf numFmtId="3" fontId="12" fillId="4" borderId="0" xfId="1" applyNumberFormat="1" applyFont="1" applyFill="1" applyAlignment="1">
      <protection locked="0"/>
    </xf>
    <xf numFmtId="0" fontId="35" fillId="0" borderId="0" xfId="0" applyFont="1" applyAlignment="1" applyProtection="1">
      <alignment horizontal="center"/>
      <protection hidden="1"/>
    </xf>
    <xf numFmtId="3" fontId="12" fillId="0" borderId="0" xfId="0" applyNumberFormat="1" applyFont="1"/>
    <xf numFmtId="3" fontId="13" fillId="0" borderId="0" xfId="0" applyNumberFormat="1" applyFont="1"/>
    <xf numFmtId="3" fontId="14" fillId="5" borderId="0" xfId="0" applyNumberFormat="1" applyFont="1" applyFill="1" applyAlignment="1">
      <alignment horizontal="center"/>
    </xf>
    <xf numFmtId="0" fontId="12" fillId="0" borderId="0" xfId="0" applyFont="1" applyProtection="1">
      <protection locked="0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center"/>
    </xf>
    <xf numFmtId="3" fontId="12" fillId="4" borderId="0" xfId="1" applyNumberFormat="1" applyFont="1" applyFill="1" applyProtection="1"/>
    <xf numFmtId="0" fontId="31" fillId="0" borderId="0" xfId="0" applyFont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0" fillId="0" borderId="0" xfId="0" applyFont="1" applyAlignment="1" applyProtection="1">
      <alignment horizontal="center"/>
      <protection hidden="1"/>
    </xf>
    <xf numFmtId="165" fontId="2" fillId="0" borderId="0" xfId="0" applyNumberFormat="1" applyFont="1" applyProtection="1">
      <protection hidden="1"/>
    </xf>
    <xf numFmtId="3" fontId="15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3" fillId="9" borderId="0" xfId="0" applyFont="1" applyFill="1" applyAlignment="1" applyProtection="1">
      <alignment horizontal="center" vertical="center" wrapText="1"/>
      <protection hidden="1"/>
    </xf>
    <xf numFmtId="0" fontId="24" fillId="9" borderId="0" xfId="0" applyFont="1" applyFill="1" applyAlignment="1" applyProtection="1">
      <alignment horizontal="center" vertical="center" wrapText="1"/>
      <protection hidden="1"/>
    </xf>
    <xf numFmtId="3" fontId="24" fillId="12" borderId="0" xfId="0" applyNumberFormat="1" applyFont="1" applyFill="1" applyAlignment="1" applyProtection="1">
      <alignment horizontal="left" vertical="center" wrapText="1"/>
      <protection hidden="1"/>
    </xf>
    <xf numFmtId="165" fontId="41" fillId="8" borderId="0" xfId="0" applyNumberFormat="1" applyFont="1" applyFill="1" applyAlignment="1" applyProtection="1">
      <alignment horizontal="center" vertical="center"/>
      <protection hidden="1"/>
    </xf>
    <xf numFmtId="165" fontId="2" fillId="13" borderId="0" xfId="0" applyNumberFormat="1" applyFont="1" applyFill="1" applyAlignment="1" applyProtection="1">
      <alignment horizontal="center" vertical="center"/>
      <protection hidden="1"/>
    </xf>
    <xf numFmtId="1" fontId="2" fillId="14" borderId="0" xfId="0" applyNumberFormat="1" applyFont="1" applyFill="1" applyAlignment="1" applyProtection="1">
      <alignment horizontal="center" vertical="center"/>
      <protection hidden="1"/>
    </xf>
    <xf numFmtId="164" fontId="41" fillId="8" borderId="0" xfId="0" applyNumberFormat="1" applyFont="1" applyFill="1" applyAlignment="1" applyProtection="1">
      <alignment horizontal="center" vertical="center"/>
      <protection hidden="1"/>
    </xf>
    <xf numFmtId="164" fontId="2" fillId="13" borderId="0" xfId="0" applyNumberFormat="1" applyFont="1" applyFill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horizontal="center" wrapText="1"/>
      <protection hidden="1"/>
    </xf>
    <xf numFmtId="0" fontId="5" fillId="10" borderId="0" xfId="0" applyFont="1" applyFill="1" applyAlignment="1" applyProtection="1">
      <alignment horizontal="center" vertical="center" wrapText="1"/>
      <protection hidden="1"/>
    </xf>
    <xf numFmtId="0" fontId="24" fillId="10" borderId="0" xfId="0" applyFont="1" applyFill="1" applyAlignment="1" applyProtection="1">
      <alignment horizontal="center" vertical="center" wrapText="1"/>
      <protection hidden="1"/>
    </xf>
    <xf numFmtId="0" fontId="5" fillId="11" borderId="0" xfId="0" applyFont="1" applyFill="1" applyAlignment="1" applyProtection="1">
      <alignment horizontal="center" vertical="center" wrapText="1"/>
      <protection hidden="1"/>
    </xf>
  </cellXfs>
  <cellStyles count="6">
    <cellStyle name="cells" xfId="1" xr:uid="{00000000-0005-0000-0000-000000000000}"/>
    <cellStyle name="column field" xfId="2" xr:uid="{00000000-0005-0000-0000-000001000000}"/>
    <cellStyle name="footer" xfId="5" xr:uid="{00000000-0005-0000-0000-000002000000}"/>
    <cellStyle name="Normal" xfId="0" builtinId="0"/>
    <cellStyle name="Normal 2" xfId="3" xr:uid="{00000000-0005-0000-0000-000004000000}"/>
    <cellStyle name="rowfield" xfId="4" xr:uid="{00000000-0005-0000-0000-000005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alcChain" Target="calcChain.xml" Id="rId11" /><Relationship Type="http://schemas.openxmlformats.org/officeDocument/2006/relationships/worksheet" Target="worksheets/sheet5.xml" Id="rId5" /><Relationship Type="http://schemas.openxmlformats.org/officeDocument/2006/relationships/sharedStrings" Target="sharedStrings.xml" Id="rId10" /><Relationship Type="http://schemas.openxmlformats.org/officeDocument/2006/relationships/worksheet" Target="worksheets/sheet4.xml" Id="rId4" /><Relationship Type="http://schemas.openxmlformats.org/officeDocument/2006/relationships/styles" Target="styles.xml" Id="rId9" /><Relationship Type="http://schemas.openxmlformats.org/officeDocument/2006/relationships/customXml" Target="/customXML/item.xml" Id="R792731f74f7442b7" 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6925612323122"/>
          <c:y val="2.9591042515410417E-2"/>
          <c:w val="0.87723074387676869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Trends!$P$7:$P$8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Trends!$Q$7:$Q$8</c:f>
              <c:numCache>
                <c:formatCode>0.0</c:formatCode>
                <c:ptCount val="2"/>
                <c:pt idx="0">
                  <c:v>57.627118644067799</c:v>
                </c:pt>
                <c:pt idx="1">
                  <c:v>55.555555555555557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19F-81D2-D5E87F59A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03299840"/>
        <c:axId val="203342976"/>
      </c:barChart>
      <c:catAx>
        <c:axId val="203299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3342976"/>
        <c:crosses val="autoZero"/>
        <c:auto val="1"/>
        <c:lblAlgn val="ctr"/>
        <c:lblOffset val="100"/>
        <c:noMultiLvlLbl val="0"/>
      </c:catAx>
      <c:valAx>
        <c:axId val="203342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032998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7"/>
          <c:y val="2.9591042515410417E-2"/>
          <c:w val="0.88912263441893913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Trends!$P$10:$P$11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Trends!$Q$10:$Q$11</c:f>
              <c:numCache>
                <c:formatCode>0.0</c:formatCode>
                <c:ptCount val="2"/>
                <c:pt idx="0">
                  <c:v>22.784810126582279</c:v>
                </c:pt>
                <c:pt idx="1">
                  <c:v>15.625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6-4B02-9456-51952E6C2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05922688"/>
        <c:axId val="205924992"/>
      </c:barChart>
      <c:catAx>
        <c:axId val="2059226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5924992"/>
        <c:crosses val="autoZero"/>
        <c:auto val="1"/>
        <c:lblAlgn val="ctr"/>
        <c:lblOffset val="100"/>
        <c:noMultiLvlLbl val="0"/>
      </c:catAx>
      <c:valAx>
        <c:axId val="205924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15-24 year-olds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059226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87729658792644"/>
          <c:y val="2.9591042515410417E-2"/>
          <c:w val="0.88912263441893913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Trends!$P$13:$P$14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Trends!$Q$13:$Q$14</c:f>
              <c:numCache>
                <c:formatCode>0.0</c:formatCode>
                <c:ptCount val="2"/>
                <c:pt idx="0">
                  <c:v>62.601626016260155</c:v>
                </c:pt>
                <c:pt idx="1">
                  <c:v>52.661064425770313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4-4210-B70A-0EE0B098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06287616"/>
        <c:axId val="206289536"/>
      </c:barChart>
      <c:catAx>
        <c:axId val="206287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06289536"/>
        <c:crosses val="autoZero"/>
        <c:auto val="1"/>
        <c:lblAlgn val="ctr"/>
        <c:lblOffset val="100"/>
        <c:noMultiLvlLbl val="0"/>
      </c:catAx>
      <c:valAx>
        <c:axId val="20628953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families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06287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73321963728798"/>
          <c:y val="2.9591042515410417E-2"/>
          <c:w val="0.86649495733901338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Trends!$P$16:$P$17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Trends!$Q$16:$Q$17</c:f>
              <c:numCache>
                <c:formatCode>0.0</c:formatCode>
                <c:ptCount val="2"/>
                <c:pt idx="0">
                  <c:v>32.872928176795583</c:v>
                </c:pt>
                <c:pt idx="1">
                  <c:v>41.245791245791246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1-426D-A4AD-794443036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11010304"/>
        <c:axId val="211021824"/>
      </c:barChart>
      <c:catAx>
        <c:axId val="2110103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1021824"/>
        <c:crosses val="autoZero"/>
        <c:auto val="1"/>
        <c:lblAlgn val="ctr"/>
        <c:lblOffset val="100"/>
        <c:noMultiLvlLbl val="0"/>
      </c:catAx>
      <c:valAx>
        <c:axId val="21102182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homes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10103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17E-2"/>
          <c:w val="0.86253099382495624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Trends!$Q$19:$Q$20</c:f>
              <c:numCache>
                <c:formatCode>0.0</c:formatCode>
                <c:ptCount val="2"/>
                <c:pt idx="0">
                  <c:v>10.857142857142858</c:v>
                </c:pt>
                <c:pt idx="1">
                  <c:v>14.622641509433961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12383232"/>
        <c:axId val="212384768"/>
      </c:barChart>
      <c:catAx>
        <c:axId val="21238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2384768"/>
        <c:crosses val="autoZero"/>
        <c:auto val="1"/>
        <c:lblAlgn val="ctr"/>
        <c:lblOffset val="100"/>
        <c:noMultiLvlLbl val="0"/>
      </c:catAx>
      <c:valAx>
        <c:axId val="2123847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384E-4"/>
              <c:y val="0.1789564204039229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23832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17E-2"/>
          <c:w val="0.86253099382495624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Trends!$P$19:$P$20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Trends!$Q$22:$Q$23</c:f>
              <c:numCache>
                <c:formatCode>0.0</c:formatCode>
                <c:ptCount val="2"/>
                <c:pt idx="0">
                  <c:v>0</c:v>
                </c:pt>
                <c:pt idx="1">
                  <c:v>8.2304526748971192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2-4B39-BBC3-89E401DF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31418112"/>
        <c:axId val="231419904"/>
      </c:barChart>
      <c:catAx>
        <c:axId val="231418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31419904"/>
        <c:crosses val="autoZero"/>
        <c:auto val="1"/>
        <c:lblAlgn val="ctr"/>
        <c:lblOffset val="100"/>
        <c:noMultiLvlLbl val="0"/>
      </c:catAx>
      <c:valAx>
        <c:axId val="23141990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20-64 year olds</a:t>
                </a:r>
              </a:p>
            </c:rich>
          </c:tx>
          <c:layout>
            <c:manualLayout>
              <c:xMode val="edge"/>
              <c:yMode val="edge"/>
              <c:x val="9.1327222378977384E-4"/>
              <c:y val="0.1789564204039229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1418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91340206700409"/>
          <c:y val="2.9591042515410417E-2"/>
          <c:w val="0.86253099382495624"/>
          <c:h val="0.871368108503034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Trends!$P$25:$P$26</c:f>
              <c:numCache>
                <c:formatCode>0</c:formatCode>
                <c:ptCount val="2"/>
                <c:pt idx="0">
                  <c:v>2006</c:v>
                </c:pt>
                <c:pt idx="1">
                  <c:v>2016</c:v>
                </c:pt>
              </c:numCache>
            </c:numRef>
          </c:cat>
          <c:val>
            <c:numRef>
              <c:f>Trends!$Q$25:$Q$26</c:f>
              <c:numCache>
                <c:formatCode>0.0</c:formatCode>
                <c:ptCount val="2"/>
                <c:pt idx="0">
                  <c:v>27.522935779816514</c:v>
                </c:pt>
                <c:pt idx="1">
                  <c:v>27.913279132791331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B-4AE8-94A7-F6D4F7CF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axId val="231418112"/>
        <c:axId val="231419904"/>
      </c:barChart>
      <c:catAx>
        <c:axId val="231418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31419904"/>
        <c:crosses val="autoZero"/>
        <c:auto val="1"/>
        <c:lblAlgn val="ctr"/>
        <c:lblOffset val="100"/>
        <c:noMultiLvlLbl val="0"/>
      </c:catAx>
      <c:valAx>
        <c:axId val="231419904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1327222378977384E-4"/>
              <c:y val="0.1789564204039229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31418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32966843711465"/>
          <c:y val="2.4924273668047739E-2"/>
          <c:w val="0.83618823237646478"/>
          <c:h val="0.96657832612772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Comparison!$AD$4:$AD$82</c:f>
              <c:strCache>
                <c:ptCount val="79"/>
                <c:pt idx="0">
                  <c:v>Towong</c:v>
                </c:pt>
                <c:pt idx="1">
                  <c:v>Northern Grampians</c:v>
                </c:pt>
                <c:pt idx="2">
                  <c:v>Buloke</c:v>
                </c:pt>
                <c:pt idx="3">
                  <c:v>Latrobe</c:v>
                </c:pt>
                <c:pt idx="4">
                  <c:v>Horsham</c:v>
                </c:pt>
                <c:pt idx="5">
                  <c:v>East Gippsland</c:v>
                </c:pt>
                <c:pt idx="6">
                  <c:v>Mount Alexander</c:v>
                </c:pt>
                <c:pt idx="7">
                  <c:v>Baw Baw</c:v>
                </c:pt>
                <c:pt idx="8">
                  <c:v>Mildura</c:v>
                </c:pt>
                <c:pt idx="9">
                  <c:v>Strathbogie</c:v>
                </c:pt>
                <c:pt idx="10">
                  <c:v>Glenelg</c:v>
                </c:pt>
                <c:pt idx="11">
                  <c:v>Southern Grampians</c:v>
                </c:pt>
                <c:pt idx="12">
                  <c:v>Greater Dandenong</c:v>
                </c:pt>
                <c:pt idx="13">
                  <c:v>Greater Shepparton</c:v>
                </c:pt>
                <c:pt idx="14">
                  <c:v>Moorabool</c:v>
                </c:pt>
                <c:pt idx="15">
                  <c:v>Campaspe</c:v>
                </c:pt>
                <c:pt idx="16">
                  <c:v>Gannawarra</c:v>
                </c:pt>
                <c:pt idx="17">
                  <c:v>Swan Hill</c:v>
                </c:pt>
                <c:pt idx="18">
                  <c:v>Greater Bendigo</c:v>
                </c:pt>
                <c:pt idx="19">
                  <c:v>Hume</c:v>
                </c:pt>
                <c:pt idx="20">
                  <c:v>South Gippsland</c:v>
                </c:pt>
                <c:pt idx="21">
                  <c:v>Colac-Otway</c:v>
                </c:pt>
                <c:pt idx="22">
                  <c:v>Ballarat</c:v>
                </c:pt>
                <c:pt idx="23">
                  <c:v>Moira</c:v>
                </c:pt>
                <c:pt idx="24">
                  <c:v>Frankston</c:v>
                </c:pt>
                <c:pt idx="25">
                  <c:v>Pyrenees</c:v>
                </c:pt>
                <c:pt idx="26">
                  <c:v>Nillumbik</c:v>
                </c:pt>
                <c:pt idx="27">
                  <c:v>Casey</c:v>
                </c:pt>
                <c:pt idx="28">
                  <c:v>Wodonga</c:v>
                </c:pt>
                <c:pt idx="29">
                  <c:v>Cardinia</c:v>
                </c:pt>
                <c:pt idx="30">
                  <c:v>Corangamite</c:v>
                </c:pt>
                <c:pt idx="31">
                  <c:v>Wangaratta</c:v>
                </c:pt>
                <c:pt idx="32">
                  <c:v>Wyndham</c:v>
                </c:pt>
                <c:pt idx="33">
                  <c:v>Macedon Ranges</c:v>
                </c:pt>
                <c:pt idx="34">
                  <c:v>Benalla</c:v>
                </c:pt>
                <c:pt idx="35">
                  <c:v>Brimbank</c:v>
                </c:pt>
                <c:pt idx="36">
                  <c:v>Knox</c:v>
                </c:pt>
                <c:pt idx="37">
                  <c:v>Greater Geelong</c:v>
                </c:pt>
                <c:pt idx="38">
                  <c:v>Central Goldfields</c:v>
                </c:pt>
                <c:pt idx="39">
                  <c:v>Mornington Peninsula</c:v>
                </c:pt>
                <c:pt idx="40">
                  <c:v>Yarra Ranges</c:v>
                </c:pt>
                <c:pt idx="41">
                  <c:v>Hobsons Bay</c:v>
                </c:pt>
                <c:pt idx="42">
                  <c:v>Melton</c:v>
                </c:pt>
                <c:pt idx="43">
                  <c:v>Warrnambool</c:v>
                </c:pt>
                <c:pt idx="44">
                  <c:v>Bayside</c:v>
                </c:pt>
                <c:pt idx="45">
                  <c:v>Maroondah</c:v>
                </c:pt>
                <c:pt idx="46">
                  <c:v>Whitehorse</c:v>
                </c:pt>
                <c:pt idx="47">
                  <c:v>Surf Coast</c:v>
                </c:pt>
                <c:pt idx="48">
                  <c:v>Maribyrnong</c:v>
                </c:pt>
                <c:pt idx="49">
                  <c:v>Whittlesea</c:v>
                </c:pt>
                <c:pt idx="50">
                  <c:v>Stonnington</c:v>
                </c:pt>
                <c:pt idx="51">
                  <c:v>Port Phillip</c:v>
                </c:pt>
                <c:pt idx="52">
                  <c:v>Mitchell</c:v>
                </c:pt>
                <c:pt idx="53">
                  <c:v>Bass Coast</c:v>
                </c:pt>
                <c:pt idx="54">
                  <c:v>Darebin</c:v>
                </c:pt>
                <c:pt idx="55">
                  <c:v>Moonee Valley</c:v>
                </c:pt>
                <c:pt idx="56">
                  <c:v>Banyule</c:v>
                </c:pt>
                <c:pt idx="57">
                  <c:v>Yarra</c:v>
                </c:pt>
                <c:pt idx="58">
                  <c:v>Moreland</c:v>
                </c:pt>
                <c:pt idx="59">
                  <c:v>Melbourne</c:v>
                </c:pt>
                <c:pt idx="60">
                  <c:v>Kingston</c:v>
                </c:pt>
                <c:pt idx="61">
                  <c:v>Wellington</c:v>
                </c:pt>
                <c:pt idx="62">
                  <c:v>Monash</c:v>
                </c:pt>
                <c:pt idx="63">
                  <c:v>Yarriambiack</c:v>
                </c:pt>
                <c:pt idx="64">
                  <c:v>West Wimmera</c:v>
                </c:pt>
                <c:pt idx="65">
                  <c:v>Queenscliffe (B)</c:v>
                </c:pt>
                <c:pt idx="66">
                  <c:v>Murrindindi</c:v>
                </c:pt>
                <c:pt idx="67">
                  <c:v>Moyne</c:v>
                </c:pt>
                <c:pt idx="68">
                  <c:v>Mansfield</c:v>
                </c:pt>
                <c:pt idx="69">
                  <c:v>Manningham</c:v>
                </c:pt>
                <c:pt idx="70">
                  <c:v>Loddon</c:v>
                </c:pt>
                <c:pt idx="71">
                  <c:v>Indigo</c:v>
                </c:pt>
                <c:pt idx="72">
                  <c:v>Hindmarsh</c:v>
                </c:pt>
                <c:pt idx="73">
                  <c:v>Hepburn</c:v>
                </c:pt>
                <c:pt idx="74">
                  <c:v>Golden Plains</c:v>
                </c:pt>
                <c:pt idx="75">
                  <c:v>Glen Eira</c:v>
                </c:pt>
                <c:pt idx="76">
                  <c:v>Boroondara</c:v>
                </c:pt>
                <c:pt idx="77">
                  <c:v>Ararat</c:v>
                </c:pt>
                <c:pt idx="78">
                  <c:v>Alpine</c:v>
                </c:pt>
              </c:strCache>
            </c:strRef>
          </c:cat>
          <c:val>
            <c:numRef>
              <c:f>Comparison!$AE$4:$AE$82</c:f>
              <c:numCache>
                <c:formatCode>General</c:formatCode>
                <c:ptCount val="7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55.555555555555557</c:v>
                </c:pt>
                <c:pt idx="4">
                  <c:v>53.333333333333336</c:v>
                </c:pt>
                <c:pt idx="5">
                  <c:v>52.222222222222229</c:v>
                </c:pt>
                <c:pt idx="6">
                  <c:v>50</c:v>
                </c:pt>
                <c:pt idx="7">
                  <c:v>50</c:v>
                </c:pt>
                <c:pt idx="8">
                  <c:v>46.666666666666664</c:v>
                </c:pt>
                <c:pt idx="9">
                  <c:v>45.454545454545453</c:v>
                </c:pt>
                <c:pt idx="10">
                  <c:v>45.161290322580641</c:v>
                </c:pt>
                <c:pt idx="11">
                  <c:v>43.75</c:v>
                </c:pt>
                <c:pt idx="12">
                  <c:v>42.857142857142854</c:v>
                </c:pt>
                <c:pt idx="13">
                  <c:v>39.877300613496928</c:v>
                </c:pt>
                <c:pt idx="14">
                  <c:v>38.70967741935484</c:v>
                </c:pt>
                <c:pt idx="15">
                  <c:v>37.878787878787875</c:v>
                </c:pt>
                <c:pt idx="16">
                  <c:v>37.5</c:v>
                </c:pt>
                <c:pt idx="17">
                  <c:v>37.096774193548384</c:v>
                </c:pt>
                <c:pt idx="18">
                  <c:v>37.037037037037038</c:v>
                </c:pt>
                <c:pt idx="19">
                  <c:v>36.986301369863014</c:v>
                </c:pt>
                <c:pt idx="20">
                  <c:v>36.84210526315789</c:v>
                </c:pt>
                <c:pt idx="21">
                  <c:v>36.84210526315789</c:v>
                </c:pt>
                <c:pt idx="22">
                  <c:v>35.526315789473685</c:v>
                </c:pt>
                <c:pt idx="23">
                  <c:v>35</c:v>
                </c:pt>
                <c:pt idx="24">
                  <c:v>33.913043478260867</c:v>
                </c:pt>
                <c:pt idx="25">
                  <c:v>33.333333333333329</c:v>
                </c:pt>
                <c:pt idx="26">
                  <c:v>33.333333333333329</c:v>
                </c:pt>
                <c:pt idx="27">
                  <c:v>33.333333333333329</c:v>
                </c:pt>
                <c:pt idx="28">
                  <c:v>32.911392405063289</c:v>
                </c:pt>
                <c:pt idx="29">
                  <c:v>32.786885245901637</c:v>
                </c:pt>
                <c:pt idx="30">
                  <c:v>31.25</c:v>
                </c:pt>
                <c:pt idx="31">
                  <c:v>31.03448275862069</c:v>
                </c:pt>
                <c:pt idx="32">
                  <c:v>30.075187969924812</c:v>
                </c:pt>
                <c:pt idx="33">
                  <c:v>28.571428571428569</c:v>
                </c:pt>
                <c:pt idx="34">
                  <c:v>28.571428571428569</c:v>
                </c:pt>
                <c:pt idx="35">
                  <c:v>27.500000000000004</c:v>
                </c:pt>
                <c:pt idx="36">
                  <c:v>27.027027027027028</c:v>
                </c:pt>
                <c:pt idx="37">
                  <c:v>26.94300518134715</c:v>
                </c:pt>
                <c:pt idx="38">
                  <c:v>26.666666666666668</c:v>
                </c:pt>
                <c:pt idx="39">
                  <c:v>26.595744680851062</c:v>
                </c:pt>
                <c:pt idx="40">
                  <c:v>26.373626373626376</c:v>
                </c:pt>
                <c:pt idx="41">
                  <c:v>26.086956521739129</c:v>
                </c:pt>
                <c:pt idx="42">
                  <c:v>25.274725274725274</c:v>
                </c:pt>
                <c:pt idx="43">
                  <c:v>25</c:v>
                </c:pt>
                <c:pt idx="44">
                  <c:v>23.809523809523807</c:v>
                </c:pt>
                <c:pt idx="45">
                  <c:v>22.448979591836736</c:v>
                </c:pt>
                <c:pt idx="46">
                  <c:v>22.222222222222221</c:v>
                </c:pt>
                <c:pt idx="47">
                  <c:v>22.222222222222221</c:v>
                </c:pt>
                <c:pt idx="48">
                  <c:v>22.222222222222221</c:v>
                </c:pt>
                <c:pt idx="49">
                  <c:v>20.149253731343283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18.399999999999999</c:v>
                </c:pt>
                <c:pt idx="55">
                  <c:v>16.981132075471699</c:v>
                </c:pt>
                <c:pt idx="56">
                  <c:v>16.923076923076923</c:v>
                </c:pt>
                <c:pt idx="57">
                  <c:v>16.129032258064516</c:v>
                </c:pt>
                <c:pt idx="58">
                  <c:v>13.26530612244898</c:v>
                </c:pt>
                <c:pt idx="59">
                  <c:v>13.095238095238097</c:v>
                </c:pt>
                <c:pt idx="60">
                  <c:v>11.76470588235294</c:v>
                </c:pt>
                <c:pt idx="61">
                  <c:v>11.538461538461538</c:v>
                </c:pt>
                <c:pt idx="62">
                  <c:v>7.4074074074074066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B-402D-A9D0-42FEB9984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218881024"/>
        <c:axId val="218883584"/>
      </c:barChart>
      <c:catAx>
        <c:axId val="218881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883584"/>
        <c:crosses val="autoZero"/>
        <c:auto val="1"/>
        <c:lblAlgn val="ctr"/>
        <c:lblOffset val="100"/>
        <c:noMultiLvlLbl val="0"/>
      </c:catAx>
      <c:valAx>
        <c:axId val="21888358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888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55" dropStyle="combo" dx="16" fmlaLink="$D$3" fmlaRange="$R$2:$R$81" sel="37" val="25"/>
</file>

<file path=xl/ctrlProps/ctrlProp2.xml><?xml version="1.0" encoding="utf-8"?>
<formControlPr xmlns="http://schemas.microsoft.com/office/spreadsheetml/2009/9/main" objectType="Drop" dropLines="55" dropStyle="combo" dx="16" fmlaLink="$D$3" fmlaRange="$R$2:$R$81" sel="37" val="26"/>
</file>

<file path=xl/ctrlProps/ctrlProp3.xml><?xml version="1.0" encoding="utf-8"?>
<formControlPr xmlns="http://schemas.microsoft.com/office/spreadsheetml/2009/9/main" objectType="Drop" dropLines="45" dropStyle="combo" dx="16" fmlaLink="$C$3" fmlaRange="$S$6:$S$85" sel="37" val="28"/>
</file>

<file path=xl/ctrlProps/ctrlProp4.xml><?xml version="1.0" encoding="utf-8"?>
<formControlPr xmlns="http://schemas.microsoft.com/office/spreadsheetml/2009/9/main" objectType="Drop" dropLines="14" dropStyle="combo" dx="16" fmlaLink="$AK$4" fmlaRange="$S$4:$S$17" sel="9" val="0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</xdr:row>
          <xdr:rowOff>142875</xdr:rowOff>
        </xdr:from>
        <xdr:to>
          <xdr:col>4</xdr:col>
          <xdr:colOff>95250</xdr:colOff>
          <xdr:row>3</xdr:row>
          <xdr:rowOff>47625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</xdr:col>
      <xdr:colOff>187664</xdr:colOff>
      <xdr:row>7</xdr:row>
      <xdr:rowOff>0</xdr:rowOff>
    </xdr:to>
    <xdr:pic>
      <xdr:nvPicPr>
        <xdr:cNvPr id="2" name="Picture 1" descr="1209712_turning_pages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381125"/>
          <a:ext cx="473414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1</xdr:col>
      <xdr:colOff>187664</xdr:colOff>
      <xdr:row>19</xdr:row>
      <xdr:rowOff>8085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3819525"/>
          <a:ext cx="473414" cy="3509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</xdr:col>
      <xdr:colOff>187664</xdr:colOff>
      <xdr:row>16</xdr:row>
      <xdr:rowOff>8086</xdr:rowOff>
    </xdr:to>
    <xdr:pic>
      <xdr:nvPicPr>
        <xdr:cNvPr id="4" name="Picture 3" descr="1387517_2012_crisis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3209925"/>
          <a:ext cx="473414" cy="35098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</xdr:row>
          <xdr:rowOff>123825</xdr:rowOff>
        </xdr:from>
        <xdr:to>
          <xdr:col>4</xdr:col>
          <xdr:colOff>104775</xdr:colOff>
          <xdr:row>3</xdr:row>
          <xdr:rowOff>28575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7</xdr:row>
      <xdr:rowOff>244929</xdr:rowOff>
    </xdr:from>
    <xdr:to>
      <xdr:col>1</xdr:col>
      <xdr:colOff>190499</xdr:colOff>
      <xdr:row>9</xdr:row>
      <xdr:rowOff>149427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98"/>
        <a:stretch/>
      </xdr:blipFill>
      <xdr:spPr>
        <a:xfrm>
          <a:off x="0" y="1968954"/>
          <a:ext cx="476249" cy="3426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</xdr:rowOff>
    </xdr:from>
    <xdr:to>
      <xdr:col>2</xdr:col>
      <xdr:colOff>9071</xdr:colOff>
      <xdr:row>25</xdr:row>
      <xdr:rowOff>9073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38726"/>
          <a:ext cx="485321" cy="351972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20</xdr:row>
      <xdr:rowOff>8659</xdr:rowOff>
    </xdr:from>
    <xdr:to>
      <xdr:col>2</xdr:col>
      <xdr:colOff>0</xdr:colOff>
      <xdr:row>21</xdr:row>
      <xdr:rowOff>165346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166" b="35228"/>
        <a:stretch/>
      </xdr:blipFill>
      <xdr:spPr>
        <a:xfrm>
          <a:off x="1" y="4437784"/>
          <a:ext cx="476249" cy="3281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2</xdr:col>
      <xdr:colOff>16809</xdr:colOff>
      <xdr:row>28</xdr:row>
      <xdr:rowOff>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48325"/>
          <a:ext cx="493059" cy="342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11</xdr:row>
      <xdr:rowOff>0</xdr:rowOff>
    </xdr:from>
    <xdr:to>
      <xdr:col>2</xdr:col>
      <xdr:colOff>8659</xdr:colOff>
      <xdr:row>13</xdr:row>
      <xdr:rowOff>8659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600325"/>
          <a:ext cx="484908" cy="351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8658</xdr:colOff>
      <xdr:row>4</xdr:row>
      <xdr:rowOff>17320</xdr:rowOff>
    </xdr:from>
    <xdr:to>
      <xdr:col>2</xdr:col>
      <xdr:colOff>415636</xdr:colOff>
      <xdr:row>16</xdr:row>
      <xdr:rowOff>138546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8659</xdr:colOff>
      <xdr:row>18</xdr:row>
      <xdr:rowOff>8657</xdr:rowOff>
    </xdr:from>
    <xdr:to>
      <xdr:col>6</xdr:col>
      <xdr:colOff>675409</xdr:colOff>
      <xdr:row>30</xdr:row>
      <xdr:rowOff>129884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</xdr:col>
      <xdr:colOff>25978</xdr:colOff>
      <xdr:row>31</xdr:row>
      <xdr:rowOff>155863</xdr:rowOff>
    </xdr:from>
    <xdr:to>
      <xdr:col>2</xdr:col>
      <xdr:colOff>432956</xdr:colOff>
      <xdr:row>44</xdr:row>
      <xdr:rowOff>112567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</xdr:col>
      <xdr:colOff>2779568</xdr:colOff>
      <xdr:row>47</xdr:row>
      <xdr:rowOff>8658</xdr:rowOff>
    </xdr:from>
    <xdr:to>
      <xdr:col>6</xdr:col>
      <xdr:colOff>684067</xdr:colOff>
      <xdr:row>59</xdr:row>
      <xdr:rowOff>129885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  <xdr:twoCellAnchor>
    <xdr:from>
      <xdr:col>1</xdr:col>
      <xdr:colOff>25978</xdr:colOff>
      <xdr:row>63</xdr:row>
      <xdr:rowOff>103909</xdr:rowOff>
    </xdr:from>
    <xdr:to>
      <xdr:col>2</xdr:col>
      <xdr:colOff>432956</xdr:colOff>
      <xdr:row>76</xdr:row>
      <xdr:rowOff>60612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twoCellAnchor>
  <xdr:twoCellAnchor>
    <xdr:from>
      <xdr:col>2</xdr:col>
      <xdr:colOff>415634</xdr:colOff>
      <xdr:row>6</xdr:row>
      <xdr:rowOff>121227</xdr:rowOff>
    </xdr:from>
    <xdr:to>
      <xdr:col>5</xdr:col>
      <xdr:colOff>562839</xdr:colOff>
      <xdr:row>12</xdr:row>
      <xdr:rowOff>77932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/>
      </xdr:nvSpPr>
      <xdr:spPr>
        <a:xfrm>
          <a:off x="3550225" y="1593272"/>
          <a:ext cx="2147455" cy="94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Early School Leaving:</a:t>
          </a:r>
        </a:p>
        <a:p>
          <a:r>
            <a:rPr lang="en-US" sz="1100"/>
            <a:t>Per</a:t>
          </a:r>
          <a:r>
            <a:rPr lang="en-US" sz="1100" baseline="0"/>
            <a:t> cent of 20 to 24 year olds who had left school before completing year 11: 2006 and 2016</a:t>
          </a:r>
          <a:endParaRPr lang="en-US" sz="1100"/>
        </a:p>
      </xdr:txBody>
    </xdr:sp>
    <xdr:clientData/>
  </xdr:twoCellAnchor>
  <xdr:twoCellAnchor>
    <xdr:from>
      <xdr:col>1</xdr:col>
      <xdr:colOff>614796</xdr:colOff>
      <xdr:row>20</xdr:row>
      <xdr:rowOff>138546</xdr:rowOff>
    </xdr:from>
    <xdr:to>
      <xdr:col>1</xdr:col>
      <xdr:colOff>2762251</xdr:colOff>
      <xdr:row>26</xdr:row>
      <xdr:rowOff>95250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952501" y="3913910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Child Birth</a:t>
          </a:r>
        </a:p>
        <a:p>
          <a:r>
            <a:rPr lang="en-US" sz="1100"/>
            <a:t>Per</a:t>
          </a:r>
          <a:r>
            <a:rPr lang="en-US" sz="1100" baseline="0"/>
            <a:t> cent of 15 to 24 year olds who had given birth: 2006 and 2016</a:t>
          </a:r>
          <a:endParaRPr lang="en-US" sz="1100"/>
        </a:p>
      </xdr:txBody>
    </xdr:sp>
    <xdr:clientData/>
  </xdr:twoCellAnchor>
  <xdr:twoCellAnchor>
    <xdr:from>
      <xdr:col>2</xdr:col>
      <xdr:colOff>450274</xdr:colOff>
      <xdr:row>34</xdr:row>
      <xdr:rowOff>155863</xdr:rowOff>
    </xdr:from>
    <xdr:to>
      <xdr:col>5</xdr:col>
      <xdr:colOff>597479</xdr:colOff>
      <xdr:row>40</xdr:row>
      <xdr:rowOff>112568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/>
      </xdr:nvSpPr>
      <xdr:spPr>
        <a:xfrm>
          <a:off x="3584865" y="6234545"/>
          <a:ext cx="2147455" cy="9438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One-parent families:</a:t>
          </a:r>
        </a:p>
        <a:p>
          <a:r>
            <a:rPr lang="en-US" sz="1100"/>
            <a:t>Per</a:t>
          </a:r>
          <a:r>
            <a:rPr lang="en-US" sz="1100" baseline="0"/>
            <a:t> cent of families with children which are single-parent families: 2006 and 2016</a:t>
          </a:r>
          <a:endParaRPr lang="en-US" sz="1100"/>
        </a:p>
      </xdr:txBody>
    </xdr:sp>
    <xdr:clientData/>
  </xdr:twoCellAnchor>
  <xdr:twoCellAnchor>
    <xdr:from>
      <xdr:col>1</xdr:col>
      <xdr:colOff>597477</xdr:colOff>
      <xdr:row>49</xdr:row>
      <xdr:rowOff>138545</xdr:rowOff>
    </xdr:from>
    <xdr:to>
      <xdr:col>1</xdr:col>
      <xdr:colOff>2744932</xdr:colOff>
      <xdr:row>55</xdr:row>
      <xdr:rowOff>95249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935182" y="8685068"/>
          <a:ext cx="2147455" cy="9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Home Ownership:</a:t>
          </a:r>
        </a:p>
        <a:p>
          <a:r>
            <a:rPr lang="en-US" sz="1100"/>
            <a:t>Per</a:t>
          </a:r>
          <a:r>
            <a:rPr lang="en-US" sz="1100" baseline="0"/>
            <a:t> cent of homes that are owned or being purchased by their occupants: 2006 and 2016</a:t>
          </a:r>
          <a:endParaRPr lang="en-US" sz="1100"/>
        </a:p>
      </xdr:txBody>
    </xdr:sp>
    <xdr:clientData/>
  </xdr:twoCellAnchor>
  <xdr:twoCellAnchor>
    <xdr:from>
      <xdr:col>2</xdr:col>
      <xdr:colOff>406976</xdr:colOff>
      <xdr:row>65</xdr:row>
      <xdr:rowOff>129886</xdr:rowOff>
    </xdr:from>
    <xdr:to>
      <xdr:col>5</xdr:col>
      <xdr:colOff>554181</xdr:colOff>
      <xdr:row>72</xdr:row>
      <xdr:rowOff>121227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3541567" y="10849841"/>
          <a:ext cx="214745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Disability:</a:t>
          </a:r>
        </a:p>
        <a:p>
          <a:r>
            <a:rPr lang="en-US" sz="1100"/>
            <a:t>Per</a:t>
          </a:r>
          <a:r>
            <a:rPr lang="en-US" sz="1100" baseline="0"/>
            <a:t> cent of people aged 20 to 64 years who have a severe or profound disability: 2006 and 2016</a:t>
          </a:r>
          <a:endParaRPr lang="en-US" sz="1100"/>
        </a:p>
      </xdr:txBody>
    </xdr:sp>
    <xdr:clientData/>
  </xdr:twoCellAnchor>
  <xdr:twoCellAnchor>
    <xdr:from>
      <xdr:col>12</xdr:col>
      <xdr:colOff>450275</xdr:colOff>
      <xdr:row>4</xdr:row>
      <xdr:rowOff>51954</xdr:rowOff>
    </xdr:from>
    <xdr:to>
      <xdr:col>17</xdr:col>
      <xdr:colOff>69273</xdr:colOff>
      <xdr:row>26</xdr:row>
      <xdr:rowOff>51954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9923320" y="1082386"/>
          <a:ext cx="4840430" cy="3532909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2790825</xdr:colOff>
          <xdr:row>2</xdr:row>
          <xdr:rowOff>0</xdr:rowOff>
        </xdr:from>
        <xdr:to>
          <xdr:col>3</xdr:col>
          <xdr:colOff>695325</xdr:colOff>
          <xdr:row>3</xdr:row>
          <xdr:rowOff>19050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8659</xdr:colOff>
      <xdr:row>78</xdr:row>
      <xdr:rowOff>51956</xdr:rowOff>
    </xdr:from>
    <xdr:to>
      <xdr:col>6</xdr:col>
      <xdr:colOff>606137</xdr:colOff>
      <xdr:row>91</xdr:row>
      <xdr:rowOff>8660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twoCellAnchor>
  <xdr:twoCellAnchor>
    <xdr:from>
      <xdr:col>1</xdr:col>
      <xdr:colOff>623454</xdr:colOff>
      <xdr:row>81</xdr:row>
      <xdr:rowOff>129886</xdr:rowOff>
    </xdr:from>
    <xdr:to>
      <xdr:col>1</xdr:col>
      <xdr:colOff>2770909</xdr:colOff>
      <xdr:row>87</xdr:row>
      <xdr:rowOff>138544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/>
      </xdr:nvSpPr>
      <xdr:spPr>
        <a:xfrm>
          <a:off x="961159" y="13482204"/>
          <a:ext cx="2147455" cy="9957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Tertiary education:</a:t>
          </a:r>
        </a:p>
        <a:p>
          <a:r>
            <a:rPr lang="en-US" sz="1100"/>
            <a:t>Per</a:t>
          </a:r>
          <a:r>
            <a:rPr lang="en-US" sz="1100" baseline="0"/>
            <a:t> cent of people aged 25 to 44 years who hold a degree or higher qualification: 2006 and 2016</a:t>
          </a:r>
          <a:endParaRPr lang="en-US" sz="1100"/>
        </a:p>
      </xdr:txBody>
    </xdr:sp>
    <xdr:clientData/>
  </xdr:twoCellAnchor>
  <xdr:twoCellAnchor>
    <xdr:from>
      <xdr:col>2</xdr:col>
      <xdr:colOff>458932</xdr:colOff>
      <xdr:row>95</xdr:row>
      <xdr:rowOff>112569</xdr:rowOff>
    </xdr:from>
    <xdr:to>
      <xdr:col>6</xdr:col>
      <xdr:colOff>1</xdr:colOff>
      <xdr:row>103</xdr:row>
      <xdr:rowOff>138546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3593523" y="15768205"/>
          <a:ext cx="2147455" cy="1342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Unemployment rate:</a:t>
          </a:r>
        </a:p>
        <a:p>
          <a:r>
            <a:rPr lang="en-US" sz="1100"/>
            <a:t>Per</a:t>
          </a:r>
          <a:r>
            <a:rPr lang="en-US" sz="1100" baseline="0"/>
            <a:t> cent of people 15 or more who are unemployed and seeking work, as a percentage of the labour force (that is, those who are either employed or unemployed): 2006 and 2016</a:t>
          </a:r>
          <a:endParaRPr lang="en-US" sz="1100"/>
        </a:p>
      </xdr:txBody>
    </xdr:sp>
    <xdr:clientData/>
  </xdr:twoCellAnchor>
  <xdr:twoCellAnchor>
    <xdr:from>
      <xdr:col>1</xdr:col>
      <xdr:colOff>8659</xdr:colOff>
      <xdr:row>93</xdr:row>
      <xdr:rowOff>25977</xdr:rowOff>
    </xdr:from>
    <xdr:to>
      <xdr:col>2</xdr:col>
      <xdr:colOff>415637</xdr:colOff>
      <xdr:row>105</xdr:row>
      <xdr:rowOff>147203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4</xdr:row>
      <xdr:rowOff>47625</xdr:rowOff>
    </xdr:from>
    <xdr:to>
      <xdr:col>47</xdr:col>
      <xdr:colOff>552450</xdr:colOff>
      <xdr:row>81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2</xdr:row>
          <xdr:rowOff>228600</xdr:rowOff>
        </xdr:from>
        <xdr:to>
          <xdr:col>44</xdr:col>
          <xdr:colOff>447675</xdr:colOff>
          <xdr:row>4</xdr:row>
          <xdr:rowOff>19050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F126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21" sqref="E121"/>
    </sheetView>
  </sheetViews>
  <sheetFormatPr defaultColWidth="11.3984375" defaultRowHeight="10.5" x14ac:dyDescent="0.35"/>
  <cols>
    <col min="1" max="1" width="2.73046875" style="56" bestFit="1" customWidth="1"/>
    <col min="2" max="2" width="23.73046875" style="57" bestFit="1" customWidth="1"/>
    <col min="3" max="3" width="11.3984375" style="56"/>
    <col min="4" max="4" width="38.1328125" style="56" customWidth="1"/>
    <col min="5" max="16384" width="11.3984375" style="56"/>
  </cols>
  <sheetData>
    <row r="4" spans="1:84" ht="21" x14ac:dyDescent="0.35">
      <c r="D4" s="58"/>
      <c r="E4" s="59" t="s">
        <v>1</v>
      </c>
      <c r="F4" s="59" t="s">
        <v>2</v>
      </c>
      <c r="G4" s="59" t="s">
        <v>3</v>
      </c>
      <c r="H4" s="59" t="s">
        <v>4</v>
      </c>
      <c r="I4" s="59" t="s">
        <v>5</v>
      </c>
      <c r="J4" s="59" t="s">
        <v>6</v>
      </c>
      <c r="K4" s="59" t="s">
        <v>7</v>
      </c>
      <c r="L4" s="59" t="s">
        <v>8</v>
      </c>
      <c r="M4" s="59" t="s">
        <v>9</v>
      </c>
      <c r="N4" s="59" t="s">
        <v>10</v>
      </c>
      <c r="O4" s="59" t="s">
        <v>11</v>
      </c>
      <c r="P4" s="59" t="s">
        <v>12</v>
      </c>
      <c r="Q4" s="59" t="s">
        <v>13</v>
      </c>
      <c r="R4" s="59" t="s">
        <v>14</v>
      </c>
      <c r="S4" s="59" t="s">
        <v>16</v>
      </c>
      <c r="T4" s="59" t="s">
        <v>15</v>
      </c>
      <c r="U4" s="59" t="s">
        <v>17</v>
      </c>
      <c r="V4" s="59" t="s">
        <v>18</v>
      </c>
      <c r="W4" s="59" t="s">
        <v>19</v>
      </c>
      <c r="X4" s="59" t="s">
        <v>20</v>
      </c>
      <c r="Y4" s="59" t="s">
        <v>88</v>
      </c>
      <c r="Z4" s="59" t="s">
        <v>21</v>
      </c>
      <c r="AA4" s="59" t="s">
        <v>22</v>
      </c>
      <c r="AB4" s="59" t="s">
        <v>23</v>
      </c>
      <c r="AC4" s="59" t="s">
        <v>24</v>
      </c>
      <c r="AD4" s="59" t="s">
        <v>25</v>
      </c>
      <c r="AE4" s="59" t="s">
        <v>26</v>
      </c>
      <c r="AF4" s="59" t="s">
        <v>27</v>
      </c>
      <c r="AG4" s="59" t="s">
        <v>28</v>
      </c>
      <c r="AH4" s="59" t="s">
        <v>29</v>
      </c>
      <c r="AI4" s="59" t="s">
        <v>30</v>
      </c>
      <c r="AJ4" s="59" t="s">
        <v>31</v>
      </c>
      <c r="AK4" s="59" t="s">
        <v>32</v>
      </c>
      <c r="AL4" s="59" t="s">
        <v>33</v>
      </c>
      <c r="AM4" s="59" t="s">
        <v>34</v>
      </c>
      <c r="AN4" s="59" t="s">
        <v>35</v>
      </c>
      <c r="AO4" s="59" t="s">
        <v>36</v>
      </c>
      <c r="AP4" s="59" t="s">
        <v>37</v>
      </c>
      <c r="AQ4" s="59" t="s">
        <v>38</v>
      </c>
      <c r="AR4" s="59" t="s">
        <v>39</v>
      </c>
      <c r="AS4" s="59" t="s">
        <v>40</v>
      </c>
      <c r="AT4" s="59" t="s">
        <v>41</v>
      </c>
      <c r="AU4" s="59" t="s">
        <v>42</v>
      </c>
      <c r="AV4" s="59" t="s">
        <v>43</v>
      </c>
      <c r="AW4" s="59" t="s">
        <v>44</v>
      </c>
      <c r="AX4" s="59" t="s">
        <v>45</v>
      </c>
      <c r="AY4" s="59" t="s">
        <v>46</v>
      </c>
      <c r="AZ4" s="59" t="s">
        <v>47</v>
      </c>
      <c r="BA4" s="59" t="s">
        <v>48</v>
      </c>
      <c r="BB4" s="59" t="s">
        <v>49</v>
      </c>
      <c r="BC4" s="59" t="s">
        <v>50</v>
      </c>
      <c r="BD4" s="59" t="s">
        <v>51</v>
      </c>
      <c r="BE4" s="59" t="s">
        <v>52</v>
      </c>
      <c r="BF4" s="59" t="s">
        <v>53</v>
      </c>
      <c r="BG4" s="59" t="s">
        <v>54</v>
      </c>
      <c r="BH4" s="59" t="s">
        <v>55</v>
      </c>
      <c r="BI4" s="59" t="s">
        <v>56</v>
      </c>
      <c r="BJ4" s="59" t="s">
        <v>57</v>
      </c>
      <c r="BK4" s="59" t="s">
        <v>58</v>
      </c>
      <c r="BL4" s="59" t="s">
        <v>59</v>
      </c>
      <c r="BM4" s="59" t="s">
        <v>85</v>
      </c>
      <c r="BN4" s="59" t="s">
        <v>60</v>
      </c>
      <c r="BO4" s="59" t="s">
        <v>61</v>
      </c>
      <c r="BP4" s="59" t="s">
        <v>62</v>
      </c>
      <c r="BQ4" s="59" t="s">
        <v>63</v>
      </c>
      <c r="BR4" s="59" t="s">
        <v>64</v>
      </c>
      <c r="BS4" s="59" t="s">
        <v>65</v>
      </c>
      <c r="BT4" s="59" t="s">
        <v>66</v>
      </c>
      <c r="BU4" s="59" t="s">
        <v>67</v>
      </c>
      <c r="BV4" s="59" t="s">
        <v>68</v>
      </c>
      <c r="BW4" s="59" t="s">
        <v>69</v>
      </c>
      <c r="BX4" s="59" t="s">
        <v>70</v>
      </c>
      <c r="BY4" s="59" t="s">
        <v>71</v>
      </c>
      <c r="BZ4" s="59" t="s">
        <v>72</v>
      </c>
      <c r="CA4" s="59" t="s">
        <v>73</v>
      </c>
      <c r="CB4" s="59" t="s">
        <v>74</v>
      </c>
      <c r="CC4" s="59" t="s">
        <v>76</v>
      </c>
      <c r="CD4" s="59" t="s">
        <v>75</v>
      </c>
      <c r="CE4" s="59" t="s">
        <v>89</v>
      </c>
      <c r="CF4" s="59" t="s">
        <v>78</v>
      </c>
    </row>
    <row r="5" spans="1:84" ht="21" x14ac:dyDescent="0.35">
      <c r="A5" s="60">
        <v>1</v>
      </c>
      <c r="B5" s="57" t="s">
        <v>77</v>
      </c>
      <c r="C5" s="61" t="s">
        <v>90</v>
      </c>
      <c r="D5" s="62" t="s">
        <v>144</v>
      </c>
      <c r="E5" s="63">
        <v>36</v>
      </c>
      <c r="F5" s="63">
        <v>54</v>
      </c>
      <c r="G5" s="63">
        <v>546</v>
      </c>
      <c r="H5" s="63">
        <v>209</v>
      </c>
      <c r="I5" s="63">
        <v>111</v>
      </c>
      <c r="J5" s="63">
        <v>188</v>
      </c>
      <c r="K5" s="63">
        <v>43</v>
      </c>
      <c r="L5" s="63">
        <v>80</v>
      </c>
      <c r="M5" s="63">
        <v>62</v>
      </c>
      <c r="N5" s="63">
        <v>267</v>
      </c>
      <c r="O5" s="63">
        <v>31</v>
      </c>
      <c r="P5" s="63">
        <v>306</v>
      </c>
      <c r="Q5" s="63">
        <v>308</v>
      </c>
      <c r="R5" s="63">
        <v>573</v>
      </c>
      <c r="S5" s="63">
        <v>79</v>
      </c>
      <c r="T5" s="63">
        <v>85</v>
      </c>
      <c r="U5" s="63">
        <v>59</v>
      </c>
      <c r="V5" s="63">
        <v>293</v>
      </c>
      <c r="W5" s="63">
        <v>462</v>
      </c>
      <c r="X5" s="63">
        <v>414</v>
      </c>
      <c r="Y5" s="63">
        <v>77</v>
      </c>
      <c r="Z5" s="63">
        <v>68</v>
      </c>
      <c r="AA5" s="63">
        <v>181</v>
      </c>
      <c r="AB5" s="63">
        <v>76</v>
      </c>
      <c r="AC5" s="63">
        <v>677</v>
      </c>
      <c r="AD5" s="63">
        <v>155</v>
      </c>
      <c r="AE5" s="63">
        <v>829</v>
      </c>
      <c r="AF5" s="63">
        <v>780</v>
      </c>
      <c r="AG5" s="63">
        <v>63</v>
      </c>
      <c r="AH5" s="63">
        <v>26</v>
      </c>
      <c r="AI5" s="63">
        <v>140</v>
      </c>
      <c r="AJ5" s="63">
        <v>123</v>
      </c>
      <c r="AK5" s="63">
        <v>490</v>
      </c>
      <c r="AL5" s="63">
        <v>71</v>
      </c>
      <c r="AM5" s="63">
        <v>162</v>
      </c>
      <c r="AN5" s="63">
        <v>250</v>
      </c>
      <c r="AO5" s="63">
        <v>452</v>
      </c>
      <c r="AP5" s="63">
        <v>38</v>
      </c>
      <c r="AQ5" s="63">
        <v>104</v>
      </c>
      <c r="AR5" s="63">
        <v>63</v>
      </c>
      <c r="AS5" s="63">
        <v>18</v>
      </c>
      <c r="AT5" s="63">
        <v>86</v>
      </c>
      <c r="AU5" s="63">
        <v>179</v>
      </c>
      <c r="AV5" s="63">
        <v>34</v>
      </c>
      <c r="AW5" s="63">
        <v>429</v>
      </c>
      <c r="AX5" s="63">
        <v>807</v>
      </c>
      <c r="AY5" s="63">
        <v>258</v>
      </c>
      <c r="AZ5" s="63">
        <v>175</v>
      </c>
      <c r="BA5" s="63">
        <v>109</v>
      </c>
      <c r="BB5" s="63">
        <v>95</v>
      </c>
      <c r="BC5" s="63">
        <v>140</v>
      </c>
      <c r="BD5" s="63">
        <v>187</v>
      </c>
      <c r="BE5" s="63">
        <v>428</v>
      </c>
      <c r="BF5" s="63">
        <v>59</v>
      </c>
      <c r="BG5" s="63">
        <v>81</v>
      </c>
      <c r="BH5" s="63">
        <v>62</v>
      </c>
      <c r="BI5" s="63">
        <v>73</v>
      </c>
      <c r="BJ5" s="63">
        <v>56</v>
      </c>
      <c r="BK5" s="63">
        <v>54</v>
      </c>
      <c r="BL5" s="63">
        <v>32</v>
      </c>
      <c r="BM5" s="63">
        <v>0</v>
      </c>
      <c r="BN5" s="63">
        <v>91</v>
      </c>
      <c r="BO5" s="63">
        <v>87</v>
      </c>
      <c r="BP5" s="63">
        <v>56</v>
      </c>
      <c r="BQ5" s="63">
        <v>28</v>
      </c>
      <c r="BR5" s="63">
        <v>72</v>
      </c>
      <c r="BS5" s="63">
        <v>324</v>
      </c>
      <c r="BT5" s="63">
        <v>22</v>
      </c>
      <c r="BU5" s="63">
        <v>136</v>
      </c>
      <c r="BV5" s="63">
        <v>205</v>
      </c>
      <c r="BW5" s="63">
        <v>200</v>
      </c>
      <c r="BX5" s="63">
        <v>16</v>
      </c>
      <c r="BY5" s="63">
        <v>94</v>
      </c>
      <c r="BZ5" s="63">
        <v>612</v>
      </c>
      <c r="CA5" s="63">
        <v>371</v>
      </c>
      <c r="CB5" s="63">
        <v>613</v>
      </c>
      <c r="CC5" s="63">
        <v>57</v>
      </c>
      <c r="CD5" s="63">
        <v>449</v>
      </c>
      <c r="CE5" s="63">
        <v>22</v>
      </c>
      <c r="CF5" s="63">
        <v>15886</v>
      </c>
    </row>
    <row r="6" spans="1:84" x14ac:dyDescent="0.35">
      <c r="A6" s="60">
        <v>2</v>
      </c>
      <c r="C6" s="58"/>
      <c r="D6" s="62" t="s">
        <v>86</v>
      </c>
      <c r="E6" s="63">
        <v>17</v>
      </c>
      <c r="F6" s="63">
        <v>20</v>
      </c>
      <c r="G6" s="63">
        <v>316</v>
      </c>
      <c r="H6" s="63">
        <v>139</v>
      </c>
      <c r="I6" s="63">
        <v>50</v>
      </c>
      <c r="J6" s="63">
        <v>91</v>
      </c>
      <c r="K6" s="63">
        <v>33</v>
      </c>
      <c r="L6" s="63">
        <v>48</v>
      </c>
      <c r="M6" s="63">
        <v>88</v>
      </c>
      <c r="N6" s="63">
        <v>149</v>
      </c>
      <c r="O6" s="63">
        <v>7</v>
      </c>
      <c r="P6" s="63">
        <v>160</v>
      </c>
      <c r="Q6" s="63">
        <v>132</v>
      </c>
      <c r="R6" s="63">
        <v>318</v>
      </c>
      <c r="S6" s="63">
        <v>25</v>
      </c>
      <c r="T6" s="63">
        <v>42</v>
      </c>
      <c r="U6" s="63">
        <v>27</v>
      </c>
      <c r="V6" s="63">
        <v>231</v>
      </c>
      <c r="W6" s="63">
        <v>224</v>
      </c>
      <c r="X6" s="63">
        <v>254</v>
      </c>
      <c r="Y6" s="63">
        <v>34</v>
      </c>
      <c r="Z6" s="63">
        <v>39</v>
      </c>
      <c r="AA6" s="63">
        <v>83</v>
      </c>
      <c r="AB6" s="63">
        <v>31</v>
      </c>
      <c r="AC6" s="63">
        <v>385</v>
      </c>
      <c r="AD6" s="63">
        <v>94</v>
      </c>
      <c r="AE6" s="63">
        <v>474</v>
      </c>
      <c r="AF6" s="63">
        <v>411</v>
      </c>
      <c r="AG6" s="63">
        <v>15</v>
      </c>
      <c r="AH6" s="63">
        <v>9</v>
      </c>
      <c r="AI6" s="63">
        <v>82</v>
      </c>
      <c r="AJ6" s="63">
        <v>37</v>
      </c>
      <c r="AK6" s="63">
        <v>310</v>
      </c>
      <c r="AL6" s="63">
        <v>29</v>
      </c>
      <c r="AM6" s="63">
        <v>104</v>
      </c>
      <c r="AN6" s="63">
        <v>165</v>
      </c>
      <c r="AO6" s="63">
        <v>226</v>
      </c>
      <c r="AP6" s="63">
        <v>19</v>
      </c>
      <c r="AQ6" s="63">
        <v>45</v>
      </c>
      <c r="AR6" s="63">
        <v>46</v>
      </c>
      <c r="AS6" s="63">
        <v>14</v>
      </c>
      <c r="AT6" s="63">
        <v>85</v>
      </c>
      <c r="AU6" s="63">
        <v>100</v>
      </c>
      <c r="AV6" s="63">
        <v>148</v>
      </c>
      <c r="AW6" s="63">
        <v>247</v>
      </c>
      <c r="AX6" s="63">
        <v>387</v>
      </c>
      <c r="AY6" s="63">
        <v>114</v>
      </c>
      <c r="AZ6" s="63">
        <v>83</v>
      </c>
      <c r="BA6" s="63">
        <v>107</v>
      </c>
      <c r="BB6" s="63">
        <v>86</v>
      </c>
      <c r="BC6" s="63">
        <v>62</v>
      </c>
      <c r="BD6" s="63">
        <v>154</v>
      </c>
      <c r="BE6" s="63">
        <v>246</v>
      </c>
      <c r="BF6" s="63">
        <v>26</v>
      </c>
      <c r="BG6" s="63">
        <v>28</v>
      </c>
      <c r="BH6" s="63">
        <v>31</v>
      </c>
      <c r="BI6" s="63">
        <v>37</v>
      </c>
      <c r="BJ6" s="63">
        <v>29</v>
      </c>
      <c r="BK6" s="63">
        <v>67</v>
      </c>
      <c r="BL6" s="63">
        <v>24</v>
      </c>
      <c r="BM6" s="63">
        <v>0</v>
      </c>
      <c r="BN6" s="63">
        <v>47</v>
      </c>
      <c r="BO6" s="63">
        <v>42</v>
      </c>
      <c r="BP6" s="63">
        <v>67</v>
      </c>
      <c r="BQ6" s="63">
        <v>16</v>
      </c>
      <c r="BR6" s="63">
        <v>38</v>
      </c>
      <c r="BS6" s="63">
        <v>148</v>
      </c>
      <c r="BT6" s="63">
        <v>9</v>
      </c>
      <c r="BU6" s="63">
        <v>80</v>
      </c>
      <c r="BV6" s="63">
        <v>116</v>
      </c>
      <c r="BW6" s="63">
        <v>117</v>
      </c>
      <c r="BX6" s="63">
        <v>5</v>
      </c>
      <c r="BY6" s="63">
        <v>71</v>
      </c>
      <c r="BZ6" s="63">
        <v>280</v>
      </c>
      <c r="CA6" s="63">
        <v>201</v>
      </c>
      <c r="CB6" s="63">
        <v>329</v>
      </c>
      <c r="CC6" s="63">
        <v>86</v>
      </c>
      <c r="CD6" s="63">
        <v>264</v>
      </c>
      <c r="CE6" s="63">
        <v>12</v>
      </c>
      <c r="CF6" s="63">
        <v>9075</v>
      </c>
    </row>
    <row r="7" spans="1:84" x14ac:dyDescent="0.35">
      <c r="A7" s="60">
        <v>3</v>
      </c>
      <c r="C7" s="58"/>
      <c r="D7" s="62" t="s">
        <v>87</v>
      </c>
      <c r="E7" s="63">
        <v>46</v>
      </c>
      <c r="F7" s="63">
        <v>91</v>
      </c>
      <c r="G7" s="63">
        <v>542</v>
      </c>
      <c r="H7" s="63">
        <v>318</v>
      </c>
      <c r="I7" s="63">
        <v>118</v>
      </c>
      <c r="J7" s="63">
        <v>179</v>
      </c>
      <c r="K7" s="63">
        <v>98</v>
      </c>
      <c r="L7" s="63">
        <v>87</v>
      </c>
      <c r="M7" s="63">
        <v>150</v>
      </c>
      <c r="N7" s="63">
        <v>365</v>
      </c>
      <c r="O7" s="63">
        <v>23</v>
      </c>
      <c r="P7" s="63">
        <v>346</v>
      </c>
      <c r="Q7" s="63">
        <v>302</v>
      </c>
      <c r="R7" s="63">
        <v>638</v>
      </c>
      <c r="S7" s="63">
        <v>77</v>
      </c>
      <c r="T7" s="63">
        <v>108</v>
      </c>
      <c r="U7" s="63">
        <v>41</v>
      </c>
      <c r="V7" s="63">
        <v>572</v>
      </c>
      <c r="W7" s="63">
        <v>517</v>
      </c>
      <c r="X7" s="63">
        <v>594</v>
      </c>
      <c r="Y7" s="63">
        <v>74</v>
      </c>
      <c r="Z7" s="63">
        <v>125</v>
      </c>
      <c r="AA7" s="63">
        <v>188</v>
      </c>
      <c r="AB7" s="63">
        <v>80</v>
      </c>
      <c r="AC7" s="63">
        <v>706</v>
      </c>
      <c r="AD7" s="63">
        <v>224</v>
      </c>
      <c r="AE7" s="63">
        <v>986</v>
      </c>
      <c r="AF7" s="63">
        <v>869</v>
      </c>
      <c r="AG7" s="63">
        <v>63</v>
      </c>
      <c r="AH7" s="63">
        <v>36</v>
      </c>
      <c r="AI7" s="63">
        <v>246</v>
      </c>
      <c r="AJ7" s="63">
        <v>120</v>
      </c>
      <c r="AK7" s="63">
        <v>601</v>
      </c>
      <c r="AL7" s="63">
        <v>89</v>
      </c>
      <c r="AM7" s="63">
        <v>271</v>
      </c>
      <c r="AN7" s="63">
        <v>298</v>
      </c>
      <c r="AO7" s="63">
        <v>449</v>
      </c>
      <c r="AP7" s="63">
        <v>47</v>
      </c>
      <c r="AQ7" s="63">
        <v>133</v>
      </c>
      <c r="AR7" s="63">
        <v>85</v>
      </c>
      <c r="AS7" s="63">
        <v>33</v>
      </c>
      <c r="AT7" s="63">
        <v>243</v>
      </c>
      <c r="AU7" s="63">
        <v>250</v>
      </c>
      <c r="AV7" s="63">
        <v>268</v>
      </c>
      <c r="AW7" s="63">
        <v>576</v>
      </c>
      <c r="AX7" s="63">
        <v>802</v>
      </c>
      <c r="AY7" s="63">
        <v>245</v>
      </c>
      <c r="AZ7" s="63">
        <v>196</v>
      </c>
      <c r="BA7" s="63">
        <v>174</v>
      </c>
      <c r="BB7" s="63">
        <v>216</v>
      </c>
      <c r="BC7" s="63">
        <v>152</v>
      </c>
      <c r="BD7" s="63">
        <v>432</v>
      </c>
      <c r="BE7" s="63">
        <v>544</v>
      </c>
      <c r="BF7" s="63">
        <v>118</v>
      </c>
      <c r="BG7" s="63">
        <v>70</v>
      </c>
      <c r="BH7" s="63">
        <v>81</v>
      </c>
      <c r="BI7" s="63">
        <v>111</v>
      </c>
      <c r="BJ7" s="63">
        <v>77</v>
      </c>
      <c r="BK7" s="63">
        <v>247</v>
      </c>
      <c r="BL7" s="63">
        <v>55</v>
      </c>
      <c r="BM7" s="63">
        <v>7</v>
      </c>
      <c r="BN7" s="63">
        <v>110</v>
      </c>
      <c r="BO7" s="63">
        <v>89</v>
      </c>
      <c r="BP7" s="63">
        <v>174</v>
      </c>
      <c r="BQ7" s="63">
        <v>60</v>
      </c>
      <c r="BR7" s="63">
        <v>73</v>
      </c>
      <c r="BS7" s="63">
        <v>313</v>
      </c>
      <c r="BT7" s="63">
        <v>45</v>
      </c>
      <c r="BU7" s="63">
        <v>148</v>
      </c>
      <c r="BV7" s="63">
        <v>213</v>
      </c>
      <c r="BW7" s="63">
        <v>293</v>
      </c>
      <c r="BX7" s="63">
        <v>16</v>
      </c>
      <c r="BY7" s="63">
        <v>151</v>
      </c>
      <c r="BZ7" s="63">
        <v>689</v>
      </c>
      <c r="CA7" s="63">
        <v>369</v>
      </c>
      <c r="CB7" s="63">
        <v>741</v>
      </c>
      <c r="CC7" s="63">
        <v>228</v>
      </c>
      <c r="CD7" s="63">
        <v>569</v>
      </c>
      <c r="CE7" s="63">
        <v>37</v>
      </c>
      <c r="CF7" s="63">
        <v>20310</v>
      </c>
    </row>
    <row r="8" spans="1:84" x14ac:dyDescent="0.35">
      <c r="A8" s="60">
        <v>4</v>
      </c>
      <c r="C8" s="58"/>
      <c r="D8" s="62" t="s">
        <v>145</v>
      </c>
      <c r="E8" s="63">
        <v>0</v>
      </c>
      <c r="F8" s="63">
        <v>11</v>
      </c>
      <c r="G8" s="63">
        <v>70</v>
      </c>
      <c r="H8" s="63">
        <v>43</v>
      </c>
      <c r="I8" s="63">
        <v>22</v>
      </c>
      <c r="J8" s="63">
        <v>25</v>
      </c>
      <c r="K8" s="63">
        <v>16</v>
      </c>
      <c r="L8" s="63">
        <v>5</v>
      </c>
      <c r="M8" s="63">
        <v>25</v>
      </c>
      <c r="N8" s="63">
        <v>29</v>
      </c>
      <c r="O8" s="63">
        <v>7</v>
      </c>
      <c r="P8" s="63">
        <v>59</v>
      </c>
      <c r="Q8" s="63">
        <v>40</v>
      </c>
      <c r="R8" s="63">
        <v>85</v>
      </c>
      <c r="S8" s="63">
        <v>15</v>
      </c>
      <c r="T8" s="63">
        <v>16</v>
      </c>
      <c r="U8" s="63">
        <v>17</v>
      </c>
      <c r="V8" s="63">
        <v>65</v>
      </c>
      <c r="W8" s="63">
        <v>85</v>
      </c>
      <c r="X8" s="63">
        <v>74</v>
      </c>
      <c r="Y8" s="63">
        <v>19</v>
      </c>
      <c r="Z8" s="63">
        <v>17</v>
      </c>
      <c r="AA8" s="63">
        <v>26</v>
      </c>
      <c r="AB8" s="63">
        <v>14</v>
      </c>
      <c r="AC8" s="63">
        <v>87</v>
      </c>
      <c r="AD8" s="63">
        <v>43</v>
      </c>
      <c r="AE8" s="63">
        <v>115</v>
      </c>
      <c r="AF8" s="63">
        <v>132</v>
      </c>
      <c r="AG8" s="63">
        <v>16</v>
      </c>
      <c r="AH8" s="63">
        <v>8</v>
      </c>
      <c r="AI8" s="63">
        <v>22</v>
      </c>
      <c r="AJ8" s="63">
        <v>5</v>
      </c>
      <c r="AK8" s="63">
        <v>64</v>
      </c>
      <c r="AL8" s="63">
        <v>10</v>
      </c>
      <c r="AM8" s="63">
        <v>38</v>
      </c>
      <c r="AN8" s="63">
        <v>49</v>
      </c>
      <c r="AO8" s="63">
        <v>65</v>
      </c>
      <c r="AP8" s="63">
        <v>15</v>
      </c>
      <c r="AQ8" s="63">
        <v>23</v>
      </c>
      <c r="AR8" s="63">
        <v>19</v>
      </c>
      <c r="AS8" s="63">
        <v>3</v>
      </c>
      <c r="AT8" s="63">
        <v>14</v>
      </c>
      <c r="AU8" s="63">
        <v>37</v>
      </c>
      <c r="AV8" s="63">
        <v>23</v>
      </c>
      <c r="AW8" s="63">
        <v>33</v>
      </c>
      <c r="AX8" s="63">
        <v>70</v>
      </c>
      <c r="AY8" s="63">
        <v>27</v>
      </c>
      <c r="AZ8" s="63">
        <v>44</v>
      </c>
      <c r="BA8" s="63">
        <v>25</v>
      </c>
      <c r="BB8" s="63">
        <v>26</v>
      </c>
      <c r="BC8" s="63">
        <v>12</v>
      </c>
      <c r="BD8" s="63">
        <v>41</v>
      </c>
      <c r="BE8" s="63">
        <v>84</v>
      </c>
      <c r="BF8" s="63">
        <v>8</v>
      </c>
      <c r="BG8" s="63">
        <v>17</v>
      </c>
      <c r="BH8" s="63">
        <v>14</v>
      </c>
      <c r="BI8" s="63">
        <v>11</v>
      </c>
      <c r="BJ8" s="63">
        <v>12</v>
      </c>
      <c r="BK8" s="63">
        <v>23</v>
      </c>
      <c r="BL8" s="63">
        <v>14</v>
      </c>
      <c r="BM8" s="63">
        <v>7</v>
      </c>
      <c r="BN8" s="63">
        <v>21</v>
      </c>
      <c r="BO8" s="63">
        <v>20</v>
      </c>
      <c r="BP8" s="63">
        <v>9</v>
      </c>
      <c r="BQ8" s="63">
        <v>13</v>
      </c>
      <c r="BR8" s="63">
        <v>11</v>
      </c>
      <c r="BS8" s="63">
        <v>50</v>
      </c>
      <c r="BT8" s="63">
        <v>11</v>
      </c>
      <c r="BU8" s="63">
        <v>21</v>
      </c>
      <c r="BV8" s="63">
        <v>15</v>
      </c>
      <c r="BW8" s="63">
        <v>30</v>
      </c>
      <c r="BX8" s="63">
        <v>3</v>
      </c>
      <c r="BY8" s="63">
        <v>44</v>
      </c>
      <c r="BZ8" s="63">
        <v>48</v>
      </c>
      <c r="CA8" s="63">
        <v>41</v>
      </c>
      <c r="CB8" s="63">
        <v>42</v>
      </c>
      <c r="CC8" s="63">
        <v>14</v>
      </c>
      <c r="CD8" s="63">
        <v>78</v>
      </c>
      <c r="CE8" s="63">
        <v>7</v>
      </c>
      <c r="CF8" s="63">
        <v>2516</v>
      </c>
    </row>
    <row r="9" spans="1:84" x14ac:dyDescent="0.35">
      <c r="A9" s="60">
        <v>5</v>
      </c>
      <c r="C9" s="58"/>
      <c r="D9" s="62" t="s">
        <v>78</v>
      </c>
      <c r="E9" s="63">
        <v>101</v>
      </c>
      <c r="F9" s="63">
        <v>176</v>
      </c>
      <c r="G9" s="63">
        <v>1473</v>
      </c>
      <c r="H9" s="63">
        <v>706</v>
      </c>
      <c r="I9" s="63">
        <v>300</v>
      </c>
      <c r="J9" s="63">
        <v>477</v>
      </c>
      <c r="K9" s="63">
        <v>190</v>
      </c>
      <c r="L9" s="63">
        <v>222</v>
      </c>
      <c r="M9" s="63">
        <v>316</v>
      </c>
      <c r="N9" s="63">
        <v>816</v>
      </c>
      <c r="O9" s="63">
        <v>67</v>
      </c>
      <c r="P9" s="63">
        <v>877</v>
      </c>
      <c r="Q9" s="63">
        <v>780</v>
      </c>
      <c r="R9" s="63">
        <v>1616</v>
      </c>
      <c r="S9" s="63">
        <v>189</v>
      </c>
      <c r="T9" s="63">
        <v>253</v>
      </c>
      <c r="U9" s="63">
        <v>152</v>
      </c>
      <c r="V9" s="63">
        <v>1167</v>
      </c>
      <c r="W9" s="63">
        <v>1288</v>
      </c>
      <c r="X9" s="63">
        <v>1338</v>
      </c>
      <c r="Y9" s="63">
        <v>201</v>
      </c>
      <c r="Z9" s="63">
        <v>252</v>
      </c>
      <c r="AA9" s="63">
        <v>475</v>
      </c>
      <c r="AB9" s="63">
        <v>208</v>
      </c>
      <c r="AC9" s="63">
        <v>1847</v>
      </c>
      <c r="AD9" s="63">
        <v>516</v>
      </c>
      <c r="AE9" s="63">
        <v>2407</v>
      </c>
      <c r="AF9" s="63">
        <v>2186</v>
      </c>
      <c r="AG9" s="63">
        <v>150</v>
      </c>
      <c r="AH9" s="63">
        <v>77</v>
      </c>
      <c r="AI9" s="63">
        <v>490</v>
      </c>
      <c r="AJ9" s="63">
        <v>295</v>
      </c>
      <c r="AK9" s="63">
        <v>1456</v>
      </c>
      <c r="AL9" s="63">
        <v>203</v>
      </c>
      <c r="AM9" s="63">
        <v>579</v>
      </c>
      <c r="AN9" s="63">
        <v>754</v>
      </c>
      <c r="AO9" s="63">
        <v>1184</v>
      </c>
      <c r="AP9" s="63">
        <v>118</v>
      </c>
      <c r="AQ9" s="63">
        <v>298</v>
      </c>
      <c r="AR9" s="63">
        <v>212</v>
      </c>
      <c r="AS9" s="63">
        <v>66</v>
      </c>
      <c r="AT9" s="63">
        <v>431</v>
      </c>
      <c r="AU9" s="63">
        <v>566</v>
      </c>
      <c r="AV9" s="63">
        <v>472</v>
      </c>
      <c r="AW9" s="63">
        <v>1288</v>
      </c>
      <c r="AX9" s="63">
        <v>2066</v>
      </c>
      <c r="AY9" s="63">
        <v>654</v>
      </c>
      <c r="AZ9" s="63">
        <v>495</v>
      </c>
      <c r="BA9" s="63">
        <v>414</v>
      </c>
      <c r="BB9" s="63">
        <v>428</v>
      </c>
      <c r="BC9" s="63">
        <v>371</v>
      </c>
      <c r="BD9" s="63">
        <v>813</v>
      </c>
      <c r="BE9" s="63">
        <v>1304</v>
      </c>
      <c r="BF9" s="63">
        <v>216</v>
      </c>
      <c r="BG9" s="63">
        <v>194</v>
      </c>
      <c r="BH9" s="63">
        <v>183</v>
      </c>
      <c r="BI9" s="63">
        <v>232</v>
      </c>
      <c r="BJ9" s="63">
        <v>168</v>
      </c>
      <c r="BK9" s="63">
        <v>392</v>
      </c>
      <c r="BL9" s="63">
        <v>132</v>
      </c>
      <c r="BM9" s="63">
        <v>11</v>
      </c>
      <c r="BN9" s="63">
        <v>276</v>
      </c>
      <c r="BO9" s="63">
        <v>245</v>
      </c>
      <c r="BP9" s="63">
        <v>303</v>
      </c>
      <c r="BQ9" s="63">
        <v>119</v>
      </c>
      <c r="BR9" s="63">
        <v>193</v>
      </c>
      <c r="BS9" s="63">
        <v>835</v>
      </c>
      <c r="BT9" s="63">
        <v>91</v>
      </c>
      <c r="BU9" s="63">
        <v>381</v>
      </c>
      <c r="BV9" s="63">
        <v>556</v>
      </c>
      <c r="BW9" s="63">
        <v>646</v>
      </c>
      <c r="BX9" s="63">
        <v>32</v>
      </c>
      <c r="BY9" s="63">
        <v>357</v>
      </c>
      <c r="BZ9" s="63">
        <v>1635</v>
      </c>
      <c r="CA9" s="63">
        <v>980</v>
      </c>
      <c r="CB9" s="63">
        <v>1732</v>
      </c>
      <c r="CC9" s="63">
        <v>382</v>
      </c>
      <c r="CD9" s="63">
        <v>1359</v>
      </c>
      <c r="CE9" s="63">
        <v>79</v>
      </c>
      <c r="CF9" s="63">
        <v>47788</v>
      </c>
    </row>
    <row r="10" spans="1:84" x14ac:dyDescent="0.35">
      <c r="A10" s="60">
        <v>6</v>
      </c>
      <c r="C10" s="61" t="s">
        <v>91</v>
      </c>
      <c r="D10" s="62" t="s">
        <v>144</v>
      </c>
      <c r="E10" s="63">
        <v>1756</v>
      </c>
      <c r="F10" s="63">
        <v>1598</v>
      </c>
      <c r="G10" s="63">
        <v>17916</v>
      </c>
      <c r="H10" s="63">
        <v>20898</v>
      </c>
      <c r="I10" s="63">
        <v>4884</v>
      </c>
      <c r="J10" s="63">
        <v>8555</v>
      </c>
      <c r="K10" s="63">
        <v>17605</v>
      </c>
      <c r="L10" s="63">
        <v>1909</v>
      </c>
      <c r="M10" s="63">
        <v>27739</v>
      </c>
      <c r="N10" s="63">
        <v>33460</v>
      </c>
      <c r="O10" s="63">
        <v>902</v>
      </c>
      <c r="P10" s="63">
        <v>5841</v>
      </c>
      <c r="Q10" s="63">
        <v>20319</v>
      </c>
      <c r="R10" s="63">
        <v>64288</v>
      </c>
      <c r="S10" s="63">
        <v>1832</v>
      </c>
      <c r="T10" s="63">
        <v>3418</v>
      </c>
      <c r="U10" s="63">
        <v>2653</v>
      </c>
      <c r="V10" s="63">
        <v>21770</v>
      </c>
      <c r="W10" s="63">
        <v>6100</v>
      </c>
      <c r="X10" s="63">
        <v>23207</v>
      </c>
      <c r="Y10" s="63">
        <v>1505</v>
      </c>
      <c r="Z10" s="63">
        <v>24727</v>
      </c>
      <c r="AA10" s="63">
        <v>2760</v>
      </c>
      <c r="AB10" s="63">
        <v>4599</v>
      </c>
      <c r="AC10" s="63">
        <v>19159</v>
      </c>
      <c r="AD10" s="63">
        <v>25875</v>
      </c>
      <c r="AE10" s="63">
        <v>39282</v>
      </c>
      <c r="AF10" s="63">
        <v>11057</v>
      </c>
      <c r="AG10" s="63">
        <v>2138</v>
      </c>
      <c r="AH10" s="63">
        <v>787</v>
      </c>
      <c r="AI10" s="63">
        <v>15413</v>
      </c>
      <c r="AJ10" s="63">
        <v>3439</v>
      </c>
      <c r="AK10" s="63">
        <v>41024</v>
      </c>
      <c r="AL10" s="63">
        <v>2622</v>
      </c>
      <c r="AM10" s="63">
        <v>25611</v>
      </c>
      <c r="AN10" s="63">
        <v>25918</v>
      </c>
      <c r="AO10" s="63">
        <v>11931</v>
      </c>
      <c r="AP10" s="63">
        <v>1021</v>
      </c>
      <c r="AQ10" s="63">
        <v>8795</v>
      </c>
      <c r="AR10" s="63">
        <v>18081</v>
      </c>
      <c r="AS10" s="63">
        <v>1423</v>
      </c>
      <c r="AT10" s="63">
        <v>12324</v>
      </c>
      <c r="AU10" s="63">
        <v>19714</v>
      </c>
      <c r="AV10" s="63">
        <v>7749</v>
      </c>
      <c r="AW10" s="63">
        <v>31082</v>
      </c>
      <c r="AX10" s="63">
        <v>8718</v>
      </c>
      <c r="AY10" s="63">
        <v>7597</v>
      </c>
      <c r="AZ10" s="63">
        <v>4624</v>
      </c>
      <c r="BA10" s="63">
        <v>27657</v>
      </c>
      <c r="BB10" s="63">
        <v>18508</v>
      </c>
      <c r="BC10" s="63">
        <v>5969</v>
      </c>
      <c r="BD10" s="63">
        <v>24474</v>
      </c>
      <c r="BE10" s="63">
        <v>25090</v>
      </c>
      <c r="BF10" s="63">
        <v>2535</v>
      </c>
      <c r="BG10" s="63">
        <v>3029</v>
      </c>
      <c r="BH10" s="63">
        <v>1956</v>
      </c>
      <c r="BI10" s="63">
        <v>11507</v>
      </c>
      <c r="BJ10" s="63">
        <v>1541</v>
      </c>
      <c r="BK10" s="63">
        <v>10789</v>
      </c>
      <c r="BL10" s="63">
        <v>1009</v>
      </c>
      <c r="BM10" s="63">
        <v>301</v>
      </c>
      <c r="BN10" s="63">
        <v>4643</v>
      </c>
      <c r="BO10" s="63">
        <v>2514</v>
      </c>
      <c r="BP10" s="63">
        <v>12130</v>
      </c>
      <c r="BQ10" s="63">
        <v>1365</v>
      </c>
      <c r="BR10" s="63">
        <v>5663</v>
      </c>
      <c r="BS10" s="63">
        <v>3203</v>
      </c>
      <c r="BT10" s="63">
        <v>847</v>
      </c>
      <c r="BU10" s="63">
        <v>4679</v>
      </c>
      <c r="BV10" s="63">
        <v>5550</v>
      </c>
      <c r="BW10" s="63">
        <v>6854</v>
      </c>
      <c r="BX10" s="63">
        <v>618</v>
      </c>
      <c r="BY10" s="63">
        <v>26311</v>
      </c>
      <c r="BZ10" s="63">
        <v>39651</v>
      </c>
      <c r="CA10" s="63">
        <v>7319</v>
      </c>
      <c r="CB10" s="63">
        <v>50723</v>
      </c>
      <c r="CC10" s="63">
        <v>8819</v>
      </c>
      <c r="CD10" s="63">
        <v>26716</v>
      </c>
      <c r="CE10" s="63">
        <v>950</v>
      </c>
      <c r="CF10" s="63">
        <v>1009268</v>
      </c>
    </row>
    <row r="11" spans="1:84" x14ac:dyDescent="0.35">
      <c r="A11" s="60">
        <v>7</v>
      </c>
      <c r="C11" s="58"/>
      <c r="D11" s="62" t="s">
        <v>86</v>
      </c>
      <c r="E11" s="63">
        <v>997</v>
      </c>
      <c r="F11" s="63">
        <v>1052</v>
      </c>
      <c r="G11" s="63">
        <v>12983</v>
      </c>
      <c r="H11" s="63">
        <v>13542</v>
      </c>
      <c r="I11" s="63">
        <v>2498</v>
      </c>
      <c r="J11" s="63">
        <v>5109</v>
      </c>
      <c r="K11" s="63">
        <v>10573</v>
      </c>
      <c r="L11" s="63">
        <v>1263</v>
      </c>
      <c r="M11" s="63">
        <v>24114</v>
      </c>
      <c r="N11" s="63">
        <v>25764</v>
      </c>
      <c r="O11" s="63">
        <v>507</v>
      </c>
      <c r="P11" s="63">
        <v>3685</v>
      </c>
      <c r="Q11" s="63">
        <v>11383</v>
      </c>
      <c r="R11" s="63">
        <v>39379</v>
      </c>
      <c r="S11" s="63">
        <v>1207</v>
      </c>
      <c r="T11" s="63">
        <v>2069</v>
      </c>
      <c r="U11" s="63">
        <v>1621</v>
      </c>
      <c r="V11" s="63">
        <v>16872</v>
      </c>
      <c r="W11" s="63">
        <v>3535</v>
      </c>
      <c r="X11" s="63">
        <v>15272</v>
      </c>
      <c r="Y11" s="63">
        <v>965</v>
      </c>
      <c r="Z11" s="63">
        <v>16867</v>
      </c>
      <c r="AA11" s="63">
        <v>1847</v>
      </c>
      <c r="AB11" s="63">
        <v>2283</v>
      </c>
      <c r="AC11" s="63">
        <v>13381</v>
      </c>
      <c r="AD11" s="63">
        <v>19980</v>
      </c>
      <c r="AE11" s="63">
        <v>27986</v>
      </c>
      <c r="AF11" s="63">
        <v>6958</v>
      </c>
      <c r="AG11" s="63">
        <v>1081</v>
      </c>
      <c r="AH11" s="63">
        <v>534</v>
      </c>
      <c r="AI11" s="63">
        <v>9280</v>
      </c>
      <c r="AJ11" s="63">
        <v>2129</v>
      </c>
      <c r="AK11" s="63">
        <v>26793</v>
      </c>
      <c r="AL11" s="63">
        <v>1395</v>
      </c>
      <c r="AM11" s="63">
        <v>16171</v>
      </c>
      <c r="AN11" s="63">
        <v>19322</v>
      </c>
      <c r="AO11" s="63">
        <v>8233</v>
      </c>
      <c r="AP11" s="63">
        <v>539</v>
      </c>
      <c r="AQ11" s="63">
        <v>4680</v>
      </c>
      <c r="AR11" s="63">
        <v>14262</v>
      </c>
      <c r="AS11" s="63">
        <v>728</v>
      </c>
      <c r="AT11" s="63">
        <v>10096</v>
      </c>
      <c r="AU11" s="63">
        <v>12736</v>
      </c>
      <c r="AV11" s="63">
        <v>36391</v>
      </c>
      <c r="AW11" s="63">
        <v>16306</v>
      </c>
      <c r="AX11" s="63">
        <v>5759</v>
      </c>
      <c r="AY11" s="63">
        <v>4846</v>
      </c>
      <c r="AZ11" s="63">
        <v>2801</v>
      </c>
      <c r="BA11" s="63">
        <v>28931</v>
      </c>
      <c r="BB11" s="63">
        <v>13510</v>
      </c>
      <c r="BC11" s="63">
        <v>3525</v>
      </c>
      <c r="BD11" s="63">
        <v>18753</v>
      </c>
      <c r="BE11" s="63">
        <v>15247</v>
      </c>
      <c r="BF11" s="63">
        <v>1521</v>
      </c>
      <c r="BG11" s="63">
        <v>1546</v>
      </c>
      <c r="BH11" s="63">
        <v>1083</v>
      </c>
      <c r="BI11" s="63">
        <v>8182</v>
      </c>
      <c r="BJ11" s="63">
        <v>1074</v>
      </c>
      <c r="BK11" s="63">
        <v>8475</v>
      </c>
      <c r="BL11" s="63">
        <v>525</v>
      </c>
      <c r="BM11" s="63">
        <v>192</v>
      </c>
      <c r="BN11" s="63">
        <v>2528</v>
      </c>
      <c r="BO11" s="63">
        <v>1614</v>
      </c>
      <c r="BP11" s="63">
        <v>13246</v>
      </c>
      <c r="BQ11" s="63">
        <v>763</v>
      </c>
      <c r="BR11" s="63">
        <v>2654</v>
      </c>
      <c r="BS11" s="63">
        <v>2029</v>
      </c>
      <c r="BT11" s="63">
        <v>489</v>
      </c>
      <c r="BU11" s="63">
        <v>2664</v>
      </c>
      <c r="BV11" s="63">
        <v>4038</v>
      </c>
      <c r="BW11" s="63">
        <v>4216</v>
      </c>
      <c r="BX11" s="63">
        <v>344</v>
      </c>
      <c r="BY11" s="63">
        <v>22575</v>
      </c>
      <c r="BZ11" s="63">
        <v>23714</v>
      </c>
      <c r="CA11" s="63">
        <v>4815</v>
      </c>
      <c r="CB11" s="63">
        <v>24490</v>
      </c>
      <c r="CC11" s="63">
        <v>8791</v>
      </c>
      <c r="CD11" s="63">
        <v>17591</v>
      </c>
      <c r="CE11" s="63">
        <v>580</v>
      </c>
      <c r="CF11" s="63">
        <v>718644</v>
      </c>
    </row>
    <row r="12" spans="1:84" x14ac:dyDescent="0.35">
      <c r="A12" s="60">
        <v>8</v>
      </c>
      <c r="C12" s="58"/>
      <c r="D12" s="62" t="s">
        <v>87</v>
      </c>
      <c r="E12" s="63">
        <v>5707</v>
      </c>
      <c r="F12" s="63">
        <v>5522</v>
      </c>
      <c r="G12" s="63">
        <v>47039</v>
      </c>
      <c r="H12" s="63">
        <v>61324</v>
      </c>
      <c r="I12" s="63">
        <v>14461</v>
      </c>
      <c r="J12" s="63">
        <v>22203</v>
      </c>
      <c r="K12" s="63">
        <v>46248</v>
      </c>
      <c r="L12" s="63">
        <v>6041</v>
      </c>
      <c r="M12" s="63">
        <v>82126</v>
      </c>
      <c r="N12" s="63">
        <v>98454</v>
      </c>
      <c r="O12" s="63">
        <v>2640</v>
      </c>
      <c r="P12" s="63">
        <v>16251</v>
      </c>
      <c r="Q12" s="63">
        <v>46027</v>
      </c>
      <c r="R12" s="63">
        <v>151006</v>
      </c>
      <c r="S12" s="63">
        <v>5552</v>
      </c>
      <c r="T12" s="63">
        <v>9640</v>
      </c>
      <c r="U12" s="63">
        <v>7103</v>
      </c>
      <c r="V12" s="63">
        <v>78066</v>
      </c>
      <c r="W12" s="63">
        <v>18887</v>
      </c>
      <c r="X12" s="63">
        <v>67066</v>
      </c>
      <c r="Y12" s="63">
        <v>4504</v>
      </c>
      <c r="Z12" s="63">
        <v>72589</v>
      </c>
      <c r="AA12" s="63">
        <v>9035</v>
      </c>
      <c r="AB12" s="63">
        <v>10720</v>
      </c>
      <c r="AC12" s="63">
        <v>50822</v>
      </c>
      <c r="AD12" s="63">
        <v>77083</v>
      </c>
      <c r="AE12" s="63">
        <v>110430</v>
      </c>
      <c r="AF12" s="63">
        <v>28779</v>
      </c>
      <c r="AG12" s="63">
        <v>7196</v>
      </c>
      <c r="AH12" s="63">
        <v>2536</v>
      </c>
      <c r="AI12" s="63">
        <v>46634</v>
      </c>
      <c r="AJ12" s="63">
        <v>9024</v>
      </c>
      <c r="AK12" s="63">
        <v>98425</v>
      </c>
      <c r="AL12" s="63">
        <v>7700</v>
      </c>
      <c r="AM12" s="63">
        <v>77404</v>
      </c>
      <c r="AN12" s="63">
        <v>79694</v>
      </c>
      <c r="AO12" s="63">
        <v>34001</v>
      </c>
      <c r="AP12" s="63">
        <v>3246</v>
      </c>
      <c r="AQ12" s="63">
        <v>22167</v>
      </c>
      <c r="AR12" s="63">
        <v>55879</v>
      </c>
      <c r="AS12" s="63">
        <v>3810</v>
      </c>
      <c r="AT12" s="63">
        <v>46675</v>
      </c>
      <c r="AU12" s="63">
        <v>56217</v>
      </c>
      <c r="AV12" s="63">
        <v>68884</v>
      </c>
      <c r="AW12" s="63">
        <v>68631</v>
      </c>
      <c r="AX12" s="63">
        <v>23965</v>
      </c>
      <c r="AY12" s="63">
        <v>19320</v>
      </c>
      <c r="AZ12" s="63">
        <v>12418</v>
      </c>
      <c r="BA12" s="63">
        <v>88013</v>
      </c>
      <c r="BB12" s="63">
        <v>60144</v>
      </c>
      <c r="BC12" s="63">
        <v>15433</v>
      </c>
      <c r="BD12" s="63">
        <v>88246</v>
      </c>
      <c r="BE12" s="63">
        <v>69148</v>
      </c>
      <c r="BF12" s="63">
        <v>8904</v>
      </c>
      <c r="BG12" s="63">
        <v>7701</v>
      </c>
      <c r="BH12" s="63">
        <v>6407</v>
      </c>
      <c r="BI12" s="63">
        <v>31189</v>
      </c>
      <c r="BJ12" s="63">
        <v>5258</v>
      </c>
      <c r="BK12" s="63">
        <v>60768</v>
      </c>
      <c r="BL12" s="63">
        <v>3396</v>
      </c>
      <c r="BM12" s="63">
        <v>1074</v>
      </c>
      <c r="BN12" s="63">
        <v>12914</v>
      </c>
      <c r="BO12" s="63">
        <v>7218</v>
      </c>
      <c r="BP12" s="63">
        <v>56170</v>
      </c>
      <c r="BQ12" s="63">
        <v>4553</v>
      </c>
      <c r="BR12" s="63">
        <v>14414</v>
      </c>
      <c r="BS12" s="63">
        <v>8755</v>
      </c>
      <c r="BT12" s="63">
        <v>2701</v>
      </c>
      <c r="BU12" s="63">
        <v>12915</v>
      </c>
      <c r="BV12" s="63">
        <v>15419</v>
      </c>
      <c r="BW12" s="63">
        <v>20113</v>
      </c>
      <c r="BX12" s="63">
        <v>1806</v>
      </c>
      <c r="BY12" s="63">
        <v>79938</v>
      </c>
      <c r="BZ12" s="63">
        <v>101340</v>
      </c>
      <c r="CA12" s="63">
        <v>18425</v>
      </c>
      <c r="CB12" s="63">
        <v>114188</v>
      </c>
      <c r="CC12" s="63">
        <v>52740</v>
      </c>
      <c r="CD12" s="63">
        <v>74805</v>
      </c>
      <c r="CE12" s="63">
        <v>2883</v>
      </c>
      <c r="CF12" s="63">
        <v>2950526</v>
      </c>
    </row>
    <row r="13" spans="1:84" x14ac:dyDescent="0.35">
      <c r="A13" s="60">
        <v>9</v>
      </c>
      <c r="C13" s="58"/>
      <c r="D13" s="62" t="s">
        <v>145</v>
      </c>
      <c r="E13" s="63">
        <v>2757</v>
      </c>
      <c r="F13" s="63">
        <v>2454</v>
      </c>
      <c r="G13" s="63">
        <v>16205</v>
      </c>
      <c r="H13" s="63">
        <v>20031</v>
      </c>
      <c r="I13" s="63">
        <v>8310</v>
      </c>
      <c r="J13" s="63">
        <v>8969</v>
      </c>
      <c r="K13" s="63">
        <v>17488</v>
      </c>
      <c r="L13" s="63">
        <v>3323</v>
      </c>
      <c r="M13" s="63">
        <v>25205</v>
      </c>
      <c r="N13" s="63">
        <v>24473</v>
      </c>
      <c r="O13" s="63">
        <v>1530</v>
      </c>
      <c r="P13" s="63">
        <v>7704</v>
      </c>
      <c r="Q13" s="63">
        <v>10383</v>
      </c>
      <c r="R13" s="63">
        <v>28637</v>
      </c>
      <c r="S13" s="63">
        <v>3366</v>
      </c>
      <c r="T13" s="63">
        <v>4148</v>
      </c>
      <c r="U13" s="63">
        <v>3292</v>
      </c>
      <c r="V13" s="63">
        <v>19301</v>
      </c>
      <c r="W13" s="63">
        <v>11432</v>
      </c>
      <c r="X13" s="63">
        <v>19051</v>
      </c>
      <c r="Y13" s="63">
        <v>2644</v>
      </c>
      <c r="Z13" s="63">
        <v>20012</v>
      </c>
      <c r="AA13" s="63">
        <v>3907</v>
      </c>
      <c r="AB13" s="63">
        <v>2699</v>
      </c>
      <c r="AC13" s="63">
        <v>18068</v>
      </c>
      <c r="AD13" s="63">
        <v>20446</v>
      </c>
      <c r="AE13" s="63">
        <v>40014</v>
      </c>
      <c r="AF13" s="63">
        <v>9881</v>
      </c>
      <c r="AG13" s="63">
        <v>3364</v>
      </c>
      <c r="AH13" s="63">
        <v>1408</v>
      </c>
      <c r="AI13" s="63">
        <v>12229</v>
      </c>
      <c r="AJ13" s="63">
        <v>3706</v>
      </c>
      <c r="AK13" s="63">
        <v>18991</v>
      </c>
      <c r="AL13" s="63">
        <v>3062</v>
      </c>
      <c r="AM13" s="63">
        <v>24256</v>
      </c>
      <c r="AN13" s="63">
        <v>22658</v>
      </c>
      <c r="AO13" s="63">
        <v>12225</v>
      </c>
      <c r="AP13" s="63">
        <v>1790</v>
      </c>
      <c r="AQ13" s="63">
        <v>7116</v>
      </c>
      <c r="AR13" s="63">
        <v>23353</v>
      </c>
      <c r="AS13" s="63">
        <v>1914</v>
      </c>
      <c r="AT13" s="63">
        <v>7290</v>
      </c>
      <c r="AU13" s="63">
        <v>16596</v>
      </c>
      <c r="AV13" s="63">
        <v>7441</v>
      </c>
      <c r="AW13" s="63">
        <v>10644</v>
      </c>
      <c r="AX13" s="63">
        <v>9026</v>
      </c>
      <c r="AY13" s="63">
        <v>5254</v>
      </c>
      <c r="AZ13" s="63">
        <v>6584</v>
      </c>
      <c r="BA13" s="63">
        <v>29665</v>
      </c>
      <c r="BB13" s="63">
        <v>17547</v>
      </c>
      <c r="BC13" s="63">
        <v>4537</v>
      </c>
      <c r="BD13" s="63">
        <v>20893</v>
      </c>
      <c r="BE13" s="63">
        <v>35513</v>
      </c>
      <c r="BF13" s="63">
        <v>4079</v>
      </c>
      <c r="BG13" s="63">
        <v>2797</v>
      </c>
      <c r="BH13" s="63">
        <v>2931</v>
      </c>
      <c r="BI13" s="63">
        <v>7585</v>
      </c>
      <c r="BJ13" s="63">
        <v>2615</v>
      </c>
      <c r="BK13" s="63">
        <v>10367</v>
      </c>
      <c r="BL13" s="63">
        <v>1619</v>
      </c>
      <c r="BM13" s="63">
        <v>1037</v>
      </c>
      <c r="BN13" s="63">
        <v>6165</v>
      </c>
      <c r="BO13" s="63">
        <v>3443</v>
      </c>
      <c r="BP13" s="63">
        <v>14517</v>
      </c>
      <c r="BQ13" s="63">
        <v>2649</v>
      </c>
      <c r="BR13" s="63">
        <v>4791</v>
      </c>
      <c r="BS13" s="63">
        <v>3348</v>
      </c>
      <c r="BT13" s="63">
        <v>1410</v>
      </c>
      <c r="BU13" s="63">
        <v>5775</v>
      </c>
      <c r="BV13" s="63">
        <v>5749</v>
      </c>
      <c r="BW13" s="63">
        <v>7949</v>
      </c>
      <c r="BX13" s="63">
        <v>887</v>
      </c>
      <c r="BY13" s="63">
        <v>26820</v>
      </c>
      <c r="BZ13" s="63">
        <v>21748</v>
      </c>
      <c r="CA13" s="63">
        <v>5407</v>
      </c>
      <c r="CB13" s="63">
        <v>15149</v>
      </c>
      <c r="CC13" s="63">
        <v>8269</v>
      </c>
      <c r="CD13" s="63">
        <v>21643</v>
      </c>
      <c r="CE13" s="63">
        <v>1660</v>
      </c>
      <c r="CF13" s="63">
        <v>853835</v>
      </c>
    </row>
    <row r="14" spans="1:84" x14ac:dyDescent="0.35">
      <c r="A14" s="60">
        <v>10</v>
      </c>
      <c r="C14" s="58"/>
      <c r="D14" s="62" t="s">
        <v>78</v>
      </c>
      <c r="E14" s="63">
        <v>11225</v>
      </c>
      <c r="F14" s="63">
        <v>10623</v>
      </c>
      <c r="G14" s="63">
        <v>94144</v>
      </c>
      <c r="H14" s="63">
        <v>115792</v>
      </c>
      <c r="I14" s="63">
        <v>30161</v>
      </c>
      <c r="J14" s="63">
        <v>44837</v>
      </c>
      <c r="K14" s="63">
        <v>91916</v>
      </c>
      <c r="L14" s="63">
        <v>12540</v>
      </c>
      <c r="M14" s="63">
        <v>159183</v>
      </c>
      <c r="N14" s="63">
        <v>182145</v>
      </c>
      <c r="O14" s="63">
        <v>5582</v>
      </c>
      <c r="P14" s="63">
        <v>33486</v>
      </c>
      <c r="Q14" s="63">
        <v>88105</v>
      </c>
      <c r="R14" s="63">
        <v>283314</v>
      </c>
      <c r="S14" s="63">
        <v>11952</v>
      </c>
      <c r="T14" s="63">
        <v>19275</v>
      </c>
      <c r="U14" s="63">
        <v>14671</v>
      </c>
      <c r="V14" s="63">
        <v>136011</v>
      </c>
      <c r="W14" s="63">
        <v>39949</v>
      </c>
      <c r="X14" s="63">
        <v>124600</v>
      </c>
      <c r="Y14" s="63">
        <v>9615</v>
      </c>
      <c r="Z14" s="63">
        <v>134194</v>
      </c>
      <c r="AA14" s="63">
        <v>17546</v>
      </c>
      <c r="AB14" s="63">
        <v>20302</v>
      </c>
      <c r="AC14" s="63">
        <v>101431</v>
      </c>
      <c r="AD14" s="63">
        <v>143381</v>
      </c>
      <c r="AE14" s="63">
        <v>217706</v>
      </c>
      <c r="AF14" s="63">
        <v>56673</v>
      </c>
      <c r="AG14" s="63">
        <v>13777</v>
      </c>
      <c r="AH14" s="63">
        <v>5262</v>
      </c>
      <c r="AI14" s="63">
        <v>83556</v>
      </c>
      <c r="AJ14" s="63">
        <v>18302</v>
      </c>
      <c r="AK14" s="63">
        <v>185235</v>
      </c>
      <c r="AL14" s="63">
        <v>14773</v>
      </c>
      <c r="AM14" s="63">
        <v>143445</v>
      </c>
      <c r="AN14" s="63">
        <v>147596</v>
      </c>
      <c r="AO14" s="63">
        <v>66393</v>
      </c>
      <c r="AP14" s="63">
        <v>6597</v>
      </c>
      <c r="AQ14" s="63">
        <v>42754</v>
      </c>
      <c r="AR14" s="63">
        <v>111578</v>
      </c>
      <c r="AS14" s="63">
        <v>7871</v>
      </c>
      <c r="AT14" s="63">
        <v>76383</v>
      </c>
      <c r="AU14" s="63">
        <v>105260</v>
      </c>
      <c r="AV14" s="63">
        <v>120464</v>
      </c>
      <c r="AW14" s="63">
        <v>126657</v>
      </c>
      <c r="AX14" s="63">
        <v>47473</v>
      </c>
      <c r="AY14" s="63">
        <v>37019</v>
      </c>
      <c r="AZ14" s="63">
        <v>26428</v>
      </c>
      <c r="BA14" s="63">
        <v>174271</v>
      </c>
      <c r="BB14" s="63">
        <v>109708</v>
      </c>
      <c r="BC14" s="63">
        <v>29463</v>
      </c>
      <c r="BD14" s="63">
        <v>152374</v>
      </c>
      <c r="BE14" s="63">
        <v>144998</v>
      </c>
      <c r="BF14" s="63">
        <v>17045</v>
      </c>
      <c r="BG14" s="63">
        <v>15073</v>
      </c>
      <c r="BH14" s="63">
        <v>12376</v>
      </c>
      <c r="BI14" s="63">
        <v>58464</v>
      </c>
      <c r="BJ14" s="63">
        <v>10487</v>
      </c>
      <c r="BK14" s="63">
        <v>90401</v>
      </c>
      <c r="BL14" s="63">
        <v>6548</v>
      </c>
      <c r="BM14" s="63">
        <v>2601</v>
      </c>
      <c r="BN14" s="63">
        <v>26247</v>
      </c>
      <c r="BO14" s="63">
        <v>14791</v>
      </c>
      <c r="BP14" s="63">
        <v>96054</v>
      </c>
      <c r="BQ14" s="63">
        <v>9330</v>
      </c>
      <c r="BR14" s="63">
        <v>27519</v>
      </c>
      <c r="BS14" s="63">
        <v>17328</v>
      </c>
      <c r="BT14" s="63">
        <v>5449</v>
      </c>
      <c r="BU14" s="63">
        <v>26026</v>
      </c>
      <c r="BV14" s="63">
        <v>30765</v>
      </c>
      <c r="BW14" s="63">
        <v>39133</v>
      </c>
      <c r="BX14" s="63">
        <v>3655</v>
      </c>
      <c r="BY14" s="63">
        <v>155650</v>
      </c>
      <c r="BZ14" s="63">
        <v>186451</v>
      </c>
      <c r="CA14" s="63">
        <v>35973</v>
      </c>
      <c r="CB14" s="63">
        <v>204554</v>
      </c>
      <c r="CC14" s="63">
        <v>78615</v>
      </c>
      <c r="CD14" s="63">
        <v>140763</v>
      </c>
      <c r="CE14" s="63">
        <v>6075</v>
      </c>
      <c r="CF14" s="63">
        <v>5532275</v>
      </c>
    </row>
    <row r="15" spans="1:84" x14ac:dyDescent="0.35">
      <c r="A15" s="60">
        <v>11</v>
      </c>
      <c r="C15" s="58"/>
      <c r="D15" s="64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</row>
    <row r="16" spans="1:84" ht="21" x14ac:dyDescent="0.35">
      <c r="A16" s="60">
        <v>12</v>
      </c>
      <c r="B16" s="57" t="s">
        <v>97</v>
      </c>
      <c r="C16" s="61" t="s">
        <v>90</v>
      </c>
      <c r="D16" s="62"/>
      <c r="E16" s="63">
        <v>23.333333333333332</v>
      </c>
      <c r="F16" s="63">
        <v>30.75</v>
      </c>
      <c r="G16" s="63">
        <v>20.730519480519479</v>
      </c>
      <c r="H16" s="63">
        <v>24.760273972602739</v>
      </c>
      <c r="I16" s="63">
        <v>19.487179487179489</v>
      </c>
      <c r="J16" s="63">
        <v>20.694444444444443</v>
      </c>
      <c r="K16" s="63">
        <v>33.75</v>
      </c>
      <c r="L16" s="63">
        <v>20.625</v>
      </c>
      <c r="M16" s="63">
        <v>27.439024390243901</v>
      </c>
      <c r="N16" s="63">
        <v>23.841463414634148</v>
      </c>
      <c r="O16" s="63">
        <v>17.857142857142858</v>
      </c>
      <c r="P16" s="63">
        <v>23.5</v>
      </c>
      <c r="Q16" s="63">
        <v>20.73076923076923</v>
      </c>
      <c r="R16" s="63">
        <v>22.233333333333334</v>
      </c>
      <c r="S16" s="63">
        <v>22.647058823529413</v>
      </c>
      <c r="T16" s="63">
        <v>23.076923076923077</v>
      </c>
      <c r="U16" s="63">
        <v>21.527777777777779</v>
      </c>
      <c r="V16" s="63">
        <v>27.008547008547009</v>
      </c>
      <c r="W16" s="63">
        <v>22.973684210526315</v>
      </c>
      <c r="X16" s="63">
        <v>25.106382978723403</v>
      </c>
      <c r="Y16" s="63">
        <v>20.166666666666668</v>
      </c>
      <c r="Z16" s="63">
        <v>29.107142857142858</v>
      </c>
      <c r="AA16" s="63">
        <v>21.20967741935484</v>
      </c>
      <c r="AB16" s="63">
        <v>20.5</v>
      </c>
      <c r="AC16" s="63">
        <v>21.465968586387433</v>
      </c>
      <c r="AD16" s="63">
        <v>25.546875</v>
      </c>
      <c r="AE16" s="63">
        <v>22.549019607843135</v>
      </c>
      <c r="AF16" s="63">
        <v>22.356321839080458</v>
      </c>
      <c r="AG16" s="63">
        <v>25.357142857142858</v>
      </c>
      <c r="AH16" s="63">
        <v>28.333333333333332</v>
      </c>
      <c r="AI16" s="63">
        <v>28.112244897959183</v>
      </c>
      <c r="AJ16" s="63">
        <v>17.685185185185187</v>
      </c>
      <c r="AK16" s="63">
        <v>22.583333333333332</v>
      </c>
      <c r="AL16" s="63">
        <v>24.444444444444443</v>
      </c>
      <c r="AM16" s="63">
        <v>28.308823529411764</v>
      </c>
      <c r="AN16" s="63">
        <v>23.059210526315788</v>
      </c>
      <c r="AO16" s="63">
        <v>21.121495327102803</v>
      </c>
      <c r="AP16" s="63">
        <v>33.571428571428569</v>
      </c>
      <c r="AQ16" s="63">
        <v>23.888888888888889</v>
      </c>
      <c r="AR16" s="63">
        <v>23.69047619047619</v>
      </c>
      <c r="AS16" s="63">
        <v>30.833333333333332</v>
      </c>
      <c r="AT16" s="63">
        <v>29.728260869565219</v>
      </c>
      <c r="AU16" s="63">
        <v>25.54054054054054</v>
      </c>
      <c r="AV16" s="63">
        <v>28.680555555555557</v>
      </c>
      <c r="AW16" s="63">
        <v>23.388429752066116</v>
      </c>
      <c r="AX16" s="63">
        <v>20.538674033149171</v>
      </c>
      <c r="AY16" s="63">
        <v>20.70754716981132</v>
      </c>
      <c r="AZ16" s="63">
        <v>24.615384615384617</v>
      </c>
      <c r="BA16" s="63">
        <v>24.15</v>
      </c>
      <c r="BB16" s="63">
        <v>28.858695652173914</v>
      </c>
      <c r="BC16" s="63">
        <v>21.71875</v>
      </c>
      <c r="BD16" s="63">
        <v>28.263888888888889</v>
      </c>
      <c r="BE16" s="63">
        <v>24.148936170212764</v>
      </c>
      <c r="BF16" s="63">
        <v>30.76923076923077</v>
      </c>
      <c r="BG16" s="63">
        <v>21.53846153846154</v>
      </c>
      <c r="BH16" s="63">
        <v>26</v>
      </c>
      <c r="BI16" s="63">
        <v>25.384615384615383</v>
      </c>
      <c r="BJ16" s="63">
        <v>25</v>
      </c>
      <c r="BK16" s="63">
        <v>32.391304347826086</v>
      </c>
      <c r="BL16" s="63">
        <v>33.125</v>
      </c>
      <c r="BM16" s="63">
        <v>52.5</v>
      </c>
      <c r="BN16" s="63">
        <v>24.03846153846154</v>
      </c>
      <c r="BO16" s="63">
        <v>23.076923076923077</v>
      </c>
      <c r="BP16" s="63">
        <v>27.6</v>
      </c>
      <c r="BQ16" s="63">
        <v>30</v>
      </c>
      <c r="BR16" s="63">
        <v>21.40625</v>
      </c>
      <c r="BS16" s="63">
        <v>21.231884057971016</v>
      </c>
      <c r="BT16" s="63">
        <v>36.25</v>
      </c>
      <c r="BU16" s="63">
        <v>21.388888888888889</v>
      </c>
      <c r="BV16" s="63">
        <v>21.6015625</v>
      </c>
      <c r="BW16" s="63">
        <v>25.76530612244898</v>
      </c>
      <c r="BX16" s="63">
        <v>44.5</v>
      </c>
      <c r="BY16" s="63">
        <v>28.541666666666668</v>
      </c>
      <c r="BZ16" s="63">
        <v>22.145390070921987</v>
      </c>
      <c r="CA16" s="63">
        <v>19.607438016528924</v>
      </c>
      <c r="CB16" s="63">
        <v>22.51543209876543</v>
      </c>
      <c r="CC16" s="63">
        <v>29.907407407407408</v>
      </c>
      <c r="CD16" s="63">
        <v>23.342696629213485</v>
      </c>
      <c r="CE16" s="63">
        <v>19.772727272727273</v>
      </c>
      <c r="CF16" s="63">
        <v>23.747368421052631</v>
      </c>
    </row>
    <row r="17" spans="1:84" x14ac:dyDescent="0.35">
      <c r="A17" s="60">
        <v>13</v>
      </c>
      <c r="C17" s="61" t="s">
        <v>91</v>
      </c>
      <c r="D17" s="62"/>
      <c r="E17" s="63">
        <v>49.963720316622691</v>
      </c>
      <c r="F17" s="63">
        <v>47.037037037037038</v>
      </c>
      <c r="G17" s="63">
        <v>38.545150501672239</v>
      </c>
      <c r="H17" s="63">
        <v>39.910725167580743</v>
      </c>
      <c r="I17" s="63">
        <v>50.149625935162092</v>
      </c>
      <c r="J17" s="63">
        <v>42.68806990881459</v>
      </c>
      <c r="K17" s="63">
        <v>43.909915891987609</v>
      </c>
      <c r="L17" s="63">
        <v>50.198369565217391</v>
      </c>
      <c r="M17" s="63">
        <v>38.476730438521066</v>
      </c>
      <c r="N17" s="63">
        <v>35.99199779249448</v>
      </c>
      <c r="O17" s="63">
        <v>50.958737864077669</v>
      </c>
      <c r="P17" s="63">
        <v>46.04677565849228</v>
      </c>
      <c r="Q17" s="63">
        <v>34.551197296900249</v>
      </c>
      <c r="R17" s="63">
        <v>34.108659303911651</v>
      </c>
      <c r="S17" s="63">
        <v>50.779761904761905</v>
      </c>
      <c r="T17" s="63">
        <v>45.041371158392437</v>
      </c>
      <c r="U17" s="63">
        <v>46.376847290640391</v>
      </c>
      <c r="V17" s="63">
        <v>36.410926794085825</v>
      </c>
      <c r="W17" s="63">
        <v>51.338762811127381</v>
      </c>
      <c r="X17" s="63">
        <v>38.916568396226417</v>
      </c>
      <c r="Y17" s="63">
        <v>50.173913043478258</v>
      </c>
      <c r="Z17" s="63">
        <v>37.468779765054506</v>
      </c>
      <c r="AA17" s="63">
        <v>47.965447154471548</v>
      </c>
      <c r="AB17" s="63">
        <v>39.791824375473126</v>
      </c>
      <c r="AC17" s="63">
        <v>39.684072886789266</v>
      </c>
      <c r="AD17" s="63">
        <v>35.096836049856186</v>
      </c>
      <c r="AE17" s="63">
        <v>40.241497072762755</v>
      </c>
      <c r="AF17" s="63">
        <v>40.027906343588349</v>
      </c>
      <c r="AG17" s="63">
        <v>50.25500476644423</v>
      </c>
      <c r="AH17" s="63">
        <v>50.341823056300271</v>
      </c>
      <c r="AI17" s="63">
        <v>38.77344365642238</v>
      </c>
      <c r="AJ17" s="63">
        <v>42.23924977127173</v>
      </c>
      <c r="AK17" s="63">
        <v>33.502932751329965</v>
      </c>
      <c r="AL17" s="63">
        <v>46.910698096101541</v>
      </c>
      <c r="AM17" s="63">
        <v>40.357630979498865</v>
      </c>
      <c r="AN17" s="63">
        <v>39.59824596978607</v>
      </c>
      <c r="AO17" s="63">
        <v>41.400255754475701</v>
      </c>
      <c r="AP17" s="63">
        <v>52.199029126213595</v>
      </c>
      <c r="AQ17" s="63">
        <v>42.52189670794322</v>
      </c>
      <c r="AR17" s="63">
        <v>43.263305322128851</v>
      </c>
      <c r="AS17" s="63">
        <v>48.336653386454181</v>
      </c>
      <c r="AT17" s="63">
        <v>33.902785673678224</v>
      </c>
      <c r="AU17" s="63">
        <v>38.767852330908113</v>
      </c>
      <c r="AV17" s="63">
        <v>28.432631983270028</v>
      </c>
      <c r="AW17" s="63">
        <v>33.275723472668808</v>
      </c>
      <c r="AX17" s="63">
        <v>41.607449364915894</v>
      </c>
      <c r="AY17" s="63">
        <v>38.033860045146724</v>
      </c>
      <c r="AZ17" s="63">
        <v>46.939784301977234</v>
      </c>
      <c r="BA17" s="63">
        <v>37.143700072621641</v>
      </c>
      <c r="BB17" s="63">
        <v>38.540832148856438</v>
      </c>
      <c r="BC17" s="63">
        <v>40.202106810387065</v>
      </c>
      <c r="BD17" s="63">
        <v>34.960137372746232</v>
      </c>
      <c r="BE17" s="63">
        <v>46.307789432789434</v>
      </c>
      <c r="BF17" s="63">
        <v>49.227561556791102</v>
      </c>
      <c r="BG17" s="63">
        <v>43.747489959839356</v>
      </c>
      <c r="BH17" s="63">
        <v>49.009955752212392</v>
      </c>
      <c r="BI17" s="63">
        <v>41.034190927555855</v>
      </c>
      <c r="BJ17" s="63">
        <v>49.203056768558952</v>
      </c>
      <c r="BK17" s="63">
        <v>36.495130960376088</v>
      </c>
      <c r="BL17" s="63">
        <v>50.488047808764939</v>
      </c>
      <c r="BM17" s="63">
        <v>60.02788104089219</v>
      </c>
      <c r="BN17" s="63">
        <v>47.5</v>
      </c>
      <c r="BO17" s="63">
        <v>46.814182194616976</v>
      </c>
      <c r="BP17" s="63">
        <v>35.087279151943463</v>
      </c>
      <c r="BQ17" s="63">
        <v>52.5</v>
      </c>
      <c r="BR17" s="63">
        <v>42.167949951876807</v>
      </c>
      <c r="BS17" s="63">
        <v>41.619289340101524</v>
      </c>
      <c r="BT17" s="63">
        <v>51.189159292035399</v>
      </c>
      <c r="BU17" s="63">
        <v>45.40299366724237</v>
      </c>
      <c r="BV17" s="63">
        <v>40.771290840921267</v>
      </c>
      <c r="BW17" s="63">
        <v>44.035806729939601</v>
      </c>
      <c r="BX17" s="63">
        <v>48.794820717131472</v>
      </c>
      <c r="BY17" s="63">
        <v>38.495868180007967</v>
      </c>
      <c r="BZ17" s="63">
        <v>34.435526625824693</v>
      </c>
      <c r="CA17" s="63">
        <v>37.038856632425187</v>
      </c>
      <c r="CB17" s="63">
        <v>32.412701631071464</v>
      </c>
      <c r="CC17" s="63">
        <v>33.945841820919313</v>
      </c>
      <c r="CD17" s="63">
        <v>40.197262883497089</v>
      </c>
      <c r="CE17" s="63">
        <v>50.932754880694141</v>
      </c>
      <c r="CF17" s="63">
        <v>37.776674132759261</v>
      </c>
    </row>
    <row r="18" spans="1:84" s="65" customFormat="1" x14ac:dyDescent="0.35">
      <c r="A18" s="60">
        <v>14</v>
      </c>
    </row>
    <row r="19" spans="1:84" ht="21" x14ac:dyDescent="0.35">
      <c r="A19" s="60">
        <v>15</v>
      </c>
      <c r="B19" s="57" t="s">
        <v>95</v>
      </c>
      <c r="C19" s="61" t="s">
        <v>90</v>
      </c>
      <c r="D19" s="62" t="s">
        <v>92</v>
      </c>
      <c r="E19" s="63">
        <v>400</v>
      </c>
      <c r="F19" s="63">
        <v>432.14285714285717</v>
      </c>
      <c r="G19" s="63">
        <v>436.44859813084111</v>
      </c>
      <c r="H19" s="63">
        <v>520.625</v>
      </c>
      <c r="I19" s="63">
        <v>387.93103448275861</v>
      </c>
      <c r="J19" s="63">
        <v>416.66666666666669</v>
      </c>
      <c r="K19" s="63">
        <v>617.85714285714289</v>
      </c>
      <c r="L19" s="63">
        <v>370.83333333333337</v>
      </c>
      <c r="M19" s="63">
        <v>557.35294117647061</v>
      </c>
      <c r="N19" s="63">
        <v>496.25</v>
      </c>
      <c r="O19" s="63">
        <v>425</v>
      </c>
      <c r="P19" s="63">
        <v>423.72881355932202</v>
      </c>
      <c r="Q19" s="63">
        <v>551.5625</v>
      </c>
      <c r="R19" s="63">
        <v>546.27659574468089</v>
      </c>
      <c r="S19" s="63">
        <v>395.45454545454544</v>
      </c>
      <c r="T19" s="63">
        <v>430</v>
      </c>
      <c r="U19" s="63">
        <v>437.5</v>
      </c>
      <c r="V19" s="63">
        <v>477.10843373493975</v>
      </c>
      <c r="W19" s="63">
        <v>402.38095238095241</v>
      </c>
      <c r="X19" s="63">
        <v>521.195652173913</v>
      </c>
      <c r="Y19" s="63">
        <v>432.14285714285717</v>
      </c>
      <c r="Z19" s="63">
        <v>738.23529411764707</v>
      </c>
      <c r="AA19" s="63">
        <v>474.32432432432432</v>
      </c>
      <c r="AB19" s="63">
        <v>505.35714285714283</v>
      </c>
      <c r="AC19" s="63">
        <v>462.28813559322032</v>
      </c>
      <c r="AD19" s="63">
        <v>422.72727272727275</v>
      </c>
      <c r="AE19" s="63">
        <v>479.0322580645161</v>
      </c>
      <c r="AF19" s="63">
        <v>447.20496894409939</v>
      </c>
      <c r="AG19" s="63">
        <v>422.72727272727275</v>
      </c>
      <c r="AH19" s="63">
        <v>377.27272727272725</v>
      </c>
      <c r="AI19" s="63">
        <v>528.84615384615381</v>
      </c>
      <c r="AJ19" s="63">
        <v>443.18181818181819</v>
      </c>
      <c r="AK19" s="63">
        <v>517.08860759493666</v>
      </c>
      <c r="AL19" s="63">
        <v>492.30769230769232</v>
      </c>
      <c r="AM19" s="63">
        <v>575</v>
      </c>
      <c r="AN19" s="63">
        <v>522.5</v>
      </c>
      <c r="AO19" s="63">
        <v>413.19444444444446</v>
      </c>
      <c r="AP19" s="63">
        <v>378.9473684210526</v>
      </c>
      <c r="AQ19" s="63">
        <v>567.5</v>
      </c>
      <c r="AR19" s="63">
        <v>626.92307692307691</v>
      </c>
      <c r="AS19" s="63">
        <v>590</v>
      </c>
      <c r="AT19" s="63">
        <v>531.25</v>
      </c>
      <c r="AU19" s="63">
        <v>578.9473684210526</v>
      </c>
      <c r="AV19" s="63">
        <v>601.08695652173913</v>
      </c>
      <c r="AW19" s="63">
        <v>518.75</v>
      </c>
      <c r="AX19" s="63">
        <v>429.09836065573768</v>
      </c>
      <c r="AY19" s="63">
        <v>500</v>
      </c>
      <c r="AZ19" s="63">
        <v>451.25</v>
      </c>
      <c r="BA19" s="63">
        <v>436</v>
      </c>
      <c r="BB19" s="63">
        <v>708.33333333333337</v>
      </c>
      <c r="BC19" s="63">
        <v>642.5</v>
      </c>
      <c r="BD19" s="63">
        <v>563.06818181818187</v>
      </c>
      <c r="BE19" s="63">
        <v>570.68965517241384</v>
      </c>
      <c r="BF19" s="63">
        <v>388.23529411764707</v>
      </c>
      <c r="BG19" s="63">
        <v>423.07692307692309</v>
      </c>
      <c r="BH19" s="63">
        <v>517.30769230769226</v>
      </c>
      <c r="BI19" s="63">
        <v>730.35714285714289</v>
      </c>
      <c r="BJ19" s="63">
        <v>352.5</v>
      </c>
      <c r="BK19" s="63">
        <v>765.625</v>
      </c>
      <c r="BL19" s="63">
        <v>345</v>
      </c>
      <c r="BM19" s="63">
        <v>650</v>
      </c>
      <c r="BN19" s="63">
        <v>379.16666666666663</v>
      </c>
      <c r="BO19" s="63">
        <v>430.55555555555554</v>
      </c>
      <c r="BP19" s="63">
        <v>970.58823529411768</v>
      </c>
      <c r="BQ19" s="63">
        <v>564.28571428571422</v>
      </c>
      <c r="BR19" s="63">
        <v>430</v>
      </c>
      <c r="BS19" s="63">
        <v>452.17391304347825</v>
      </c>
      <c r="BT19" s="63">
        <v>415</v>
      </c>
      <c r="BU19" s="63">
        <v>451.85185185185185</v>
      </c>
      <c r="BV19" s="63">
        <v>444.44444444444446</v>
      </c>
      <c r="BW19" s="63">
        <v>408.97435897435895</v>
      </c>
      <c r="BX19" s="63">
        <v>450</v>
      </c>
      <c r="BY19" s="63">
        <v>467.10526315789474</v>
      </c>
      <c r="BZ19" s="63">
        <v>554</v>
      </c>
      <c r="CA19" s="63">
        <v>465.38461538461536</v>
      </c>
      <c r="CB19" s="63">
        <v>507.3943661971831</v>
      </c>
      <c r="CC19" s="63">
        <v>627.70270270270271</v>
      </c>
      <c r="CD19" s="63">
        <v>532.14285714285711</v>
      </c>
      <c r="CE19" s="63">
        <v>310.71428571428572</v>
      </c>
      <c r="CF19" s="63">
        <v>480.20512820512818</v>
      </c>
    </row>
    <row r="20" spans="1:84" x14ac:dyDescent="0.35">
      <c r="A20" s="60">
        <v>16</v>
      </c>
      <c r="C20" s="61" t="s">
        <v>91</v>
      </c>
      <c r="D20" s="62" t="s">
        <v>91</v>
      </c>
      <c r="E20" s="63">
        <v>566.80487804878044</v>
      </c>
      <c r="F20" s="63">
        <v>560.31701890989984</v>
      </c>
      <c r="G20" s="63">
        <v>595.16323633782827</v>
      </c>
      <c r="H20" s="63">
        <v>732.09281961471106</v>
      </c>
      <c r="I20" s="63">
        <v>508.9324034334764</v>
      </c>
      <c r="J20" s="63">
        <v>587.9719051799824</v>
      </c>
      <c r="K20" s="63">
        <v>901.19142176330422</v>
      </c>
      <c r="L20" s="63">
        <v>543.0733944954128</v>
      </c>
      <c r="M20" s="63">
        <v>871.47114005076696</v>
      </c>
      <c r="N20" s="63">
        <v>488.59135393388306</v>
      </c>
      <c r="O20" s="63">
        <v>475.07418397626111</v>
      </c>
      <c r="P20" s="63">
        <v>566.11209964412808</v>
      </c>
      <c r="Q20" s="63">
        <v>681.87987646293891</v>
      </c>
      <c r="R20" s="63">
        <v>643.4088888888889</v>
      </c>
      <c r="S20" s="63">
        <v>453.7673496364838</v>
      </c>
      <c r="T20" s="63">
        <v>579.26646706586826</v>
      </c>
      <c r="U20" s="63">
        <v>545.53130148270179</v>
      </c>
      <c r="V20" s="63">
        <v>653.28119487239803</v>
      </c>
      <c r="W20" s="63">
        <v>510.94093406593407</v>
      </c>
      <c r="X20" s="63">
        <v>663.1090487238979</v>
      </c>
      <c r="Y20" s="63">
        <v>501.86862967157418</v>
      </c>
      <c r="Z20" s="63">
        <v>782.99338866225912</v>
      </c>
      <c r="AA20" s="63">
        <v>540.29284164859007</v>
      </c>
      <c r="AB20" s="63">
        <v>631.03315343099462</v>
      </c>
      <c r="AC20" s="63">
        <v>608.53088159917991</v>
      </c>
      <c r="AD20" s="63">
        <v>476.39933932831713</v>
      </c>
      <c r="AE20" s="63">
        <v>604.04114278600775</v>
      </c>
      <c r="AF20" s="63">
        <v>595.18295507179255</v>
      </c>
      <c r="AG20" s="63">
        <v>533.59243697478996</v>
      </c>
      <c r="AH20" s="63">
        <v>500.16268980477224</v>
      </c>
      <c r="AI20" s="63">
        <v>707.35581092801385</v>
      </c>
      <c r="AJ20" s="63">
        <v>622.98311444652904</v>
      </c>
      <c r="AK20" s="63">
        <v>531.05923785443383</v>
      </c>
      <c r="AL20" s="63">
        <v>646.60326086956525</v>
      </c>
      <c r="AM20" s="63">
        <v>706.69141914191414</v>
      </c>
      <c r="AN20" s="63">
        <v>666.07517220724765</v>
      </c>
      <c r="AO20" s="63">
        <v>548.77446135599916</v>
      </c>
      <c r="AP20" s="63">
        <v>469.2643391521197</v>
      </c>
      <c r="AQ20" s="63">
        <v>705.76849367573777</v>
      </c>
      <c r="AR20" s="63">
        <v>631.36383347788376</v>
      </c>
      <c r="AS20" s="63">
        <v>582.14809384164221</v>
      </c>
      <c r="AT20" s="63">
        <v>706.75198115228102</v>
      </c>
      <c r="AU20" s="63">
        <v>697.95762341633906</v>
      </c>
      <c r="AV20" s="63">
        <v>643.40027075812282</v>
      </c>
      <c r="AW20" s="63">
        <v>661.04174431606407</v>
      </c>
      <c r="AX20" s="63">
        <v>563.56419381330409</v>
      </c>
      <c r="AY20" s="63">
        <v>652.92697063369394</v>
      </c>
      <c r="AZ20" s="63">
        <v>527.82422051513777</v>
      </c>
      <c r="BA20" s="63">
        <v>571.22815533980588</v>
      </c>
      <c r="BB20" s="63">
        <v>746.39716658524674</v>
      </c>
      <c r="BC20" s="63">
        <v>639.22502574665293</v>
      </c>
      <c r="BD20" s="63">
        <v>683.08941781923454</v>
      </c>
      <c r="BE20" s="63">
        <v>632.67624020887729</v>
      </c>
      <c r="BF20" s="63">
        <v>552.27743271221527</v>
      </c>
      <c r="BG20" s="63">
        <v>625.12853470437017</v>
      </c>
      <c r="BH20" s="63">
        <v>555.52042801556422</v>
      </c>
      <c r="BI20" s="63">
        <v>787.13898916967514</v>
      </c>
      <c r="BJ20" s="63">
        <v>517.31409544950054</v>
      </c>
      <c r="BK20" s="63">
        <v>1091.8516901584135</v>
      </c>
      <c r="BL20" s="63">
        <v>473.45588235294122</v>
      </c>
      <c r="BM20" s="63">
        <v>671.65775401069516</v>
      </c>
      <c r="BN20" s="63">
        <v>540.51921317474842</v>
      </c>
      <c r="BO20" s="63">
        <v>580.54245283018872</v>
      </c>
      <c r="BP20" s="63">
        <v>1044.4106077908896</v>
      </c>
      <c r="BQ20" s="63">
        <v>546.38036809815947</v>
      </c>
      <c r="BR20" s="63">
        <v>726.18464052287584</v>
      </c>
      <c r="BS20" s="63">
        <v>586.02783725910069</v>
      </c>
      <c r="BT20" s="63">
        <v>539.72527472527474</v>
      </c>
      <c r="BU20" s="63">
        <v>600.11876484560571</v>
      </c>
      <c r="BV20" s="63">
        <v>625.11169780666125</v>
      </c>
      <c r="BW20" s="63">
        <v>567.07547169811323</v>
      </c>
      <c r="BX20" s="63">
        <v>560</v>
      </c>
      <c r="BY20" s="63">
        <v>621.62458263772953</v>
      </c>
      <c r="BZ20" s="63">
        <v>594.04390808692551</v>
      </c>
      <c r="CA20" s="63">
        <v>680.21201413427559</v>
      </c>
      <c r="CB20" s="63">
        <v>687.52651425877912</v>
      </c>
      <c r="CC20" s="63">
        <v>1043.448348856901</v>
      </c>
      <c r="CD20" s="63">
        <v>670.27786213179468</v>
      </c>
      <c r="CE20" s="63">
        <v>493.55495251017641</v>
      </c>
      <c r="CF20" s="63">
        <v>648.5360075005068</v>
      </c>
    </row>
    <row r="21" spans="1:84" x14ac:dyDescent="0.35">
      <c r="A21" s="60">
        <v>17</v>
      </c>
    </row>
    <row r="22" spans="1:84" x14ac:dyDescent="0.35">
      <c r="A22" s="60">
        <v>18</v>
      </c>
    </row>
    <row r="23" spans="1:84" ht="21" x14ac:dyDescent="0.35">
      <c r="A23" s="60">
        <v>19</v>
      </c>
      <c r="B23" s="57" t="s">
        <v>96</v>
      </c>
      <c r="C23" s="61" t="s">
        <v>90</v>
      </c>
      <c r="D23" s="62" t="s">
        <v>93</v>
      </c>
      <c r="E23" s="63">
        <v>1117.1875</v>
      </c>
      <c r="F23" s="63">
        <v>854.5454545454545</v>
      </c>
      <c r="G23" s="63">
        <v>1058.6158192090395</v>
      </c>
      <c r="H23" s="63">
        <v>1381.578947368421</v>
      </c>
      <c r="I23" s="63">
        <v>1253.7878787878788</v>
      </c>
      <c r="J23" s="63">
        <v>1186.3636363636365</v>
      </c>
      <c r="K23" s="63">
        <v>2442.3076923076924</v>
      </c>
      <c r="L23" s="63">
        <v>860</v>
      </c>
      <c r="M23" s="63">
        <v>2053.5714285714284</v>
      </c>
      <c r="N23" s="63">
        <v>1380.5147058823529</v>
      </c>
      <c r="O23" s="63">
        <v>746.42857142857144</v>
      </c>
      <c r="P23" s="63">
        <v>930.20833333333326</v>
      </c>
      <c r="Q23" s="63">
        <v>1522.4358974358975</v>
      </c>
      <c r="R23" s="63">
        <v>1509.090909090909</v>
      </c>
      <c r="S23" s="63">
        <v>873.07692307692309</v>
      </c>
      <c r="T23" s="63">
        <v>1066.9642857142858</v>
      </c>
      <c r="U23" s="63">
        <v>1000</v>
      </c>
      <c r="V23" s="63">
        <v>1390</v>
      </c>
      <c r="W23" s="63">
        <v>983.96226415094338</v>
      </c>
      <c r="X23" s="63">
        <v>1337.3786407766991</v>
      </c>
      <c r="Y23" s="63">
        <v>995.83333333333326</v>
      </c>
      <c r="Z23" s="63">
        <v>1808.3333333333333</v>
      </c>
      <c r="AA23" s="63">
        <v>1052.8846153846155</v>
      </c>
      <c r="AB23" s="63">
        <v>1782.8947368421052</v>
      </c>
      <c r="AC23" s="63">
        <v>1125.7440476190477</v>
      </c>
      <c r="AD23" s="63">
        <v>1091.1458333333333</v>
      </c>
      <c r="AE23" s="63">
        <v>1239.6341463414633</v>
      </c>
      <c r="AF23" s="63">
        <v>1051.0355029585799</v>
      </c>
      <c r="AG23" s="63">
        <v>1125</v>
      </c>
      <c r="AH23" s="63">
        <v>1125</v>
      </c>
      <c r="AI23" s="63">
        <v>1701.3888888888889</v>
      </c>
      <c r="AJ23" s="63">
        <v>959.375</v>
      </c>
      <c r="AK23" s="63">
        <v>1463.8888888888889</v>
      </c>
      <c r="AL23" s="63">
        <v>1347.2222222222222</v>
      </c>
      <c r="AM23" s="63">
        <v>1662.7906976744187</v>
      </c>
      <c r="AN23" s="63">
        <v>1684.0277777777778</v>
      </c>
      <c r="AO23" s="63">
        <v>990.82568807339453</v>
      </c>
      <c r="AP23" s="63">
        <v>915.38461538461536</v>
      </c>
      <c r="AQ23" s="63">
        <v>1635.8695652173913</v>
      </c>
      <c r="AR23" s="63">
        <v>1921.0526315789473</v>
      </c>
      <c r="AS23" s="63">
        <v>1291.6666666666667</v>
      </c>
      <c r="AT23" s="63">
        <v>1369.3181818181818</v>
      </c>
      <c r="AU23" s="63">
        <v>1583.3333333333333</v>
      </c>
      <c r="AV23" s="63">
        <v>1342.391304347826</v>
      </c>
      <c r="AW23" s="63">
        <v>1471.1538461538462</v>
      </c>
      <c r="AX23" s="63">
        <v>891.01123595505624</v>
      </c>
      <c r="AY23" s="63">
        <v>1386.71875</v>
      </c>
      <c r="AZ23" s="63">
        <v>997.05882352941171</v>
      </c>
      <c r="BA23" s="63">
        <v>1486.6071428571429</v>
      </c>
      <c r="BB23" s="63">
        <v>1901.3157894736842</v>
      </c>
      <c r="BC23" s="63">
        <v>1569.4444444444443</v>
      </c>
      <c r="BD23" s="63">
        <v>1434.8958333333333</v>
      </c>
      <c r="BE23" s="63">
        <v>1332.1759259259259</v>
      </c>
      <c r="BF23" s="63">
        <v>770</v>
      </c>
      <c r="BG23" s="63">
        <v>1279.0697674418604</v>
      </c>
      <c r="BH23" s="63">
        <v>1791.6666666666667</v>
      </c>
      <c r="BI23" s="63">
        <v>2312.5</v>
      </c>
      <c r="BJ23" s="63">
        <v>855.55555555555554</v>
      </c>
      <c r="BK23" s="63">
        <v>1329.1666666666667</v>
      </c>
      <c r="BL23" s="63">
        <v>1053.5714285714287</v>
      </c>
      <c r="BM23" s="63" t="e">
        <v>#N/A</v>
      </c>
      <c r="BN23" s="63">
        <v>1129.6296296296296</v>
      </c>
      <c r="BO23" s="63">
        <v>935.71428571428578</v>
      </c>
      <c r="BP23" s="63">
        <v>2132.3529411764707</v>
      </c>
      <c r="BQ23" s="63">
        <v>1125</v>
      </c>
      <c r="BR23" s="63">
        <v>1982.1428571428571</v>
      </c>
      <c r="BS23" s="63">
        <v>1079.6875</v>
      </c>
      <c r="BT23" s="63">
        <v>838.46153846153845</v>
      </c>
      <c r="BU23" s="63">
        <v>1015.625</v>
      </c>
      <c r="BV23" s="63">
        <v>989.36170212765956</v>
      </c>
      <c r="BW23" s="63">
        <v>1162.7358490566037</v>
      </c>
      <c r="BX23" s="63">
        <v>781.25</v>
      </c>
      <c r="BY23" s="63">
        <v>1361.8421052631579</v>
      </c>
      <c r="BZ23" s="63">
        <v>1580.6451612903227</v>
      </c>
      <c r="CA23" s="63">
        <v>1129.3859649122808</v>
      </c>
      <c r="CB23" s="63">
        <v>1566.3461538461538</v>
      </c>
      <c r="CC23" s="63">
        <v>1615.7407407407406</v>
      </c>
      <c r="CD23" s="63">
        <v>1517.1875</v>
      </c>
      <c r="CE23" s="63">
        <v>751.08695652173913</v>
      </c>
      <c r="CF23" s="63">
        <v>1200</v>
      </c>
    </row>
    <row r="24" spans="1:84" x14ac:dyDescent="0.35">
      <c r="A24" s="60">
        <v>20</v>
      </c>
      <c r="C24" s="61" t="s">
        <v>91</v>
      </c>
      <c r="D24" s="62" t="s">
        <v>94</v>
      </c>
      <c r="E24" s="63">
        <v>1365.2924256951103</v>
      </c>
      <c r="F24" s="63">
        <v>1254.2950236966824</v>
      </c>
      <c r="G24" s="63">
        <v>1476.1981448080392</v>
      </c>
      <c r="H24" s="63">
        <v>2070.7148216356318</v>
      </c>
      <c r="I24" s="63">
        <v>1176.1862203444914</v>
      </c>
      <c r="J24" s="63">
        <v>1504.3159083575347</v>
      </c>
      <c r="K24" s="63">
        <v>2836.5179658952497</v>
      </c>
      <c r="L24" s="63">
        <v>1207.855251544572</v>
      </c>
      <c r="M24" s="63">
        <v>2673.1021228269415</v>
      </c>
      <c r="N24" s="63">
        <v>1528.8589814015538</v>
      </c>
      <c r="O24" s="63">
        <v>1069.25</v>
      </c>
      <c r="P24" s="63">
        <v>1371.1227786752827</v>
      </c>
      <c r="Q24" s="63">
        <v>1776.7098481682685</v>
      </c>
      <c r="R24" s="63">
        <v>1791.5045170257124</v>
      </c>
      <c r="S24" s="63">
        <v>984.27454387489138</v>
      </c>
      <c r="T24" s="63">
        <v>1348.5337243401759</v>
      </c>
      <c r="U24" s="63">
        <v>1283.050847457627</v>
      </c>
      <c r="V24" s="63">
        <v>1793.4212170436087</v>
      </c>
      <c r="W24" s="63">
        <v>1190.8147578785549</v>
      </c>
      <c r="X24" s="63">
        <v>1673.626526082131</v>
      </c>
      <c r="Y24" s="63">
        <v>1164.2972103004292</v>
      </c>
      <c r="Z24" s="63">
        <v>2223.0082790445167</v>
      </c>
      <c r="AA24" s="63">
        <v>1318.9114391143912</v>
      </c>
      <c r="AB24" s="63">
        <v>1724.7971285892634</v>
      </c>
      <c r="AC24" s="63">
        <v>1471.6383049716383</v>
      </c>
      <c r="AD24" s="63">
        <v>1439.8506975605776</v>
      </c>
      <c r="AE24" s="63">
        <v>1603.3298465829846</v>
      </c>
      <c r="AF24" s="63">
        <v>1442.8434708634622</v>
      </c>
      <c r="AG24" s="63">
        <v>1253.8034539473683</v>
      </c>
      <c r="AH24" s="63">
        <v>1181.7940552016985</v>
      </c>
      <c r="AI24" s="63">
        <v>1945.5551045260809</v>
      </c>
      <c r="AJ24" s="63">
        <v>1393.9745075318656</v>
      </c>
      <c r="AK24" s="63">
        <v>1593.8527960526317</v>
      </c>
      <c r="AL24" s="63">
        <v>1557.4034334763949</v>
      </c>
      <c r="AM24" s="63">
        <v>1978.5889297249137</v>
      </c>
      <c r="AN24" s="63">
        <v>1920.2750000000001</v>
      </c>
      <c r="AO24" s="63">
        <v>1394.4751947519476</v>
      </c>
      <c r="AP24" s="63">
        <v>1059.496996996997</v>
      </c>
      <c r="AQ24" s="63">
        <v>2007.6241782322863</v>
      </c>
      <c r="AR24" s="63">
        <v>2052.5654976144638</v>
      </c>
      <c r="AS24" s="63">
        <v>1364.5993836671803</v>
      </c>
      <c r="AT24" s="63">
        <v>1885.3410341034103</v>
      </c>
      <c r="AU24" s="63">
        <v>1936.7004077042036</v>
      </c>
      <c r="AV24" s="63">
        <v>1593.1171648987463</v>
      </c>
      <c r="AW24" s="63">
        <v>1783.5440674349124</v>
      </c>
      <c r="AX24" s="63">
        <v>1359.4928241303819</v>
      </c>
      <c r="AY24" s="63">
        <v>1692.9227941176471</v>
      </c>
      <c r="AZ24" s="63">
        <v>1296.1283185840707</v>
      </c>
      <c r="BA24" s="63">
        <v>1897.5202682414174</v>
      </c>
      <c r="BB24" s="63">
        <v>2106.5484804630969</v>
      </c>
      <c r="BC24" s="63">
        <v>1739.2634357005759</v>
      </c>
      <c r="BD24" s="63">
        <v>1847.6239114073755</v>
      </c>
      <c r="BE24" s="63">
        <v>1679.7763666482606</v>
      </c>
      <c r="BF24" s="63">
        <v>1287.131320224719</v>
      </c>
      <c r="BG24" s="63">
        <v>1509.5975948196115</v>
      </c>
      <c r="BH24" s="63">
        <v>1365.7407407407406</v>
      </c>
      <c r="BI24" s="63">
        <v>2436.8201960521014</v>
      </c>
      <c r="BJ24" s="63">
        <v>1227.6550998948476</v>
      </c>
      <c r="BK24" s="63">
        <v>2248.5229655040976</v>
      </c>
      <c r="BL24" s="63">
        <v>1136.6071428571429</v>
      </c>
      <c r="BM24" s="63">
        <v>1480.0295857988167</v>
      </c>
      <c r="BN24" s="63">
        <v>1321.4123524069028</v>
      </c>
      <c r="BO24" s="63">
        <v>1338.6238170347003</v>
      </c>
      <c r="BP24" s="63">
        <v>2427.4514811031663</v>
      </c>
      <c r="BQ24" s="63">
        <v>1245.6304619225966</v>
      </c>
      <c r="BR24" s="63">
        <v>1940.7060121345835</v>
      </c>
      <c r="BS24" s="63">
        <v>1354.100191448628</v>
      </c>
      <c r="BT24" s="63">
        <v>1312.1242484969939</v>
      </c>
      <c r="BU24" s="63">
        <v>1373.74715261959</v>
      </c>
      <c r="BV24" s="63">
        <v>1516.2832929782082</v>
      </c>
      <c r="BW24" s="63">
        <v>1401.4335432548889</v>
      </c>
      <c r="BX24" s="63">
        <v>1218.75</v>
      </c>
      <c r="BY24" s="63">
        <v>1979.8709456372774</v>
      </c>
      <c r="BZ24" s="63">
        <v>1689.4931563954701</v>
      </c>
      <c r="CA24" s="63">
        <v>1575.7069163163928</v>
      </c>
      <c r="CB24" s="63">
        <v>1823.9265347198927</v>
      </c>
      <c r="CC24" s="63">
        <v>2337.8047357984369</v>
      </c>
      <c r="CD24" s="63">
        <v>1848.9551863041288</v>
      </c>
      <c r="CE24" s="63">
        <v>1140.827922077922</v>
      </c>
      <c r="CF24" s="63">
        <v>1423</v>
      </c>
    </row>
    <row r="25" spans="1:84" x14ac:dyDescent="0.35">
      <c r="A25" s="60">
        <v>21</v>
      </c>
    </row>
    <row r="26" spans="1:84" ht="21" x14ac:dyDescent="0.35">
      <c r="A26" s="60">
        <v>22</v>
      </c>
      <c r="B26" s="57" t="s">
        <v>102</v>
      </c>
      <c r="C26" s="61" t="s">
        <v>90</v>
      </c>
      <c r="D26" s="56" t="s">
        <v>98</v>
      </c>
      <c r="E26" s="56">
        <v>5</v>
      </c>
      <c r="F26" s="56">
        <v>11</v>
      </c>
      <c r="G26" s="56">
        <v>139</v>
      </c>
      <c r="H26" s="56">
        <v>38</v>
      </c>
      <c r="I26" s="56">
        <v>20</v>
      </c>
      <c r="J26" s="56">
        <v>33</v>
      </c>
      <c r="K26" s="56">
        <v>21</v>
      </c>
      <c r="L26" s="56">
        <v>25</v>
      </c>
      <c r="M26" s="56">
        <v>24</v>
      </c>
      <c r="N26" s="56">
        <v>66</v>
      </c>
      <c r="O26" s="56">
        <v>10</v>
      </c>
      <c r="P26" s="56">
        <v>83</v>
      </c>
      <c r="Q26" s="56">
        <v>51</v>
      </c>
      <c r="R26" s="56">
        <v>146</v>
      </c>
      <c r="S26" s="56">
        <v>29</v>
      </c>
      <c r="T26" s="56">
        <v>27</v>
      </c>
      <c r="U26" s="56">
        <v>12</v>
      </c>
      <c r="V26" s="56">
        <v>100</v>
      </c>
      <c r="W26" s="56">
        <v>104</v>
      </c>
      <c r="X26" s="56">
        <v>126</v>
      </c>
      <c r="Y26" s="56">
        <v>24</v>
      </c>
      <c r="Z26" s="56">
        <v>14</v>
      </c>
      <c r="AA26" s="56">
        <v>40</v>
      </c>
      <c r="AB26" s="56">
        <v>20</v>
      </c>
      <c r="AC26" s="56">
        <v>185</v>
      </c>
      <c r="AD26" s="56">
        <v>57</v>
      </c>
      <c r="AE26" s="56">
        <v>211</v>
      </c>
      <c r="AF26" s="56">
        <v>202</v>
      </c>
      <c r="AG26" s="56">
        <v>7</v>
      </c>
      <c r="AH26" s="56">
        <v>8</v>
      </c>
      <c r="AI26" s="56">
        <v>36</v>
      </c>
      <c r="AJ26" s="56">
        <v>29</v>
      </c>
      <c r="AK26" s="56">
        <v>130</v>
      </c>
      <c r="AL26" s="56">
        <v>9</v>
      </c>
      <c r="AM26" s="56">
        <v>40</v>
      </c>
      <c r="AN26" s="56">
        <v>46</v>
      </c>
      <c r="AO26" s="56">
        <v>134</v>
      </c>
      <c r="AP26" s="56">
        <v>20</v>
      </c>
      <c r="AQ26" s="56">
        <v>14</v>
      </c>
      <c r="AR26" s="56">
        <v>15</v>
      </c>
      <c r="AS26" s="56">
        <v>0</v>
      </c>
      <c r="AT26" s="56">
        <v>39</v>
      </c>
      <c r="AU26" s="56">
        <v>37</v>
      </c>
      <c r="AV26" s="56">
        <v>22</v>
      </c>
      <c r="AW26" s="56">
        <v>103</v>
      </c>
      <c r="AX26" s="56">
        <v>154</v>
      </c>
      <c r="AY26" s="56">
        <v>48</v>
      </c>
      <c r="AZ26" s="56">
        <v>45</v>
      </c>
      <c r="BA26" s="56">
        <v>30</v>
      </c>
      <c r="BB26" s="56">
        <v>32</v>
      </c>
      <c r="BC26" s="56">
        <v>23</v>
      </c>
      <c r="BD26" s="56">
        <v>58</v>
      </c>
      <c r="BE26" s="56">
        <v>96</v>
      </c>
      <c r="BF26" s="56">
        <v>20</v>
      </c>
      <c r="BG26" s="56">
        <v>6</v>
      </c>
      <c r="BH26" s="56">
        <v>12</v>
      </c>
      <c r="BI26" s="56">
        <v>9</v>
      </c>
      <c r="BJ26" s="56">
        <v>20</v>
      </c>
      <c r="BK26" s="56">
        <v>36</v>
      </c>
      <c r="BL26" s="56">
        <v>14</v>
      </c>
      <c r="BM26" s="56">
        <v>0</v>
      </c>
      <c r="BN26" s="56">
        <v>31</v>
      </c>
      <c r="BO26" s="56">
        <v>21</v>
      </c>
      <c r="BP26" s="56">
        <v>7</v>
      </c>
      <c r="BQ26" s="56">
        <v>16</v>
      </c>
      <c r="BR26" s="56">
        <v>9</v>
      </c>
      <c r="BS26" s="56">
        <v>45</v>
      </c>
      <c r="BT26" s="56">
        <v>10</v>
      </c>
      <c r="BU26" s="56">
        <v>38</v>
      </c>
      <c r="BV26" s="56">
        <v>49</v>
      </c>
      <c r="BW26" s="56">
        <v>55</v>
      </c>
      <c r="BX26" s="56">
        <v>3</v>
      </c>
      <c r="BY26" s="56">
        <v>22</v>
      </c>
      <c r="BZ26" s="56">
        <v>114</v>
      </c>
      <c r="CA26" s="56">
        <v>96</v>
      </c>
      <c r="CB26" s="56">
        <v>116</v>
      </c>
      <c r="CC26" s="56">
        <v>33</v>
      </c>
      <c r="CD26" s="56">
        <v>94</v>
      </c>
      <c r="CE26" s="56">
        <v>14</v>
      </c>
      <c r="CF26" s="56">
        <v>3900</v>
      </c>
    </row>
    <row r="27" spans="1:84" x14ac:dyDescent="0.35">
      <c r="A27" s="60">
        <v>23</v>
      </c>
      <c r="C27" s="61" t="s">
        <v>91</v>
      </c>
      <c r="D27" s="56" t="s">
        <v>99</v>
      </c>
      <c r="E27" s="56">
        <v>639</v>
      </c>
      <c r="F27" s="56">
        <v>717</v>
      </c>
      <c r="G27" s="56">
        <v>6022</v>
      </c>
      <c r="H27" s="56">
        <v>5954</v>
      </c>
      <c r="I27" s="56">
        <v>2093</v>
      </c>
      <c r="J27" s="56">
        <v>2637</v>
      </c>
      <c r="K27" s="56">
        <v>4141</v>
      </c>
      <c r="L27" s="56">
        <v>896</v>
      </c>
      <c r="M27" s="56">
        <v>6279</v>
      </c>
      <c r="N27" s="56">
        <v>12216</v>
      </c>
      <c r="O27" s="56">
        <v>441</v>
      </c>
      <c r="P27" s="56">
        <v>2224</v>
      </c>
      <c r="Q27" s="56">
        <v>3831</v>
      </c>
      <c r="R27" s="56">
        <v>13817</v>
      </c>
      <c r="S27" s="56">
        <v>1097</v>
      </c>
      <c r="T27" s="56">
        <v>1273</v>
      </c>
      <c r="U27" s="56">
        <v>889</v>
      </c>
      <c r="V27" s="56">
        <v>8546</v>
      </c>
      <c r="W27" s="56">
        <v>2888</v>
      </c>
      <c r="X27" s="56">
        <v>7039</v>
      </c>
      <c r="Y27" s="56">
        <v>650</v>
      </c>
      <c r="Z27" s="56">
        <v>6111</v>
      </c>
      <c r="AA27" s="56">
        <v>1251</v>
      </c>
      <c r="AB27" s="56">
        <v>965</v>
      </c>
      <c r="AC27" s="56">
        <v>6243</v>
      </c>
      <c r="AD27" s="56">
        <v>9488</v>
      </c>
      <c r="AE27" s="56">
        <v>13605</v>
      </c>
      <c r="AF27" s="56">
        <v>3559</v>
      </c>
      <c r="AG27" s="56">
        <v>881</v>
      </c>
      <c r="AH27" s="56">
        <v>429</v>
      </c>
      <c r="AI27" s="56">
        <v>4851</v>
      </c>
      <c r="AJ27" s="56">
        <v>1118</v>
      </c>
      <c r="AK27" s="56">
        <v>12170</v>
      </c>
      <c r="AL27" s="56">
        <v>757</v>
      </c>
      <c r="AM27" s="56">
        <v>7474</v>
      </c>
      <c r="AN27" s="56">
        <v>7292</v>
      </c>
      <c r="AO27" s="56">
        <v>4832</v>
      </c>
      <c r="AP27" s="56">
        <v>530</v>
      </c>
      <c r="AQ27" s="56">
        <v>1834</v>
      </c>
      <c r="AR27" s="56">
        <v>5765</v>
      </c>
      <c r="AS27" s="56">
        <v>375</v>
      </c>
      <c r="AT27" s="56">
        <v>3737</v>
      </c>
      <c r="AU27" s="56">
        <v>5352</v>
      </c>
      <c r="AV27" s="56">
        <v>2271</v>
      </c>
      <c r="AW27" s="56">
        <v>6421</v>
      </c>
      <c r="AX27" s="56">
        <v>3354</v>
      </c>
      <c r="AY27" s="56">
        <v>1918</v>
      </c>
      <c r="AZ27" s="56">
        <v>1876</v>
      </c>
      <c r="BA27" s="56">
        <v>8690</v>
      </c>
      <c r="BB27" s="56">
        <v>5989</v>
      </c>
      <c r="BC27" s="56">
        <v>1575</v>
      </c>
      <c r="BD27" s="56">
        <v>9897</v>
      </c>
      <c r="BE27" s="56">
        <v>8237</v>
      </c>
      <c r="BF27" s="56">
        <v>901</v>
      </c>
      <c r="BG27" s="56">
        <v>716</v>
      </c>
      <c r="BH27" s="56">
        <v>739</v>
      </c>
      <c r="BI27" s="56">
        <v>1968</v>
      </c>
      <c r="BJ27" s="56">
        <v>842</v>
      </c>
      <c r="BK27" s="56">
        <v>3132</v>
      </c>
      <c r="BL27" s="56">
        <v>484</v>
      </c>
      <c r="BM27" s="56">
        <v>131</v>
      </c>
      <c r="BN27" s="56">
        <v>1539</v>
      </c>
      <c r="BO27" s="56">
        <v>857</v>
      </c>
      <c r="BP27" s="56">
        <v>3411</v>
      </c>
      <c r="BQ27" s="56">
        <v>637</v>
      </c>
      <c r="BR27" s="56">
        <v>1028</v>
      </c>
      <c r="BS27" s="56">
        <v>1056</v>
      </c>
      <c r="BT27" s="56">
        <v>319</v>
      </c>
      <c r="BU27" s="56">
        <v>1556</v>
      </c>
      <c r="BV27" s="56">
        <v>1775</v>
      </c>
      <c r="BW27" s="56">
        <v>2452</v>
      </c>
      <c r="BX27" s="56">
        <v>187</v>
      </c>
      <c r="BY27" s="56">
        <v>7504</v>
      </c>
      <c r="BZ27" s="56">
        <v>10979</v>
      </c>
      <c r="CA27" s="56">
        <v>2147</v>
      </c>
      <c r="CB27" s="56">
        <v>8260</v>
      </c>
      <c r="CC27" s="56">
        <v>2965</v>
      </c>
      <c r="CD27" s="56">
        <v>6626</v>
      </c>
      <c r="CE27" s="56">
        <v>560</v>
      </c>
      <c r="CF27" s="56">
        <v>296212</v>
      </c>
    </row>
    <row r="28" spans="1:84" ht="21" x14ac:dyDescent="0.35">
      <c r="A28" s="60">
        <v>24</v>
      </c>
      <c r="C28" s="61" t="s">
        <v>90</v>
      </c>
      <c r="D28" s="56" t="s">
        <v>100</v>
      </c>
      <c r="E28" s="56">
        <v>4.9504950495049505</v>
      </c>
      <c r="F28" s="56">
        <v>9.3220338983050848</v>
      </c>
      <c r="G28" s="56">
        <v>9.7475455820476853</v>
      </c>
      <c r="H28" s="56">
        <v>5.5800293685756248</v>
      </c>
      <c r="I28" s="56">
        <v>6.7340067340067336</v>
      </c>
      <c r="J28" s="56">
        <v>7.0512820512820511</v>
      </c>
      <c r="K28" s="56">
        <v>11.538461538461538</v>
      </c>
      <c r="L28" s="56">
        <v>11.52073732718894</v>
      </c>
      <c r="M28" s="56">
        <v>7.8175895765472303</v>
      </c>
      <c r="N28" s="56">
        <v>8.6842105263157894</v>
      </c>
      <c r="O28" s="56">
        <v>14.492753623188406</v>
      </c>
      <c r="P28" s="56">
        <v>9.7992916174734344</v>
      </c>
      <c r="Q28" s="56">
        <v>6.6929133858267722</v>
      </c>
      <c r="R28" s="56">
        <v>9.2993630573248396</v>
      </c>
      <c r="S28" s="56">
        <v>16.38418079096045</v>
      </c>
      <c r="T28" s="56">
        <v>11.065573770491802</v>
      </c>
      <c r="U28" s="56">
        <v>8.2758620689655178</v>
      </c>
      <c r="V28" s="56">
        <v>8.7873462214411244</v>
      </c>
      <c r="W28" s="56">
        <v>8.3668543845535002</v>
      </c>
      <c r="X28" s="56">
        <v>9.6625766871165641</v>
      </c>
      <c r="Y28" s="56">
        <v>12.972972972972974</v>
      </c>
      <c r="Z28" s="56">
        <v>5.761316872427984</v>
      </c>
      <c r="AA28" s="56">
        <v>8.8105726872246706</v>
      </c>
      <c r="AB28" s="56">
        <v>9.6618357487922708</v>
      </c>
      <c r="AC28" s="56">
        <v>10.352546166759932</v>
      </c>
      <c r="AD28" s="56">
        <v>11.752577319587628</v>
      </c>
      <c r="AE28" s="56">
        <v>9.2706502636203858</v>
      </c>
      <c r="AF28" s="56">
        <v>9.7349397590361448</v>
      </c>
      <c r="AG28" s="56">
        <v>4.666666666666667</v>
      </c>
      <c r="AH28" s="56">
        <v>10</v>
      </c>
      <c r="AI28" s="56">
        <v>7.6433121019108281</v>
      </c>
      <c r="AJ28" s="56">
        <v>10.247349823321555</v>
      </c>
      <c r="AK28" s="56">
        <v>9.1807909604519775</v>
      </c>
      <c r="AL28" s="56">
        <v>4.7872340425531918</v>
      </c>
      <c r="AM28" s="56">
        <v>7.2332730560578664</v>
      </c>
      <c r="AN28" s="56">
        <v>6.2927496580027356</v>
      </c>
      <c r="AO28" s="56">
        <v>11.816578483245149</v>
      </c>
      <c r="AP28" s="56">
        <v>17.241379310344829</v>
      </c>
      <c r="AQ28" s="56">
        <v>4.895104895104895</v>
      </c>
      <c r="AR28" s="56">
        <v>7.3529411764705888</v>
      </c>
      <c r="AS28" s="56">
        <v>0</v>
      </c>
      <c r="AT28" s="56">
        <v>9.3078758949880669</v>
      </c>
      <c r="AU28" s="56">
        <v>6.7889908256880735</v>
      </c>
      <c r="AV28" s="56">
        <v>5.2132701421800949</v>
      </c>
      <c r="AW28" s="56">
        <v>8.9487402258905302</v>
      </c>
      <c r="AX28" s="56">
        <v>7.8053725291434368</v>
      </c>
      <c r="AY28" s="56">
        <v>7.4766355140186906</v>
      </c>
      <c r="AZ28" s="56">
        <v>9.433962264150944</v>
      </c>
      <c r="BA28" s="56">
        <v>7.4812967581047385</v>
      </c>
      <c r="BB28" s="56">
        <v>7.7294685990338161</v>
      </c>
      <c r="BC28" s="56">
        <v>6.4425770308123242</v>
      </c>
      <c r="BD28" s="56">
        <v>7.5422626788036409</v>
      </c>
      <c r="BE28" s="56">
        <v>7.5829383886255926</v>
      </c>
      <c r="BF28" s="56">
        <v>12.578616352201259</v>
      </c>
      <c r="BG28" s="56">
        <v>3.3333333333333335</v>
      </c>
      <c r="BH28" s="56">
        <v>6.8181818181818175</v>
      </c>
      <c r="BI28" s="56">
        <v>3.8793103448275863</v>
      </c>
      <c r="BJ28" s="56">
        <v>11.834319526627219</v>
      </c>
      <c r="BK28" s="56">
        <v>9.4736842105263168</v>
      </c>
      <c r="BL28" s="56">
        <v>12.5</v>
      </c>
      <c r="BM28" s="56">
        <v>0</v>
      </c>
      <c r="BN28" s="56">
        <v>12.204724409448819</v>
      </c>
      <c r="BO28" s="56">
        <v>8.898305084745763</v>
      </c>
      <c r="BP28" s="56">
        <v>2.3890784982935154</v>
      </c>
      <c r="BQ28" s="56">
        <v>14.414414414414415</v>
      </c>
      <c r="BR28" s="56">
        <v>4.8648648648648649</v>
      </c>
      <c r="BS28" s="56">
        <v>5.7544757033248084</v>
      </c>
      <c r="BT28" s="56">
        <v>11.904761904761903</v>
      </c>
      <c r="BU28" s="56">
        <v>10.326086956521738</v>
      </c>
      <c r="BV28" s="56">
        <v>9.2105263157894726</v>
      </c>
      <c r="BW28" s="56">
        <v>9.7001763668430332</v>
      </c>
      <c r="BX28" s="56">
        <v>8.3333333333333321</v>
      </c>
      <c r="BY28" s="56">
        <v>6.4139941690962097</v>
      </c>
      <c r="BZ28" s="56">
        <v>7.1563088512241055</v>
      </c>
      <c r="CA28" s="56">
        <v>10.084033613445378</v>
      </c>
      <c r="CB28" s="56">
        <v>7.4168797953964196</v>
      </c>
      <c r="CC28" s="56">
        <v>8.8235294117647065</v>
      </c>
      <c r="CD28" s="56">
        <v>7.0623591284748306</v>
      </c>
      <c r="CE28" s="56">
        <v>18.666666666666668</v>
      </c>
      <c r="CF28" s="56">
        <v>8.5712401925232413</v>
      </c>
    </row>
    <row r="29" spans="1:84" x14ac:dyDescent="0.35">
      <c r="A29" s="60">
        <v>25</v>
      </c>
      <c r="C29" s="61" t="s">
        <v>91</v>
      </c>
      <c r="D29" s="56" t="s">
        <v>101</v>
      </c>
      <c r="E29" s="56">
        <v>5.8138476935674639</v>
      </c>
      <c r="F29" s="56">
        <v>7.3327878911842905</v>
      </c>
      <c r="G29" s="56">
        <v>6.5129458588393074</v>
      </c>
      <c r="H29" s="56">
        <v>5.2312504393055459</v>
      </c>
      <c r="I29" s="56">
        <v>7.1028608273662055</v>
      </c>
      <c r="J29" s="56">
        <v>5.9848845918158915</v>
      </c>
      <c r="K29" s="56">
        <v>4.5634876903749095</v>
      </c>
      <c r="L29" s="56">
        <v>7.3065318437576448</v>
      </c>
      <c r="M29" s="56">
        <v>3.9914564143639031</v>
      </c>
      <c r="N29" s="56">
        <v>6.8518736643726124</v>
      </c>
      <c r="O29" s="56">
        <v>8.0415754923413552</v>
      </c>
      <c r="P29" s="56">
        <v>6.7968582867271783</v>
      </c>
      <c r="Q29" s="56">
        <v>4.4152730876946302</v>
      </c>
      <c r="R29" s="56">
        <v>4.9563801242592511</v>
      </c>
      <c r="S29" s="56">
        <v>9.4058132555946159</v>
      </c>
      <c r="T29" s="56">
        <v>6.7361625568843255</v>
      </c>
      <c r="U29" s="56">
        <v>6.195985503206022</v>
      </c>
      <c r="V29" s="56">
        <v>6.3915875758187672</v>
      </c>
      <c r="W29" s="56">
        <v>7.401522335272559</v>
      </c>
      <c r="X29" s="56">
        <v>5.7477177339016539</v>
      </c>
      <c r="Y29" s="56">
        <v>6.8928950159066806</v>
      </c>
      <c r="Z29" s="56">
        <v>4.6106139940547148</v>
      </c>
      <c r="AA29" s="56">
        <v>7.2817229336437723</v>
      </c>
      <c r="AB29" s="56">
        <v>4.8346693386773545</v>
      </c>
      <c r="AC29" s="56">
        <v>6.2875789346466444</v>
      </c>
      <c r="AD29" s="56">
        <v>6.7532652407558986</v>
      </c>
      <c r="AE29" s="56">
        <v>6.3878637631349129</v>
      </c>
      <c r="AF29" s="56">
        <v>6.4445450430058848</v>
      </c>
      <c r="AG29" s="56">
        <v>6.5119373198314729</v>
      </c>
      <c r="AH29" s="56">
        <v>8.3204034134988358</v>
      </c>
      <c r="AI29" s="56">
        <v>5.900957339399322</v>
      </c>
      <c r="AJ29" s="56">
        <v>6.2256375988417423</v>
      </c>
      <c r="AK29" s="56">
        <v>6.7042368352917201</v>
      </c>
      <c r="AL29" s="56">
        <v>5.2763643967379936</v>
      </c>
      <c r="AM29" s="56">
        <v>5.2881077715514797</v>
      </c>
      <c r="AN29" s="56">
        <v>5.0054227701431886</v>
      </c>
      <c r="AO29" s="56">
        <v>7.4236814208237956</v>
      </c>
      <c r="AP29" s="56">
        <v>8.2170542635658919</v>
      </c>
      <c r="AQ29" s="56">
        <v>4.3658350790325651</v>
      </c>
      <c r="AR29" s="56">
        <v>5.239908744694195</v>
      </c>
      <c r="AS29" s="56">
        <v>4.8612911589318122</v>
      </c>
      <c r="AT29" s="56">
        <v>4.9795461510786572</v>
      </c>
      <c r="AU29" s="56">
        <v>5.1502145922746783</v>
      </c>
      <c r="AV29" s="56">
        <v>1.9181715289626162</v>
      </c>
      <c r="AW29" s="56">
        <v>5.1993586836820631</v>
      </c>
      <c r="AX29" s="56">
        <v>7.2258008919146004</v>
      </c>
      <c r="AY29" s="56">
        <v>5.2830188679245289</v>
      </c>
      <c r="AZ29" s="56">
        <v>7.2575341405857099</v>
      </c>
      <c r="BA29" s="56">
        <v>5.0523255813953494</v>
      </c>
      <c r="BB29" s="56">
        <v>5.5522592846680139</v>
      </c>
      <c r="BC29" s="56">
        <v>5.4406024387716325</v>
      </c>
      <c r="BD29" s="56">
        <v>6.6002440829882154</v>
      </c>
      <c r="BE29" s="56">
        <v>5.7842882523542336</v>
      </c>
      <c r="BF29" s="56">
        <v>5.6095131365956918</v>
      </c>
      <c r="BG29" s="56">
        <v>4.849962744699587</v>
      </c>
      <c r="BH29" s="56">
        <v>6.0863119749629391</v>
      </c>
      <c r="BI29" s="56">
        <v>3.4044319892054595</v>
      </c>
      <c r="BJ29" s="56">
        <v>8.208227724702672</v>
      </c>
      <c r="BK29" s="56">
        <v>3.5127466044571056</v>
      </c>
      <c r="BL29" s="56">
        <v>7.9487600591230088</v>
      </c>
      <c r="BM29" s="56">
        <v>5.1251956181533647</v>
      </c>
      <c r="BN29" s="56">
        <v>5.9736831890695958</v>
      </c>
      <c r="BO29" s="56">
        <v>5.8928694217149147</v>
      </c>
      <c r="BP29" s="56">
        <v>3.5937039066121628</v>
      </c>
      <c r="BQ29" s="56">
        <v>6.9892473118279561</v>
      </c>
      <c r="BR29" s="56">
        <v>3.7936379068565942</v>
      </c>
      <c r="BS29" s="56">
        <v>6.2640882666983035</v>
      </c>
      <c r="BT29" s="56">
        <v>5.9749016669788348</v>
      </c>
      <c r="BU29" s="56">
        <v>6.1448542769133558</v>
      </c>
      <c r="BV29" s="56">
        <v>5.8644728582284342</v>
      </c>
      <c r="BW29" s="56">
        <v>6.5160775976614405</v>
      </c>
      <c r="BX29" s="56">
        <v>5.23223279238948</v>
      </c>
      <c r="BY29" s="56">
        <v>4.8825240254796958</v>
      </c>
      <c r="BZ29" s="56">
        <v>5.9960132164605007</v>
      </c>
      <c r="CA29" s="56">
        <v>6.0659998869864946</v>
      </c>
      <c r="CB29" s="56">
        <v>4.1235054788707783</v>
      </c>
      <c r="CC29" s="56">
        <v>3.8281280260286885</v>
      </c>
      <c r="CD29" s="56">
        <v>4.779491322475006</v>
      </c>
      <c r="CE29" s="56">
        <v>9.4834885690093138</v>
      </c>
      <c r="CF29" s="56">
        <v>5.4516335281388235</v>
      </c>
    </row>
    <row r="30" spans="1:84" x14ac:dyDescent="0.35">
      <c r="A30" s="60">
        <v>26</v>
      </c>
    </row>
    <row r="31" spans="1:84" x14ac:dyDescent="0.35">
      <c r="A31" s="60">
        <v>27</v>
      </c>
      <c r="B31" s="57" t="s">
        <v>107</v>
      </c>
      <c r="D31" s="56" t="s">
        <v>103</v>
      </c>
      <c r="E31" s="56">
        <v>33</v>
      </c>
      <c r="F31" s="56">
        <v>38</v>
      </c>
      <c r="G31" s="56">
        <v>413</v>
      </c>
      <c r="H31" s="56">
        <v>190</v>
      </c>
      <c r="I31" s="56">
        <v>77</v>
      </c>
      <c r="J31" s="56">
        <v>153</v>
      </c>
      <c r="K31" s="56">
        <v>45</v>
      </c>
      <c r="L31" s="56">
        <v>70</v>
      </c>
      <c r="M31" s="56">
        <v>53</v>
      </c>
      <c r="N31" s="56">
        <v>230</v>
      </c>
      <c r="O31" s="56">
        <v>17</v>
      </c>
      <c r="P31" s="56">
        <v>299</v>
      </c>
      <c r="Q31" s="56">
        <v>199</v>
      </c>
      <c r="R31" s="56">
        <v>484</v>
      </c>
      <c r="S31" s="56">
        <v>61</v>
      </c>
      <c r="T31" s="56">
        <v>79</v>
      </c>
      <c r="U31" s="56">
        <v>40</v>
      </c>
      <c r="V31" s="56">
        <v>327</v>
      </c>
      <c r="W31" s="56">
        <v>460</v>
      </c>
      <c r="X31" s="56">
        <v>393</v>
      </c>
      <c r="Y31" s="56">
        <v>71</v>
      </c>
      <c r="Z31" s="56">
        <v>39</v>
      </c>
      <c r="AA31" s="56">
        <v>149</v>
      </c>
      <c r="AB31" s="56">
        <v>64</v>
      </c>
      <c r="AC31" s="56">
        <v>590</v>
      </c>
      <c r="AD31" s="56">
        <v>164</v>
      </c>
      <c r="AE31" s="56">
        <v>666</v>
      </c>
      <c r="AF31" s="56">
        <v>709</v>
      </c>
      <c r="AG31" s="56">
        <v>42</v>
      </c>
      <c r="AH31" s="56">
        <v>26</v>
      </c>
      <c r="AI31" s="56">
        <v>132</v>
      </c>
      <c r="AJ31" s="56">
        <v>83</v>
      </c>
      <c r="AK31" s="56">
        <v>453</v>
      </c>
      <c r="AL31" s="56">
        <v>59</v>
      </c>
      <c r="AM31" s="56">
        <v>127</v>
      </c>
      <c r="AN31" s="56">
        <v>227</v>
      </c>
      <c r="AO31" s="56">
        <v>397</v>
      </c>
      <c r="AP31" s="56">
        <v>47</v>
      </c>
      <c r="AQ31" s="56">
        <v>86</v>
      </c>
      <c r="AR31" s="56">
        <v>54</v>
      </c>
      <c r="AS31" s="56">
        <v>20</v>
      </c>
      <c r="AT31" s="56">
        <v>104</v>
      </c>
      <c r="AU31" s="56">
        <v>155</v>
      </c>
      <c r="AV31" s="56">
        <v>94</v>
      </c>
      <c r="AW31" s="56">
        <v>358</v>
      </c>
      <c r="AX31" s="56">
        <v>715</v>
      </c>
      <c r="AY31" s="56">
        <v>173</v>
      </c>
      <c r="AZ31" s="56">
        <v>158</v>
      </c>
      <c r="BA31" s="56">
        <v>99</v>
      </c>
      <c r="BB31" s="56">
        <v>102</v>
      </c>
      <c r="BC31" s="56">
        <v>107</v>
      </c>
      <c r="BD31" s="56">
        <v>154</v>
      </c>
      <c r="BE31" s="56">
        <v>361</v>
      </c>
      <c r="BF31" s="56">
        <v>50</v>
      </c>
      <c r="BG31" s="56">
        <v>56</v>
      </c>
      <c r="BH31" s="56">
        <v>56</v>
      </c>
      <c r="BI31" s="56">
        <v>50</v>
      </c>
      <c r="BJ31" s="56">
        <v>62</v>
      </c>
      <c r="BK31" s="56">
        <v>94</v>
      </c>
      <c r="BL31" s="56">
        <v>40</v>
      </c>
      <c r="BM31" s="56">
        <v>3</v>
      </c>
      <c r="BN31" s="56">
        <v>83</v>
      </c>
      <c r="BO31" s="56">
        <v>73</v>
      </c>
      <c r="BP31" s="56">
        <v>55</v>
      </c>
      <c r="BQ31" s="56">
        <v>45</v>
      </c>
      <c r="BR31" s="56">
        <v>33</v>
      </c>
      <c r="BS31" s="56">
        <v>251</v>
      </c>
      <c r="BT31" s="56">
        <v>42</v>
      </c>
      <c r="BU31" s="56">
        <v>101</v>
      </c>
      <c r="BV31" s="56">
        <v>177</v>
      </c>
      <c r="BW31" s="56">
        <v>182</v>
      </c>
      <c r="BX31" s="56">
        <v>11</v>
      </c>
      <c r="BY31" s="56">
        <v>97</v>
      </c>
      <c r="BZ31" s="56">
        <v>431</v>
      </c>
      <c r="CA31" s="56">
        <v>316</v>
      </c>
      <c r="CB31" s="56">
        <v>416</v>
      </c>
      <c r="CC31" s="56">
        <v>88</v>
      </c>
      <c r="CD31" s="56">
        <v>408</v>
      </c>
      <c r="CE31" s="56">
        <v>33</v>
      </c>
      <c r="CF31" s="56">
        <v>13774</v>
      </c>
    </row>
    <row r="32" spans="1:84" x14ac:dyDescent="0.35">
      <c r="A32" s="60">
        <v>28</v>
      </c>
      <c r="D32" s="56" t="s">
        <v>104</v>
      </c>
      <c r="E32" s="56">
        <v>3441</v>
      </c>
      <c r="F32" s="56">
        <v>3321</v>
      </c>
      <c r="G32" s="56">
        <v>24971</v>
      </c>
      <c r="H32" s="56">
        <v>21326</v>
      </c>
      <c r="I32" s="56">
        <v>9836</v>
      </c>
      <c r="J32" s="56">
        <v>13888</v>
      </c>
      <c r="K32" s="56">
        <v>12005</v>
      </c>
      <c r="L32" s="56">
        <v>4168</v>
      </c>
      <c r="M32" s="56">
        <v>16455</v>
      </c>
      <c r="N32" s="56">
        <v>46727</v>
      </c>
      <c r="O32" s="56">
        <v>1985</v>
      </c>
      <c r="P32" s="56">
        <v>11965</v>
      </c>
      <c r="Q32" s="56">
        <v>22995</v>
      </c>
      <c r="R32" s="56">
        <v>65217</v>
      </c>
      <c r="S32" s="56">
        <v>4765</v>
      </c>
      <c r="T32" s="56">
        <v>6154</v>
      </c>
      <c r="U32" s="56">
        <v>4873</v>
      </c>
      <c r="V32" s="56">
        <v>25606</v>
      </c>
      <c r="W32" s="56">
        <v>13938</v>
      </c>
      <c r="X32" s="56">
        <v>32284</v>
      </c>
      <c r="Y32" s="56">
        <v>3849</v>
      </c>
      <c r="Z32" s="56">
        <v>17057</v>
      </c>
      <c r="AA32" s="56">
        <v>6404</v>
      </c>
      <c r="AB32" s="56">
        <v>5529</v>
      </c>
      <c r="AC32" s="56">
        <v>29825</v>
      </c>
      <c r="AD32" s="56">
        <v>38322</v>
      </c>
      <c r="AE32" s="56">
        <v>55734</v>
      </c>
      <c r="AF32" s="56">
        <v>17935</v>
      </c>
      <c r="AG32" s="56">
        <v>3842</v>
      </c>
      <c r="AH32" s="56">
        <v>2080</v>
      </c>
      <c r="AI32" s="56">
        <v>18105</v>
      </c>
      <c r="AJ32" s="56">
        <v>5339</v>
      </c>
      <c r="AK32" s="56">
        <v>46521</v>
      </c>
      <c r="AL32" s="56">
        <v>4335</v>
      </c>
      <c r="AM32" s="56">
        <v>28554</v>
      </c>
      <c r="AN32" s="56">
        <v>32346</v>
      </c>
      <c r="AO32" s="56">
        <v>21368</v>
      </c>
      <c r="AP32" s="56">
        <v>2509</v>
      </c>
      <c r="AQ32" s="56">
        <v>9422</v>
      </c>
      <c r="AR32" s="56">
        <v>20527</v>
      </c>
      <c r="AS32" s="56">
        <v>2272</v>
      </c>
      <c r="AT32" s="56">
        <v>12488</v>
      </c>
      <c r="AU32" s="56">
        <v>22118</v>
      </c>
      <c r="AV32" s="56">
        <v>7880</v>
      </c>
      <c r="AW32" s="56">
        <v>28298</v>
      </c>
      <c r="AX32" s="56">
        <v>16377</v>
      </c>
      <c r="AY32" s="56">
        <v>10947</v>
      </c>
      <c r="AZ32" s="56">
        <v>9685</v>
      </c>
      <c r="BA32" s="56">
        <v>27755</v>
      </c>
      <c r="BB32" s="56">
        <v>20575</v>
      </c>
      <c r="BC32" s="56">
        <v>8280</v>
      </c>
      <c r="BD32" s="56">
        <v>28442</v>
      </c>
      <c r="BE32" s="56">
        <v>38069</v>
      </c>
      <c r="BF32" s="56">
        <v>4315</v>
      </c>
      <c r="BG32" s="56">
        <v>4263</v>
      </c>
      <c r="BH32" s="56">
        <v>4014</v>
      </c>
      <c r="BI32" s="56">
        <v>10269</v>
      </c>
      <c r="BJ32" s="56">
        <v>3767</v>
      </c>
      <c r="BK32" s="56">
        <v>9363</v>
      </c>
      <c r="BL32" s="56">
        <v>2228</v>
      </c>
      <c r="BM32" s="56">
        <v>525</v>
      </c>
      <c r="BN32" s="56">
        <v>8306</v>
      </c>
      <c r="BO32" s="56">
        <v>4696</v>
      </c>
      <c r="BP32" s="56">
        <v>8922</v>
      </c>
      <c r="BQ32" s="56">
        <v>3204</v>
      </c>
      <c r="BR32" s="56">
        <v>5009</v>
      </c>
      <c r="BS32" s="56">
        <v>5784</v>
      </c>
      <c r="BT32" s="56">
        <v>1931</v>
      </c>
      <c r="BU32" s="56">
        <v>8084</v>
      </c>
      <c r="BV32" s="56">
        <v>8572</v>
      </c>
      <c r="BW32" s="56">
        <v>12666</v>
      </c>
      <c r="BX32" s="56">
        <v>1228</v>
      </c>
      <c r="BY32" s="56">
        <v>24643</v>
      </c>
      <c r="BZ32" s="56">
        <v>42902</v>
      </c>
      <c r="CA32" s="56">
        <v>11008</v>
      </c>
      <c r="CB32" s="56">
        <v>38487</v>
      </c>
      <c r="CC32" s="56">
        <v>8347</v>
      </c>
      <c r="CD32" s="56">
        <v>35640</v>
      </c>
      <c r="CE32" s="56">
        <v>2188</v>
      </c>
      <c r="CF32" s="56">
        <v>1220580</v>
      </c>
    </row>
    <row r="33" spans="1:84" x14ac:dyDescent="0.35">
      <c r="A33" s="60">
        <v>29</v>
      </c>
      <c r="D33" s="56" t="s">
        <v>105</v>
      </c>
      <c r="E33" s="56">
        <v>45</v>
      </c>
      <c r="F33" s="56">
        <v>39.682539682539684</v>
      </c>
      <c r="G33" s="56">
        <v>53.014789533560872</v>
      </c>
      <c r="H33" s="56">
        <v>60.580912863070537</v>
      </c>
      <c r="I33" s="56">
        <v>55.232558139534881</v>
      </c>
      <c r="J33" s="56">
        <v>43.542435424354245</v>
      </c>
      <c r="K33" s="56">
        <v>67.857142857142861</v>
      </c>
      <c r="L33" s="56">
        <v>46.564885496183209</v>
      </c>
      <c r="M33" s="56">
        <v>78.455284552845526</v>
      </c>
      <c r="N33" s="56">
        <v>54.54545454545454</v>
      </c>
      <c r="O33" s="56">
        <v>43.333333333333336</v>
      </c>
      <c r="P33" s="56">
        <v>42.720306513409959</v>
      </c>
      <c r="Q33" s="56">
        <v>55.777777777777779</v>
      </c>
      <c r="R33" s="56">
        <v>51.551551551551555</v>
      </c>
      <c r="S33" s="56">
        <v>43.518518518518519</v>
      </c>
      <c r="T33" s="56">
        <v>50</v>
      </c>
      <c r="U33" s="56">
        <v>52.380952380952387</v>
      </c>
      <c r="V33" s="56">
        <v>59.778597785977858</v>
      </c>
      <c r="W33" s="56">
        <v>38.829787234042549</v>
      </c>
      <c r="X33" s="56">
        <v>55.085714285714282</v>
      </c>
      <c r="Y33" s="56">
        <v>36.036036036036037</v>
      </c>
      <c r="Z33" s="56">
        <v>77.966101694915253</v>
      </c>
      <c r="AA33" s="56">
        <v>45.620437956204377</v>
      </c>
      <c r="AB33" s="56">
        <v>47.967479674796749</v>
      </c>
      <c r="AC33" s="56">
        <v>46.990116801437551</v>
      </c>
      <c r="AD33" s="56">
        <v>49.693251533742334</v>
      </c>
      <c r="AE33" s="56">
        <v>53.621169916434539</v>
      </c>
      <c r="AF33" s="56">
        <v>44.392156862745097</v>
      </c>
      <c r="AG33" s="56">
        <v>50.588235294117645</v>
      </c>
      <c r="AH33" s="56">
        <v>50</v>
      </c>
      <c r="AI33" s="56">
        <v>60.946745562130175</v>
      </c>
      <c r="AJ33" s="56">
        <v>46.103896103896105</v>
      </c>
      <c r="AK33" s="56">
        <v>50.867678958785248</v>
      </c>
      <c r="AL33" s="56">
        <v>50.420168067226889</v>
      </c>
      <c r="AM33" s="56">
        <v>68.010075566750629</v>
      </c>
      <c r="AN33" s="56">
        <v>53.578732106339466</v>
      </c>
      <c r="AO33" s="56">
        <v>41.70337738619677</v>
      </c>
      <c r="AP33" s="56">
        <v>34.722222222222221</v>
      </c>
      <c r="AQ33" s="56">
        <v>53.005464480874323</v>
      </c>
      <c r="AR33" s="56">
        <v>62.758620689655174</v>
      </c>
      <c r="AS33" s="56">
        <v>59.183673469387756</v>
      </c>
      <c r="AT33" s="56">
        <v>68.389057750759875</v>
      </c>
      <c r="AU33" s="56">
        <v>58.22102425876011</v>
      </c>
      <c r="AV33" s="56">
        <v>75.392670157068068</v>
      </c>
      <c r="AW33" s="56">
        <v>50.756533700137553</v>
      </c>
      <c r="AX33" s="56">
        <v>38.255613126079446</v>
      </c>
      <c r="AY33" s="56">
        <v>53.86666666666666</v>
      </c>
      <c r="AZ33" s="56">
        <v>46.621621621621621</v>
      </c>
      <c r="BA33" s="56">
        <v>67.109634551495006</v>
      </c>
      <c r="BB33" s="56">
        <v>68.518518518518519</v>
      </c>
      <c r="BC33" s="56">
        <v>50.917431192660544</v>
      </c>
      <c r="BD33" s="56">
        <v>73.356401384083043</v>
      </c>
      <c r="BE33" s="56">
        <v>57.125890736342043</v>
      </c>
      <c r="BF33" s="56">
        <v>51.456310679611647</v>
      </c>
      <c r="BG33" s="56">
        <v>43.43434343434344</v>
      </c>
      <c r="BH33" s="56">
        <v>52.136752136752143</v>
      </c>
      <c r="BI33" s="56">
        <v>67.741935483870961</v>
      </c>
      <c r="BJ33" s="56">
        <v>40.952380952380949</v>
      </c>
      <c r="BK33" s="56">
        <v>70.716510903426794</v>
      </c>
      <c r="BL33" s="56">
        <v>49.367088607594937</v>
      </c>
      <c r="BM33" s="56">
        <v>62.5</v>
      </c>
      <c r="BN33" s="56">
        <v>51.17647058823529</v>
      </c>
      <c r="BO33" s="56">
        <v>47.10144927536232</v>
      </c>
      <c r="BP33" s="56">
        <v>77.083333333333343</v>
      </c>
      <c r="BQ33" s="56">
        <v>42.307692307692307</v>
      </c>
      <c r="BR33" s="56">
        <v>71.05263157894737</v>
      </c>
      <c r="BS33" s="56">
        <v>44.097995545657014</v>
      </c>
      <c r="BT33" s="56">
        <v>30</v>
      </c>
      <c r="BU33" s="56">
        <v>51.904761904761912</v>
      </c>
      <c r="BV33" s="56">
        <v>47.005988023952092</v>
      </c>
      <c r="BW33" s="56">
        <v>50.408719346049047</v>
      </c>
      <c r="BX33" s="56">
        <v>21.428571428571427</v>
      </c>
      <c r="BY33" s="56">
        <v>60.569105691056912</v>
      </c>
      <c r="BZ33" s="56">
        <v>56.154628687690746</v>
      </c>
      <c r="CA33" s="56">
        <v>44.851657940663173</v>
      </c>
      <c r="CB33" s="56">
        <v>56.21052631578948</v>
      </c>
      <c r="CC33" s="56">
        <v>72.5</v>
      </c>
      <c r="CD33" s="56">
        <v>52.723059096176129</v>
      </c>
      <c r="CE33" s="56">
        <v>31.25</v>
      </c>
      <c r="CF33" s="56">
        <v>53.179917740235908</v>
      </c>
    </row>
    <row r="34" spans="1:84" x14ac:dyDescent="0.35">
      <c r="A34" s="60">
        <v>30</v>
      </c>
      <c r="D34" s="56" t="s">
        <v>106</v>
      </c>
      <c r="E34" s="56">
        <v>38.001104362230812</v>
      </c>
      <c r="F34" s="56">
        <v>41.507311586051742</v>
      </c>
      <c r="G34" s="56">
        <v>33.926145318189228</v>
      </c>
      <c r="H34" s="56">
        <v>23.068602211020487</v>
      </c>
      <c r="I34" s="56">
        <v>40.947504267099625</v>
      </c>
      <c r="J34" s="56">
        <v>39.581611423034175</v>
      </c>
      <c r="K34" s="56">
        <v>16.495142829662402</v>
      </c>
      <c r="L34" s="56">
        <v>41.128873100453916</v>
      </c>
      <c r="M34" s="56">
        <v>12.733604178757979</v>
      </c>
      <c r="N34" s="56">
        <v>32.638563894806694</v>
      </c>
      <c r="O34" s="56">
        <v>44.656917885264342</v>
      </c>
      <c r="P34" s="56">
        <v>45.603536989747298</v>
      </c>
      <c r="Q34" s="56">
        <v>34.811899174929984</v>
      </c>
      <c r="R34" s="56">
        <v>30.570086623917202</v>
      </c>
      <c r="S34" s="56">
        <v>49.749425767383585</v>
      </c>
      <c r="T34" s="56">
        <v>40.641923127724212</v>
      </c>
      <c r="U34" s="56">
        <v>42.652078774617067</v>
      </c>
      <c r="V34" s="56">
        <v>23.089894226173836</v>
      </c>
      <c r="W34" s="56">
        <v>43.353032659409017</v>
      </c>
      <c r="X34" s="56">
        <v>32.956981563527229</v>
      </c>
      <c r="Y34" s="56">
        <v>49.974032718774339</v>
      </c>
      <c r="Z34" s="56">
        <v>15.881306853626063</v>
      </c>
      <c r="AA34" s="56">
        <v>45.225988700564976</v>
      </c>
      <c r="AB34" s="56">
        <v>36.289052244683646</v>
      </c>
      <c r="AC34" s="56">
        <v>37.752208804840379</v>
      </c>
      <c r="AD34" s="56">
        <v>33.754954637540742</v>
      </c>
      <c r="AE34" s="56">
        <v>32.47902097902098</v>
      </c>
      <c r="AF34" s="56">
        <v>41.168369103638241</v>
      </c>
      <c r="AG34" s="56">
        <v>34.368011450040257</v>
      </c>
      <c r="AH34" s="56">
        <v>48.632218844984806</v>
      </c>
      <c r="AI34" s="56">
        <v>27.368787035917279</v>
      </c>
      <c r="AJ34" s="56">
        <v>37.443018444491202</v>
      </c>
      <c r="AK34" s="56">
        <v>33.210782564000056</v>
      </c>
      <c r="AL34" s="56">
        <v>37.764613642303338</v>
      </c>
      <c r="AM34" s="56">
        <v>24.87390565791193</v>
      </c>
      <c r="AN34" s="56">
        <v>27.272267377154229</v>
      </c>
      <c r="AO34" s="56">
        <v>40.919188050555341</v>
      </c>
      <c r="AP34" s="56">
        <v>48.000765257317774</v>
      </c>
      <c r="AQ34" s="56">
        <v>28.51781228245407</v>
      </c>
      <c r="AR34" s="56">
        <v>22.489427438262812</v>
      </c>
      <c r="AS34" s="56">
        <v>36.716224951519067</v>
      </c>
      <c r="AT34" s="56">
        <v>20.041083579406855</v>
      </c>
      <c r="AU34" s="56">
        <v>26.452191592417627</v>
      </c>
      <c r="AV34" s="56">
        <v>7.1254826429391711</v>
      </c>
      <c r="AW34" s="56">
        <v>30.738648707364764</v>
      </c>
      <c r="AX34" s="56">
        <v>44.385722416456623</v>
      </c>
      <c r="AY34" s="56">
        <v>38.755930043191952</v>
      </c>
      <c r="AZ34" s="56">
        <v>46.987191927032796</v>
      </c>
      <c r="BA34" s="56">
        <v>19.361837194539202</v>
      </c>
      <c r="BB34" s="56">
        <v>23.229951112666676</v>
      </c>
      <c r="BC34" s="56">
        <v>36.422821448994853</v>
      </c>
      <c r="BD34" s="56">
        <v>22.877872603984844</v>
      </c>
      <c r="BE34" s="56">
        <v>32.908033159582651</v>
      </c>
      <c r="BF34" s="56">
        <v>32.42897940778596</v>
      </c>
      <c r="BG34" s="56">
        <v>36.995574069252804</v>
      </c>
      <c r="BH34" s="56">
        <v>40.123950419832063</v>
      </c>
      <c r="BI34" s="56">
        <v>22.179265658747298</v>
      </c>
      <c r="BJ34" s="56">
        <v>44.239577216676452</v>
      </c>
      <c r="BK34" s="56">
        <v>11.985253644986624</v>
      </c>
      <c r="BL34" s="56">
        <v>45.2661519707436</v>
      </c>
      <c r="BM34" s="56">
        <v>23.627362736273628</v>
      </c>
      <c r="BN34" s="56">
        <v>39.998073774438986</v>
      </c>
      <c r="BO34" s="56">
        <v>40.164214847759148</v>
      </c>
      <c r="BP34" s="56">
        <v>10.81218643205119</v>
      </c>
      <c r="BQ34" s="56">
        <v>42.224565102793889</v>
      </c>
      <c r="BR34" s="56">
        <v>23.429533654520792</v>
      </c>
      <c r="BS34" s="56">
        <v>43.241626794258373</v>
      </c>
      <c r="BT34" s="56">
        <v>43.886363636363633</v>
      </c>
      <c r="BU34" s="56">
        <v>39.681916355782448</v>
      </c>
      <c r="BV34" s="56">
        <v>35.310594826165762</v>
      </c>
      <c r="BW34" s="56">
        <v>41.919576369352967</v>
      </c>
      <c r="BX34" s="56">
        <v>42.199312714776632</v>
      </c>
      <c r="BY34" s="56">
        <v>19.478630654557239</v>
      </c>
      <c r="BZ34" s="56">
        <v>30.079858652288838</v>
      </c>
      <c r="CA34" s="56">
        <v>39.644181942593725</v>
      </c>
      <c r="CB34" s="56">
        <v>25.723165352225642</v>
      </c>
      <c r="CC34" s="56">
        <v>12.206607098463024</v>
      </c>
      <c r="CD34" s="56">
        <v>32.034803243029465</v>
      </c>
      <c r="CE34" s="56">
        <v>45.413034454130347</v>
      </c>
      <c r="CF34" s="56">
        <v>27.833653002200322</v>
      </c>
    </row>
    <row r="35" spans="1:84" x14ac:dyDescent="0.35">
      <c r="A35" s="60">
        <v>31</v>
      </c>
    </row>
    <row r="36" spans="1:84" x14ac:dyDescent="0.35">
      <c r="A36" s="60">
        <v>32</v>
      </c>
      <c r="B36" s="57" t="s">
        <v>113</v>
      </c>
      <c r="D36" s="56" t="s">
        <v>108</v>
      </c>
      <c r="E36" s="56">
        <v>0</v>
      </c>
      <c r="F36" s="56">
        <v>0</v>
      </c>
      <c r="G36" s="56">
        <v>54</v>
      </c>
      <c r="H36" s="56">
        <v>11</v>
      </c>
      <c r="I36" s="56">
        <v>3</v>
      </c>
      <c r="J36" s="56">
        <v>15</v>
      </c>
      <c r="K36" s="56">
        <v>5</v>
      </c>
      <c r="L36" s="56">
        <v>6</v>
      </c>
      <c r="M36" s="56">
        <v>0</v>
      </c>
      <c r="N36" s="56">
        <v>22</v>
      </c>
      <c r="O36" s="56">
        <v>3</v>
      </c>
      <c r="P36" s="56">
        <v>25</v>
      </c>
      <c r="Q36" s="56">
        <v>20</v>
      </c>
      <c r="R36" s="56">
        <v>50</v>
      </c>
      <c r="S36" s="56">
        <v>4</v>
      </c>
      <c r="T36" s="56">
        <v>7</v>
      </c>
      <c r="U36" s="56">
        <v>5</v>
      </c>
      <c r="V36" s="56">
        <v>23</v>
      </c>
      <c r="W36" s="56">
        <v>47</v>
      </c>
      <c r="X36" s="56">
        <v>39</v>
      </c>
      <c r="Y36" s="56">
        <v>3</v>
      </c>
      <c r="Z36" s="56">
        <v>0</v>
      </c>
      <c r="AA36" s="56">
        <v>14</v>
      </c>
      <c r="AB36" s="56">
        <v>0</v>
      </c>
      <c r="AC36" s="56">
        <v>70</v>
      </c>
      <c r="AD36" s="56">
        <v>18</v>
      </c>
      <c r="AE36" s="56">
        <v>52</v>
      </c>
      <c r="AF36" s="56">
        <v>65</v>
      </c>
      <c r="AG36" s="56">
        <v>0</v>
      </c>
      <c r="AH36" s="56">
        <v>0</v>
      </c>
      <c r="AI36" s="56">
        <v>12</v>
      </c>
      <c r="AJ36" s="56">
        <v>8</v>
      </c>
      <c r="AK36" s="56">
        <v>54</v>
      </c>
      <c r="AL36" s="56">
        <v>0</v>
      </c>
      <c r="AM36" s="56">
        <v>6</v>
      </c>
      <c r="AN36" s="56">
        <v>20</v>
      </c>
      <c r="AO36" s="56">
        <v>55</v>
      </c>
      <c r="AP36" s="56">
        <v>0</v>
      </c>
      <c r="AQ36" s="56">
        <v>4</v>
      </c>
      <c r="AR36" s="56">
        <v>0</v>
      </c>
      <c r="AS36" s="56">
        <v>0</v>
      </c>
      <c r="AT36" s="56">
        <v>10</v>
      </c>
      <c r="AU36" s="56">
        <v>11</v>
      </c>
      <c r="AV36" s="56">
        <v>11</v>
      </c>
      <c r="AW36" s="56">
        <v>23</v>
      </c>
      <c r="AX36" s="56">
        <v>77</v>
      </c>
      <c r="AY36" s="56">
        <v>9</v>
      </c>
      <c r="AZ36" s="56">
        <v>14</v>
      </c>
      <c r="BA36" s="56">
        <v>4</v>
      </c>
      <c r="BB36" s="56">
        <v>9</v>
      </c>
      <c r="BC36" s="56">
        <v>12</v>
      </c>
      <c r="BD36" s="56">
        <v>13</v>
      </c>
      <c r="BE36" s="56">
        <v>25</v>
      </c>
      <c r="BF36" s="56">
        <v>4</v>
      </c>
      <c r="BG36" s="56">
        <v>0</v>
      </c>
      <c r="BH36" s="56">
        <v>0</v>
      </c>
      <c r="BI36" s="56">
        <v>7</v>
      </c>
      <c r="BJ36" s="56">
        <v>3</v>
      </c>
      <c r="BK36" s="56">
        <v>8</v>
      </c>
      <c r="BL36" s="56">
        <v>4</v>
      </c>
      <c r="BM36" s="56">
        <v>0</v>
      </c>
      <c r="BN36" s="56">
        <v>7</v>
      </c>
      <c r="BO36" s="56">
        <v>7</v>
      </c>
      <c r="BP36" s="56">
        <v>9</v>
      </c>
      <c r="BQ36" s="56">
        <v>5</v>
      </c>
      <c r="BR36" s="56">
        <v>4</v>
      </c>
      <c r="BS36" s="56">
        <v>23</v>
      </c>
      <c r="BT36" s="56">
        <v>5</v>
      </c>
      <c r="BU36" s="56">
        <v>9</v>
      </c>
      <c r="BV36" s="56">
        <v>15</v>
      </c>
      <c r="BW36" s="56">
        <v>6</v>
      </c>
      <c r="BX36" s="56">
        <v>0</v>
      </c>
      <c r="BY36" s="56">
        <v>8</v>
      </c>
      <c r="BZ36" s="56">
        <v>27</v>
      </c>
      <c r="CA36" s="56">
        <v>26</v>
      </c>
      <c r="CB36" s="56">
        <v>40</v>
      </c>
      <c r="CC36" s="56">
        <v>10</v>
      </c>
      <c r="CD36" s="56">
        <v>24</v>
      </c>
      <c r="CE36" s="56">
        <v>0</v>
      </c>
      <c r="CF36" s="56">
        <v>1223</v>
      </c>
    </row>
    <row r="37" spans="1:84" x14ac:dyDescent="0.35">
      <c r="A37" s="60">
        <v>33</v>
      </c>
      <c r="D37" s="56" t="s">
        <v>109</v>
      </c>
      <c r="E37" s="56">
        <v>72</v>
      </c>
      <c r="F37" s="56">
        <v>107</v>
      </c>
      <c r="G37" s="56">
        <v>969</v>
      </c>
      <c r="H37" s="56">
        <v>463</v>
      </c>
      <c r="I37" s="56">
        <v>266</v>
      </c>
      <c r="J37" s="56">
        <v>433</v>
      </c>
      <c r="K37" s="56">
        <v>145</v>
      </c>
      <c r="L37" s="56">
        <v>138</v>
      </c>
      <c r="M37" s="56">
        <v>264</v>
      </c>
      <c r="N37" s="56">
        <v>1288</v>
      </c>
      <c r="O37" s="56">
        <v>39</v>
      </c>
      <c r="P37" s="56">
        <v>367</v>
      </c>
      <c r="Q37" s="56">
        <v>1042</v>
      </c>
      <c r="R37" s="56">
        <v>2636</v>
      </c>
      <c r="S37" s="56">
        <v>132</v>
      </c>
      <c r="T37" s="56">
        <v>215</v>
      </c>
      <c r="U37" s="56">
        <v>121</v>
      </c>
      <c r="V37" s="56">
        <v>542</v>
      </c>
      <c r="W37" s="56">
        <v>374</v>
      </c>
      <c r="X37" s="56">
        <v>1294</v>
      </c>
      <c r="Y37" s="56">
        <v>74</v>
      </c>
      <c r="Z37" s="56">
        <v>354</v>
      </c>
      <c r="AA37" s="56">
        <v>155</v>
      </c>
      <c r="AB37" s="56">
        <v>155</v>
      </c>
      <c r="AC37" s="56">
        <v>1112</v>
      </c>
      <c r="AD37" s="56">
        <v>1445</v>
      </c>
      <c r="AE37" s="56">
        <v>1854</v>
      </c>
      <c r="AF37" s="56">
        <v>582</v>
      </c>
      <c r="AG37" s="56">
        <v>92</v>
      </c>
      <c r="AH37" s="56">
        <v>34</v>
      </c>
      <c r="AI37" s="56">
        <v>449</v>
      </c>
      <c r="AJ37" s="56">
        <v>187</v>
      </c>
      <c r="AK37" s="56">
        <v>1816</v>
      </c>
      <c r="AL37" s="56">
        <v>92</v>
      </c>
      <c r="AM37" s="56">
        <v>556</v>
      </c>
      <c r="AN37" s="56">
        <v>900</v>
      </c>
      <c r="AO37" s="56">
        <v>856</v>
      </c>
      <c r="AP37" s="56">
        <v>36</v>
      </c>
      <c r="AQ37" s="56">
        <v>246</v>
      </c>
      <c r="AR37" s="56">
        <v>286</v>
      </c>
      <c r="AS37" s="56">
        <v>53</v>
      </c>
      <c r="AT37" s="56">
        <v>386</v>
      </c>
      <c r="AU37" s="56">
        <v>705</v>
      </c>
      <c r="AV37" s="56">
        <v>654</v>
      </c>
      <c r="AW37" s="56">
        <v>1241</v>
      </c>
      <c r="AX37" s="56">
        <v>624</v>
      </c>
      <c r="AY37" s="56">
        <v>417</v>
      </c>
      <c r="AZ37" s="56">
        <v>260</v>
      </c>
      <c r="BA37" s="56">
        <v>531</v>
      </c>
      <c r="BB37" s="56">
        <v>372</v>
      </c>
      <c r="BC37" s="56">
        <v>276</v>
      </c>
      <c r="BD37" s="56">
        <v>656</v>
      </c>
      <c r="BE37" s="56">
        <v>1100</v>
      </c>
      <c r="BF37" s="56">
        <v>111</v>
      </c>
      <c r="BG37" s="56">
        <v>108</v>
      </c>
      <c r="BH37" s="56">
        <v>88</v>
      </c>
      <c r="BI37" s="56">
        <v>244</v>
      </c>
      <c r="BJ37" s="56">
        <v>97</v>
      </c>
      <c r="BK37" s="56">
        <v>283</v>
      </c>
      <c r="BL37" s="56">
        <v>36</v>
      </c>
      <c r="BM37" s="56">
        <v>5</v>
      </c>
      <c r="BN37" s="56">
        <v>248</v>
      </c>
      <c r="BO37" s="56">
        <v>145</v>
      </c>
      <c r="BP37" s="56">
        <v>241</v>
      </c>
      <c r="BQ37" s="56">
        <v>65</v>
      </c>
      <c r="BR37" s="56">
        <v>91</v>
      </c>
      <c r="BS37" s="56">
        <v>182</v>
      </c>
      <c r="BT37" s="56">
        <v>38</v>
      </c>
      <c r="BU37" s="56">
        <v>212</v>
      </c>
      <c r="BV37" s="56">
        <v>267</v>
      </c>
      <c r="BW37" s="56">
        <v>375</v>
      </c>
      <c r="BX37" s="56">
        <v>21</v>
      </c>
      <c r="BY37" s="56">
        <v>521</v>
      </c>
      <c r="BZ37" s="56">
        <v>1307</v>
      </c>
      <c r="CA37" s="56">
        <v>468</v>
      </c>
      <c r="CB37" s="56">
        <v>1634</v>
      </c>
      <c r="CC37" s="56">
        <v>257</v>
      </c>
      <c r="CD37" s="56">
        <v>1239</v>
      </c>
      <c r="CE37" s="56">
        <v>36</v>
      </c>
      <c r="CF37" s="56">
        <v>37880</v>
      </c>
    </row>
    <row r="38" spans="1:84" x14ac:dyDescent="0.35">
      <c r="A38" s="60">
        <v>34</v>
      </c>
      <c r="D38" s="56" t="s">
        <v>110</v>
      </c>
      <c r="E38" s="56" t="s">
        <v>111</v>
      </c>
      <c r="F38" s="56" t="s">
        <v>111</v>
      </c>
      <c r="G38" s="56">
        <v>35.526315789473685</v>
      </c>
      <c r="H38" s="56">
        <v>16.923076923076923</v>
      </c>
      <c r="I38" s="56">
        <v>20</v>
      </c>
      <c r="J38" s="56">
        <v>50</v>
      </c>
      <c r="K38" s="56">
        <v>23.809523809523807</v>
      </c>
      <c r="L38" s="56">
        <v>28.571428571428569</v>
      </c>
      <c r="M38" s="56">
        <v>0</v>
      </c>
      <c r="N38" s="56">
        <v>27.500000000000004</v>
      </c>
      <c r="O38" s="56">
        <v>100</v>
      </c>
      <c r="P38" s="56">
        <v>37.878787878787875</v>
      </c>
      <c r="Q38" s="56">
        <v>32.786885245901637</v>
      </c>
      <c r="R38" s="56">
        <v>33.333333333333329</v>
      </c>
      <c r="S38" s="56">
        <v>26.666666666666668</v>
      </c>
      <c r="T38" s="56">
        <v>36.84210526315789</v>
      </c>
      <c r="U38" s="56">
        <v>31.25</v>
      </c>
      <c r="V38" s="56">
        <v>18.399999999999999</v>
      </c>
      <c r="W38" s="56">
        <v>52.222222222222229</v>
      </c>
      <c r="X38" s="56">
        <v>33.913043478260867</v>
      </c>
      <c r="Y38" s="56">
        <v>37.5</v>
      </c>
      <c r="Z38" s="56">
        <v>0</v>
      </c>
      <c r="AA38" s="56">
        <v>45.161290322580641</v>
      </c>
      <c r="AB38" s="56">
        <v>0</v>
      </c>
      <c r="AC38" s="56">
        <v>37.037037037037038</v>
      </c>
      <c r="AD38" s="56">
        <v>42.857142857142854</v>
      </c>
      <c r="AE38" s="56">
        <v>26.94300518134715</v>
      </c>
      <c r="AF38" s="56">
        <v>39.877300613496928</v>
      </c>
      <c r="AG38" s="56">
        <v>0</v>
      </c>
      <c r="AH38" s="56">
        <v>0</v>
      </c>
      <c r="AI38" s="56">
        <v>26.086956521739129</v>
      </c>
      <c r="AJ38" s="56">
        <v>53.333333333333336</v>
      </c>
      <c r="AK38" s="56">
        <v>36.986301369863014</v>
      </c>
      <c r="AL38" s="56">
        <v>0</v>
      </c>
      <c r="AM38" s="56">
        <v>11.76470588235294</v>
      </c>
      <c r="AN38" s="56">
        <v>27.027027027027028</v>
      </c>
      <c r="AO38" s="56">
        <v>55.555555555555557</v>
      </c>
      <c r="AP38" s="56">
        <v>0</v>
      </c>
      <c r="AQ38" s="56">
        <v>28.571428571428569</v>
      </c>
      <c r="AR38" s="56">
        <v>0</v>
      </c>
      <c r="AS38" s="56">
        <v>0</v>
      </c>
      <c r="AT38" s="56">
        <v>22.222222222222221</v>
      </c>
      <c r="AU38" s="56">
        <v>22.448979591836736</v>
      </c>
      <c r="AV38" s="56">
        <v>13.095238095238097</v>
      </c>
      <c r="AW38" s="56">
        <v>25.274725274725274</v>
      </c>
      <c r="AX38" s="56">
        <v>46.666666666666664</v>
      </c>
      <c r="AY38" s="56">
        <v>20</v>
      </c>
      <c r="AZ38" s="56">
        <v>35</v>
      </c>
      <c r="BA38" s="56">
        <v>7.4074074074074066</v>
      </c>
      <c r="BB38" s="56">
        <v>16.981132075471699</v>
      </c>
      <c r="BC38" s="56">
        <v>38.70967741935484</v>
      </c>
      <c r="BD38" s="56">
        <v>13.26530612244898</v>
      </c>
      <c r="BE38" s="56">
        <v>26.595744680851062</v>
      </c>
      <c r="BF38" s="56">
        <v>50</v>
      </c>
      <c r="BG38" s="56">
        <v>0</v>
      </c>
      <c r="BH38" s="56">
        <v>0</v>
      </c>
      <c r="BI38" s="56">
        <v>33.333333333333329</v>
      </c>
      <c r="BJ38" s="56">
        <v>100</v>
      </c>
      <c r="BK38" s="56">
        <v>20</v>
      </c>
      <c r="BL38" s="56">
        <v>33.333333333333329</v>
      </c>
      <c r="BM38" s="56" t="s">
        <v>111</v>
      </c>
      <c r="BN38" s="56">
        <v>36.84210526315789</v>
      </c>
      <c r="BO38" s="56">
        <v>43.75</v>
      </c>
      <c r="BP38" s="56">
        <v>20</v>
      </c>
      <c r="BQ38" s="56">
        <v>45.454545454545453</v>
      </c>
      <c r="BR38" s="56">
        <v>22.222222222222221</v>
      </c>
      <c r="BS38" s="56">
        <v>37.096774193548384</v>
      </c>
      <c r="BT38" s="56">
        <v>100</v>
      </c>
      <c r="BU38" s="56">
        <v>31.03448275862069</v>
      </c>
      <c r="BV38" s="56">
        <v>25</v>
      </c>
      <c r="BW38" s="56">
        <v>11.538461538461538</v>
      </c>
      <c r="BX38" s="56" t="s">
        <v>111</v>
      </c>
      <c r="BY38" s="56">
        <v>22.222222222222221</v>
      </c>
      <c r="BZ38" s="56">
        <v>20.149253731343283</v>
      </c>
      <c r="CA38" s="56">
        <v>32.911392405063289</v>
      </c>
      <c r="CB38" s="56">
        <v>30.075187969924812</v>
      </c>
      <c r="CC38" s="56">
        <v>16.129032258064516</v>
      </c>
      <c r="CD38" s="56">
        <v>26.373626373626376</v>
      </c>
      <c r="CE38" s="56">
        <v>0</v>
      </c>
      <c r="CF38" s="56">
        <v>30.145427655903379</v>
      </c>
    </row>
    <row r="39" spans="1:84" x14ac:dyDescent="0.35">
      <c r="A39" s="60">
        <v>35</v>
      </c>
      <c r="D39" s="56" t="s">
        <v>112</v>
      </c>
      <c r="E39" s="56">
        <v>18.947368421052634</v>
      </c>
      <c r="F39" s="56">
        <v>23.883928571428573</v>
      </c>
      <c r="G39" s="56">
        <v>14.210294764628244</v>
      </c>
      <c r="H39" s="56">
        <v>6.6370412844036695</v>
      </c>
      <c r="I39" s="56">
        <v>26.027397260273972</v>
      </c>
      <c r="J39" s="56">
        <v>19.058098591549296</v>
      </c>
      <c r="K39" s="56">
        <v>3.1419284940411698</v>
      </c>
      <c r="L39" s="56">
        <v>25</v>
      </c>
      <c r="M39" s="56">
        <v>2.0930785697296441</v>
      </c>
      <c r="N39" s="56">
        <v>9.2802075077455157</v>
      </c>
      <c r="O39" s="56">
        <v>21.081081081081081</v>
      </c>
      <c r="P39" s="56">
        <v>23.800259403372241</v>
      </c>
      <c r="Q39" s="56">
        <v>19.035440263061744</v>
      </c>
      <c r="R39" s="56">
        <v>13.732027505730359</v>
      </c>
      <c r="S39" s="56">
        <v>24.043715846994534</v>
      </c>
      <c r="T39" s="56">
        <v>22.164948453608247</v>
      </c>
      <c r="U39" s="56">
        <v>18.501529051987767</v>
      </c>
      <c r="V39" s="56">
        <v>5.252446942533191</v>
      </c>
      <c r="W39" s="56">
        <v>24.621461487820934</v>
      </c>
      <c r="X39" s="56">
        <v>16.71186878470877</v>
      </c>
      <c r="Y39" s="56">
        <v>19.3717277486911</v>
      </c>
      <c r="Z39" s="56">
        <v>3.8044062332079527</v>
      </c>
      <c r="AA39" s="56">
        <v>20.103761348897535</v>
      </c>
      <c r="AB39" s="56">
        <v>17.573696145124718</v>
      </c>
      <c r="AC39" s="56">
        <v>16.214639836687081</v>
      </c>
      <c r="AD39" s="56">
        <v>12.928334973606514</v>
      </c>
      <c r="AE39" s="56">
        <v>13.014179418784218</v>
      </c>
      <c r="AF39" s="56">
        <v>18.822768434670117</v>
      </c>
      <c r="AG39" s="56">
        <v>19.40928270042194</v>
      </c>
      <c r="AH39" s="56">
        <v>15.111111111111111</v>
      </c>
      <c r="AI39" s="56">
        <v>9.3874137570562421</v>
      </c>
      <c r="AJ39" s="56">
        <v>18.27956989247312</v>
      </c>
      <c r="AK39" s="56">
        <v>13.595867335479525</v>
      </c>
      <c r="AL39" s="56">
        <v>17.424242424242426</v>
      </c>
      <c r="AM39" s="56">
        <v>6.7344961240310068</v>
      </c>
      <c r="AN39" s="56">
        <v>9.2687950566426363</v>
      </c>
      <c r="AO39" s="56">
        <v>20.356718192627824</v>
      </c>
      <c r="AP39" s="56">
        <v>18.848167539267017</v>
      </c>
      <c r="AQ39" s="56">
        <v>12.719751809720787</v>
      </c>
      <c r="AR39" s="56">
        <v>4.138929088277858</v>
      </c>
      <c r="AS39" s="56">
        <v>19.850187265917604</v>
      </c>
      <c r="AT39" s="56">
        <v>5.8538064907491663</v>
      </c>
      <c r="AU39" s="56">
        <v>11.197585768742059</v>
      </c>
      <c r="AV39" s="56">
        <v>2.4638336347197107</v>
      </c>
      <c r="AW39" s="56">
        <v>16.15464722728456</v>
      </c>
      <c r="AX39" s="56">
        <v>23.564954682779458</v>
      </c>
      <c r="AY39" s="56">
        <v>18.843199276999549</v>
      </c>
      <c r="AZ39" s="56">
        <v>21.452145214521451</v>
      </c>
      <c r="BA39" s="56">
        <v>3.1440582627745872</v>
      </c>
      <c r="BB39" s="56">
        <v>5.0263477908390763</v>
      </c>
      <c r="BC39" s="56">
        <v>17.579617834394902</v>
      </c>
      <c r="BD39" s="56">
        <v>5.5112156599176672</v>
      </c>
      <c r="BE39" s="56">
        <v>16.205067766647023</v>
      </c>
      <c r="BF39" s="56">
        <v>18.286655683690281</v>
      </c>
      <c r="BG39" s="56">
        <v>17.00787401574803</v>
      </c>
      <c r="BH39" s="56">
        <v>19.864559819413092</v>
      </c>
      <c r="BI39" s="56">
        <v>6.5014654942712493</v>
      </c>
      <c r="BJ39" s="56">
        <v>21.271929824561404</v>
      </c>
      <c r="BK39" s="56">
        <v>4.8970410105554594</v>
      </c>
      <c r="BL39" s="56">
        <v>16.071428571428573</v>
      </c>
      <c r="BM39" s="56">
        <v>8.3333333333333321</v>
      </c>
      <c r="BN39" s="56">
        <v>23.961352657004831</v>
      </c>
      <c r="BO39" s="56">
        <v>21.418020679468242</v>
      </c>
      <c r="BP39" s="56">
        <v>2.7383251903192818</v>
      </c>
      <c r="BQ39" s="56">
        <v>20.3125</v>
      </c>
      <c r="BR39" s="56">
        <v>8.2502266545784231</v>
      </c>
      <c r="BS39" s="56">
        <v>19.137749737118824</v>
      </c>
      <c r="BT39" s="56">
        <v>21.714285714285715</v>
      </c>
      <c r="BU39" s="56">
        <v>18.386816999132698</v>
      </c>
      <c r="BV39" s="56">
        <v>13.532691332995439</v>
      </c>
      <c r="BW39" s="56">
        <v>20.821765685730149</v>
      </c>
      <c r="BX39" s="56">
        <v>15.441176470588236</v>
      </c>
      <c r="BY39" s="56">
        <v>4.1773572803078896</v>
      </c>
      <c r="BZ39" s="56">
        <v>10.464371497197758</v>
      </c>
      <c r="CA39" s="56">
        <v>19.614417435037719</v>
      </c>
      <c r="CB39" s="56">
        <v>13.391247336502213</v>
      </c>
      <c r="CC39" s="56">
        <v>4.1126580252840457</v>
      </c>
      <c r="CD39" s="56">
        <v>14.890037255137603</v>
      </c>
      <c r="CE39" s="56">
        <v>14.229249011857709</v>
      </c>
      <c r="CF39" s="56">
        <v>9.9883978483282352</v>
      </c>
    </row>
    <row r="40" spans="1:84" x14ac:dyDescent="0.35">
      <c r="A40" s="60">
        <v>36</v>
      </c>
    </row>
    <row r="41" spans="1:84" x14ac:dyDescent="0.35">
      <c r="A41" s="60">
        <v>37</v>
      </c>
      <c r="B41" s="57" t="s">
        <v>84</v>
      </c>
      <c r="D41" s="56" t="s">
        <v>143</v>
      </c>
      <c r="E41" s="56">
        <v>55</v>
      </c>
      <c r="F41" s="56">
        <v>56</v>
      </c>
      <c r="G41" s="56">
        <v>737</v>
      </c>
      <c r="H41" s="56">
        <v>368</v>
      </c>
      <c r="I41" s="56">
        <v>165</v>
      </c>
      <c r="J41" s="56">
        <v>235</v>
      </c>
      <c r="K41" s="56">
        <v>118</v>
      </c>
      <c r="L41" s="56">
        <v>111</v>
      </c>
      <c r="M41" s="56">
        <v>193</v>
      </c>
      <c r="N41" s="56">
        <v>406</v>
      </c>
      <c r="O41" s="56">
        <v>33</v>
      </c>
      <c r="P41" s="56">
        <v>413</v>
      </c>
      <c r="Q41" s="56">
        <v>380</v>
      </c>
      <c r="R41" s="56">
        <v>810</v>
      </c>
      <c r="S41" s="56">
        <v>108</v>
      </c>
      <c r="T41" s="56">
        <v>132</v>
      </c>
      <c r="U41" s="56">
        <v>78</v>
      </c>
      <c r="V41" s="56">
        <v>652</v>
      </c>
      <c r="W41" s="56">
        <v>585</v>
      </c>
      <c r="X41" s="56">
        <v>697</v>
      </c>
      <c r="Y41" s="56">
        <v>94</v>
      </c>
      <c r="Z41" s="56">
        <v>159</v>
      </c>
      <c r="AA41" s="56">
        <v>230</v>
      </c>
      <c r="AB41" s="56">
        <v>100</v>
      </c>
      <c r="AC41" s="56">
        <v>919</v>
      </c>
      <c r="AD41" s="56">
        <v>272</v>
      </c>
      <c r="AE41" s="56">
        <v>1209</v>
      </c>
      <c r="AF41" s="56">
        <v>962</v>
      </c>
      <c r="AG41" s="56">
        <v>85</v>
      </c>
      <c r="AH41" s="56">
        <v>42</v>
      </c>
      <c r="AI41" s="56">
        <v>266</v>
      </c>
      <c r="AJ41" s="56">
        <v>152</v>
      </c>
      <c r="AK41" s="56">
        <v>684</v>
      </c>
      <c r="AL41" s="56">
        <v>96</v>
      </c>
      <c r="AM41" s="56">
        <v>324</v>
      </c>
      <c r="AN41" s="56">
        <v>393</v>
      </c>
      <c r="AO41" s="56">
        <v>594</v>
      </c>
      <c r="AP41" s="56">
        <v>69</v>
      </c>
      <c r="AQ41" s="56">
        <v>155</v>
      </c>
      <c r="AR41" s="56">
        <v>126</v>
      </c>
      <c r="AS41" s="56">
        <v>41</v>
      </c>
      <c r="AT41" s="56">
        <v>277</v>
      </c>
      <c r="AU41" s="56">
        <v>310</v>
      </c>
      <c r="AV41" s="56">
        <v>272</v>
      </c>
      <c r="AW41" s="56">
        <v>560</v>
      </c>
      <c r="AX41" s="56">
        <v>891</v>
      </c>
      <c r="AY41" s="56">
        <v>304</v>
      </c>
      <c r="AZ41" s="56">
        <v>273</v>
      </c>
      <c r="BA41" s="56">
        <v>207</v>
      </c>
      <c r="BB41" s="56">
        <v>265</v>
      </c>
      <c r="BC41" s="56">
        <v>177</v>
      </c>
      <c r="BD41" s="56">
        <v>517</v>
      </c>
      <c r="BE41" s="56">
        <v>644</v>
      </c>
      <c r="BF41" s="56">
        <v>93</v>
      </c>
      <c r="BG41" s="56">
        <v>85</v>
      </c>
      <c r="BH41" s="56">
        <v>96</v>
      </c>
      <c r="BI41" s="56">
        <v>125</v>
      </c>
      <c r="BJ41" s="56">
        <v>84</v>
      </c>
      <c r="BK41" s="56">
        <v>277</v>
      </c>
      <c r="BL41" s="56">
        <v>56</v>
      </c>
      <c r="BM41" s="56">
        <v>5</v>
      </c>
      <c r="BN41" s="56">
        <v>134</v>
      </c>
      <c r="BO41" s="56">
        <v>126</v>
      </c>
      <c r="BP41" s="56">
        <v>196</v>
      </c>
      <c r="BQ41" s="56">
        <v>62</v>
      </c>
      <c r="BR41" s="56">
        <v>88</v>
      </c>
      <c r="BS41" s="56">
        <v>343</v>
      </c>
      <c r="BT41" s="56">
        <v>49</v>
      </c>
      <c r="BU41" s="56">
        <v>197</v>
      </c>
      <c r="BV41" s="56">
        <v>261</v>
      </c>
      <c r="BW41" s="56">
        <v>311</v>
      </c>
      <c r="BX41" s="56">
        <v>16</v>
      </c>
      <c r="BY41" s="56">
        <v>225</v>
      </c>
      <c r="BZ41" s="56">
        <v>720</v>
      </c>
      <c r="CA41" s="56">
        <v>449</v>
      </c>
      <c r="CB41" s="56">
        <v>762</v>
      </c>
      <c r="CC41" s="56">
        <v>259</v>
      </c>
      <c r="CD41" s="56">
        <v>679</v>
      </c>
      <c r="CE41" s="56">
        <v>45</v>
      </c>
      <c r="CF41" s="56">
        <v>23783</v>
      </c>
    </row>
    <row r="42" spans="1:84" x14ac:dyDescent="0.35">
      <c r="A42" s="60">
        <v>38</v>
      </c>
    </row>
    <row r="43" spans="1:84" x14ac:dyDescent="0.35">
      <c r="A43" s="60">
        <v>39</v>
      </c>
    </row>
    <row r="44" spans="1:84" x14ac:dyDescent="0.35">
      <c r="A44" s="60">
        <v>40</v>
      </c>
      <c r="B44" s="57" t="s">
        <v>134</v>
      </c>
      <c r="D44" s="56" t="s">
        <v>114</v>
      </c>
      <c r="E44" s="56">
        <v>7</v>
      </c>
      <c r="F44" s="56">
        <v>7</v>
      </c>
      <c r="G44" s="56">
        <v>115</v>
      </c>
      <c r="H44" s="56">
        <v>72</v>
      </c>
      <c r="I44" s="56">
        <v>35</v>
      </c>
      <c r="J44" s="56">
        <v>48</v>
      </c>
      <c r="K44" s="56">
        <v>23</v>
      </c>
      <c r="L44" s="56">
        <v>17</v>
      </c>
      <c r="M44" s="56">
        <v>44</v>
      </c>
      <c r="N44" s="56">
        <v>77</v>
      </c>
      <c r="O44" s="56">
        <v>4</v>
      </c>
      <c r="P44" s="56">
        <v>72</v>
      </c>
      <c r="Q44" s="56">
        <v>89</v>
      </c>
      <c r="R44" s="56">
        <v>153</v>
      </c>
      <c r="S44" s="56">
        <v>23</v>
      </c>
      <c r="T44" s="56">
        <v>26</v>
      </c>
      <c r="U44" s="56">
        <v>20</v>
      </c>
      <c r="V44" s="56">
        <v>119</v>
      </c>
      <c r="W44" s="56">
        <v>102</v>
      </c>
      <c r="X44" s="56">
        <v>142</v>
      </c>
      <c r="Y44" s="56">
        <v>16</v>
      </c>
      <c r="Z44" s="56">
        <v>33</v>
      </c>
      <c r="AA44" s="56">
        <v>51</v>
      </c>
      <c r="AB44" s="56">
        <v>25</v>
      </c>
      <c r="AC44" s="56">
        <v>162</v>
      </c>
      <c r="AD44" s="56">
        <v>40</v>
      </c>
      <c r="AE44" s="56">
        <v>198</v>
      </c>
      <c r="AF44" s="56">
        <v>127</v>
      </c>
      <c r="AG44" s="56">
        <v>21</v>
      </c>
      <c r="AH44" s="56">
        <v>7</v>
      </c>
      <c r="AI44" s="56">
        <v>46</v>
      </c>
      <c r="AJ44" s="56">
        <v>15</v>
      </c>
      <c r="AK44" s="56">
        <v>118</v>
      </c>
      <c r="AL44" s="56">
        <v>18</v>
      </c>
      <c r="AM44" s="56">
        <v>70</v>
      </c>
      <c r="AN44" s="56">
        <v>77</v>
      </c>
      <c r="AO44" s="56">
        <v>98</v>
      </c>
      <c r="AP44" s="56">
        <v>16</v>
      </c>
      <c r="AQ44" s="56">
        <v>39</v>
      </c>
      <c r="AR44" s="56">
        <v>29</v>
      </c>
      <c r="AS44" s="56">
        <v>10</v>
      </c>
      <c r="AT44" s="56">
        <v>61</v>
      </c>
      <c r="AU44" s="56">
        <v>59</v>
      </c>
      <c r="AV44" s="56">
        <v>77</v>
      </c>
      <c r="AW44" s="56">
        <v>103</v>
      </c>
      <c r="AX44" s="56">
        <v>132</v>
      </c>
      <c r="AY44" s="56">
        <v>58</v>
      </c>
      <c r="AZ44" s="56">
        <v>58</v>
      </c>
      <c r="BA44" s="56">
        <v>41</v>
      </c>
      <c r="BB44" s="56">
        <v>59</v>
      </c>
      <c r="BC44" s="56">
        <v>43</v>
      </c>
      <c r="BD44" s="56">
        <v>112</v>
      </c>
      <c r="BE44" s="56">
        <v>151</v>
      </c>
      <c r="BF44" s="56">
        <v>18</v>
      </c>
      <c r="BG44" s="56">
        <v>24</v>
      </c>
      <c r="BH44" s="56">
        <v>23</v>
      </c>
      <c r="BI44" s="56">
        <v>34</v>
      </c>
      <c r="BJ44" s="56">
        <v>15</v>
      </c>
      <c r="BK44" s="56">
        <v>56</v>
      </c>
      <c r="BL44" s="56">
        <v>12</v>
      </c>
      <c r="BM44" s="56">
        <v>7</v>
      </c>
      <c r="BN44" s="56">
        <v>42</v>
      </c>
      <c r="BO44" s="56">
        <v>31</v>
      </c>
      <c r="BP44" s="56">
        <v>51</v>
      </c>
      <c r="BQ44" s="56">
        <v>17</v>
      </c>
      <c r="BR44" s="56">
        <v>16</v>
      </c>
      <c r="BS44" s="56">
        <v>40</v>
      </c>
      <c r="BT44" s="56">
        <v>14</v>
      </c>
      <c r="BU44" s="56">
        <v>38</v>
      </c>
      <c r="BV44" s="56">
        <v>36</v>
      </c>
      <c r="BW44" s="56">
        <v>55</v>
      </c>
      <c r="BX44" s="56">
        <v>0</v>
      </c>
      <c r="BY44" s="56">
        <v>44</v>
      </c>
      <c r="BZ44" s="56">
        <v>109</v>
      </c>
      <c r="CA44" s="56">
        <v>82</v>
      </c>
      <c r="CB44" s="56">
        <v>120</v>
      </c>
      <c r="CC44" s="56">
        <v>41</v>
      </c>
      <c r="CD44" s="56">
        <v>151</v>
      </c>
      <c r="CE44" s="56">
        <v>13</v>
      </c>
      <c r="CF44" s="56">
        <v>4478</v>
      </c>
    </row>
    <row r="45" spans="1:84" x14ac:dyDescent="0.35">
      <c r="A45" s="60">
        <v>41</v>
      </c>
      <c r="D45" s="56" t="s">
        <v>115</v>
      </c>
      <c r="E45" s="56">
        <v>20</v>
      </c>
      <c r="F45" s="56">
        <v>16</v>
      </c>
      <c r="G45" s="56">
        <v>208</v>
      </c>
      <c r="H45" s="56">
        <v>98</v>
      </c>
      <c r="I45" s="56">
        <v>51</v>
      </c>
      <c r="J45" s="56">
        <v>87</v>
      </c>
      <c r="K45" s="56">
        <v>42</v>
      </c>
      <c r="L45" s="56">
        <v>35</v>
      </c>
      <c r="M45" s="56">
        <v>54</v>
      </c>
      <c r="N45" s="56">
        <v>127</v>
      </c>
      <c r="O45" s="56">
        <v>5</v>
      </c>
      <c r="P45" s="56">
        <v>111</v>
      </c>
      <c r="Q45" s="56">
        <v>159</v>
      </c>
      <c r="R45" s="56">
        <v>318</v>
      </c>
      <c r="S45" s="56">
        <v>20</v>
      </c>
      <c r="T45" s="56">
        <v>48</v>
      </c>
      <c r="U45" s="56">
        <v>25</v>
      </c>
      <c r="V45" s="56">
        <v>126</v>
      </c>
      <c r="W45" s="56">
        <v>176</v>
      </c>
      <c r="X45" s="56">
        <v>221</v>
      </c>
      <c r="Y45" s="56">
        <v>29</v>
      </c>
      <c r="Z45" s="56">
        <v>45</v>
      </c>
      <c r="AA45" s="56">
        <v>82</v>
      </c>
      <c r="AB45" s="56">
        <v>44</v>
      </c>
      <c r="AC45" s="56">
        <v>255</v>
      </c>
      <c r="AD45" s="56">
        <v>62</v>
      </c>
      <c r="AE45" s="56">
        <v>393</v>
      </c>
      <c r="AF45" s="56">
        <v>269</v>
      </c>
      <c r="AG45" s="56">
        <v>30</v>
      </c>
      <c r="AH45" s="56">
        <v>9</v>
      </c>
      <c r="AI45" s="56">
        <v>87</v>
      </c>
      <c r="AJ45" s="56">
        <v>38</v>
      </c>
      <c r="AK45" s="56">
        <v>252</v>
      </c>
      <c r="AL45" s="56">
        <v>41</v>
      </c>
      <c r="AM45" s="56">
        <v>111</v>
      </c>
      <c r="AN45" s="56">
        <v>154</v>
      </c>
      <c r="AO45" s="56">
        <v>169</v>
      </c>
      <c r="AP45" s="56">
        <v>21</v>
      </c>
      <c r="AQ45" s="56">
        <v>72</v>
      </c>
      <c r="AR45" s="56">
        <v>47</v>
      </c>
      <c r="AS45" s="56">
        <v>13</v>
      </c>
      <c r="AT45" s="56">
        <v>53</v>
      </c>
      <c r="AU45" s="56">
        <v>113</v>
      </c>
      <c r="AV45" s="56">
        <v>16</v>
      </c>
      <c r="AW45" s="56">
        <v>210</v>
      </c>
      <c r="AX45" s="56">
        <v>236</v>
      </c>
      <c r="AY45" s="56">
        <v>116</v>
      </c>
      <c r="AZ45" s="56">
        <v>72</v>
      </c>
      <c r="BA45" s="56">
        <v>65</v>
      </c>
      <c r="BB45" s="56">
        <v>64</v>
      </c>
      <c r="BC45" s="56">
        <v>78</v>
      </c>
      <c r="BD45" s="56">
        <v>91</v>
      </c>
      <c r="BE45" s="56">
        <v>220</v>
      </c>
      <c r="BF45" s="56">
        <v>25</v>
      </c>
      <c r="BG45" s="56">
        <v>33</v>
      </c>
      <c r="BH45" s="56">
        <v>38</v>
      </c>
      <c r="BI45" s="56">
        <v>57</v>
      </c>
      <c r="BJ45" s="56">
        <v>26</v>
      </c>
      <c r="BK45" s="56">
        <v>31</v>
      </c>
      <c r="BL45" s="56">
        <v>15</v>
      </c>
      <c r="BM45" s="56">
        <v>0</v>
      </c>
      <c r="BN45" s="56">
        <v>36</v>
      </c>
      <c r="BO45" s="56">
        <v>36</v>
      </c>
      <c r="BP45" s="56">
        <v>34</v>
      </c>
      <c r="BQ45" s="56">
        <v>18</v>
      </c>
      <c r="BR45" s="56">
        <v>37</v>
      </c>
      <c r="BS45" s="56">
        <v>102</v>
      </c>
      <c r="BT45" s="56">
        <v>12</v>
      </c>
      <c r="BU45" s="56">
        <v>62</v>
      </c>
      <c r="BV45" s="56">
        <v>68</v>
      </c>
      <c r="BW45" s="56">
        <v>111</v>
      </c>
      <c r="BX45" s="56">
        <v>8</v>
      </c>
      <c r="BY45" s="56">
        <v>52</v>
      </c>
      <c r="BZ45" s="56">
        <v>298</v>
      </c>
      <c r="CA45" s="56">
        <v>120</v>
      </c>
      <c r="CB45" s="56">
        <v>293</v>
      </c>
      <c r="CC45" s="56">
        <v>40</v>
      </c>
      <c r="CD45" s="56">
        <v>259</v>
      </c>
      <c r="CE45" s="56">
        <v>11</v>
      </c>
      <c r="CF45" s="56">
        <v>7317</v>
      </c>
    </row>
    <row r="46" spans="1:84" x14ac:dyDescent="0.35">
      <c r="A46" s="60">
        <v>42</v>
      </c>
      <c r="D46" s="56" t="s">
        <v>116</v>
      </c>
      <c r="E46" s="56">
        <v>13</v>
      </c>
      <c r="F46" s="56">
        <v>11</v>
      </c>
      <c r="G46" s="56">
        <v>233</v>
      </c>
      <c r="H46" s="56">
        <v>118</v>
      </c>
      <c r="I46" s="56">
        <v>54</v>
      </c>
      <c r="J46" s="56">
        <v>72</v>
      </c>
      <c r="K46" s="56">
        <v>25</v>
      </c>
      <c r="L46" s="56">
        <v>34</v>
      </c>
      <c r="M46" s="56">
        <v>29</v>
      </c>
      <c r="N46" s="56">
        <v>149</v>
      </c>
      <c r="O46" s="56">
        <v>8</v>
      </c>
      <c r="P46" s="56">
        <v>146</v>
      </c>
      <c r="Q46" s="56">
        <v>105</v>
      </c>
      <c r="R46" s="56">
        <v>238</v>
      </c>
      <c r="S46" s="56">
        <v>38</v>
      </c>
      <c r="T46" s="56">
        <v>22</v>
      </c>
      <c r="U46" s="56">
        <v>19</v>
      </c>
      <c r="V46" s="56">
        <v>170</v>
      </c>
      <c r="W46" s="56">
        <v>173</v>
      </c>
      <c r="X46" s="56">
        <v>191</v>
      </c>
      <c r="Y46" s="56">
        <v>23</v>
      </c>
      <c r="Z46" s="56">
        <v>18</v>
      </c>
      <c r="AA46" s="56">
        <v>64</v>
      </c>
      <c r="AB46" s="56">
        <v>21</v>
      </c>
      <c r="AC46" s="56">
        <v>285</v>
      </c>
      <c r="AD46" s="56">
        <v>106</v>
      </c>
      <c r="AE46" s="56">
        <v>363</v>
      </c>
      <c r="AF46" s="56">
        <v>350</v>
      </c>
      <c r="AG46" s="56">
        <v>16</v>
      </c>
      <c r="AH46" s="56">
        <v>10</v>
      </c>
      <c r="AI46" s="56">
        <v>72</v>
      </c>
      <c r="AJ46" s="56">
        <v>54</v>
      </c>
      <c r="AK46" s="56">
        <v>248</v>
      </c>
      <c r="AL46" s="56">
        <v>18</v>
      </c>
      <c r="AM46" s="56">
        <v>78</v>
      </c>
      <c r="AN46" s="56">
        <v>108</v>
      </c>
      <c r="AO46" s="56">
        <v>188</v>
      </c>
      <c r="AP46" s="56">
        <v>20</v>
      </c>
      <c r="AQ46" s="56">
        <v>23</v>
      </c>
      <c r="AR46" s="56">
        <v>33</v>
      </c>
      <c r="AS46" s="56">
        <v>4</v>
      </c>
      <c r="AT46" s="56">
        <v>57</v>
      </c>
      <c r="AU46" s="56">
        <v>81</v>
      </c>
      <c r="AV46" s="56">
        <v>24</v>
      </c>
      <c r="AW46" s="56">
        <v>171</v>
      </c>
      <c r="AX46" s="56">
        <v>361</v>
      </c>
      <c r="AY46" s="56">
        <v>93</v>
      </c>
      <c r="AZ46" s="56">
        <v>82</v>
      </c>
      <c r="BA46" s="56">
        <v>45</v>
      </c>
      <c r="BB46" s="56">
        <v>59</v>
      </c>
      <c r="BC46" s="56">
        <v>45</v>
      </c>
      <c r="BD46" s="56">
        <v>109</v>
      </c>
      <c r="BE46" s="56">
        <v>172</v>
      </c>
      <c r="BF46" s="56">
        <v>28</v>
      </c>
      <c r="BG46" s="56">
        <v>17</v>
      </c>
      <c r="BH46" s="56">
        <v>18</v>
      </c>
      <c r="BI46" s="56">
        <v>28</v>
      </c>
      <c r="BJ46" s="56">
        <v>26</v>
      </c>
      <c r="BK46" s="56">
        <v>31</v>
      </c>
      <c r="BL46" s="56">
        <v>10</v>
      </c>
      <c r="BM46" s="56">
        <v>0</v>
      </c>
      <c r="BN46" s="56">
        <v>39</v>
      </c>
      <c r="BO46" s="56">
        <v>34</v>
      </c>
      <c r="BP46" s="56">
        <v>18</v>
      </c>
      <c r="BQ46" s="56">
        <v>15</v>
      </c>
      <c r="BR46" s="56">
        <v>18</v>
      </c>
      <c r="BS46" s="56">
        <v>124</v>
      </c>
      <c r="BT46" s="56">
        <v>7</v>
      </c>
      <c r="BU46" s="56">
        <v>51</v>
      </c>
      <c r="BV46" s="56">
        <v>95</v>
      </c>
      <c r="BW46" s="56">
        <v>72</v>
      </c>
      <c r="BX46" s="56">
        <v>0</v>
      </c>
      <c r="BY46" s="56">
        <v>48</v>
      </c>
      <c r="BZ46" s="56">
        <v>235</v>
      </c>
      <c r="CA46" s="56">
        <v>158</v>
      </c>
      <c r="CB46" s="56">
        <v>263</v>
      </c>
      <c r="CC46" s="56">
        <v>31</v>
      </c>
      <c r="CD46" s="56">
        <v>178</v>
      </c>
      <c r="CE46" s="56">
        <v>8</v>
      </c>
      <c r="CF46" s="56">
        <v>6811</v>
      </c>
    </row>
    <row r="47" spans="1:84" x14ac:dyDescent="0.35">
      <c r="A47" s="60">
        <v>43</v>
      </c>
      <c r="D47" s="56" t="s">
        <v>117</v>
      </c>
      <c r="E47" s="56">
        <v>0</v>
      </c>
      <c r="F47" s="56">
        <v>0</v>
      </c>
      <c r="G47" s="56">
        <v>16</v>
      </c>
      <c r="H47" s="56">
        <v>7</v>
      </c>
      <c r="I47" s="56">
        <v>0</v>
      </c>
      <c r="J47" s="56">
        <v>4</v>
      </c>
      <c r="K47" s="56">
        <v>5</v>
      </c>
      <c r="L47" s="56">
        <v>0</v>
      </c>
      <c r="M47" s="56">
        <v>6</v>
      </c>
      <c r="N47" s="56">
        <v>9</v>
      </c>
      <c r="O47" s="56">
        <v>0</v>
      </c>
      <c r="P47" s="56">
        <v>10</v>
      </c>
      <c r="Q47" s="56">
        <v>0</v>
      </c>
      <c r="R47" s="56">
        <v>20</v>
      </c>
      <c r="S47" s="56">
        <v>0</v>
      </c>
      <c r="T47" s="56">
        <v>0</v>
      </c>
      <c r="U47" s="56">
        <v>0</v>
      </c>
      <c r="V47" s="56">
        <v>17</v>
      </c>
      <c r="W47" s="56">
        <v>20</v>
      </c>
      <c r="X47" s="56">
        <v>21</v>
      </c>
      <c r="Y47" s="56">
        <v>0</v>
      </c>
      <c r="Z47" s="56">
        <v>9</v>
      </c>
      <c r="AA47" s="56">
        <v>4</v>
      </c>
      <c r="AB47" s="56">
        <v>0</v>
      </c>
      <c r="AC47" s="56">
        <v>20</v>
      </c>
      <c r="AD47" s="56">
        <v>10</v>
      </c>
      <c r="AE47" s="56">
        <v>26</v>
      </c>
      <c r="AF47" s="56">
        <v>22</v>
      </c>
      <c r="AG47" s="56">
        <v>0</v>
      </c>
      <c r="AH47" s="56">
        <v>0</v>
      </c>
      <c r="AI47" s="56">
        <v>5</v>
      </c>
      <c r="AJ47" s="56">
        <v>3</v>
      </c>
      <c r="AK47" s="56">
        <v>14</v>
      </c>
      <c r="AL47" s="56">
        <v>0</v>
      </c>
      <c r="AM47" s="56">
        <v>4</v>
      </c>
      <c r="AN47" s="56">
        <v>5</v>
      </c>
      <c r="AO47" s="56">
        <v>12</v>
      </c>
      <c r="AP47" s="56">
        <v>0</v>
      </c>
      <c r="AQ47" s="56">
        <v>4</v>
      </c>
      <c r="AR47" s="56">
        <v>0</v>
      </c>
      <c r="AS47" s="56">
        <v>0</v>
      </c>
      <c r="AT47" s="56">
        <v>8</v>
      </c>
      <c r="AU47" s="56">
        <v>9</v>
      </c>
      <c r="AV47" s="56">
        <v>5</v>
      </c>
      <c r="AW47" s="56">
        <v>8</v>
      </c>
      <c r="AX47" s="56">
        <v>13</v>
      </c>
      <c r="AY47" s="56">
        <v>0</v>
      </c>
      <c r="AZ47" s="56">
        <v>3</v>
      </c>
      <c r="BA47" s="56">
        <v>13</v>
      </c>
      <c r="BB47" s="56">
        <v>10</v>
      </c>
      <c r="BC47" s="56">
        <v>0</v>
      </c>
      <c r="BD47" s="56">
        <v>15</v>
      </c>
      <c r="BE47" s="56">
        <v>10</v>
      </c>
      <c r="BF47" s="56">
        <v>0</v>
      </c>
      <c r="BG47" s="56">
        <v>4</v>
      </c>
      <c r="BH47" s="56">
        <v>0</v>
      </c>
      <c r="BI47" s="56">
        <v>4</v>
      </c>
      <c r="BJ47" s="56">
        <v>0</v>
      </c>
      <c r="BK47" s="56">
        <v>6</v>
      </c>
      <c r="BL47" s="56">
        <v>0</v>
      </c>
      <c r="BM47" s="56">
        <v>0</v>
      </c>
      <c r="BN47" s="56">
        <v>4</v>
      </c>
      <c r="BO47" s="56">
        <v>0</v>
      </c>
      <c r="BP47" s="56">
        <v>8</v>
      </c>
      <c r="BQ47" s="56">
        <v>0</v>
      </c>
      <c r="BR47" s="56">
        <v>0</v>
      </c>
      <c r="BS47" s="56">
        <v>13</v>
      </c>
      <c r="BT47" s="56">
        <v>0</v>
      </c>
      <c r="BU47" s="56">
        <v>3</v>
      </c>
      <c r="BV47" s="56">
        <v>4</v>
      </c>
      <c r="BW47" s="56">
        <v>3</v>
      </c>
      <c r="BX47" s="56">
        <v>0</v>
      </c>
      <c r="BY47" s="56">
        <v>10</v>
      </c>
      <c r="BZ47" s="56">
        <v>12</v>
      </c>
      <c r="CA47" s="56">
        <v>8</v>
      </c>
      <c r="CB47" s="56">
        <v>9</v>
      </c>
      <c r="CC47" s="56">
        <v>10</v>
      </c>
      <c r="CD47" s="56">
        <v>10</v>
      </c>
      <c r="CE47" s="56">
        <v>0</v>
      </c>
      <c r="CF47" s="56">
        <v>468</v>
      </c>
    </row>
    <row r="48" spans="1:84" x14ac:dyDescent="0.35">
      <c r="A48" s="60">
        <v>44</v>
      </c>
      <c r="B48" s="56"/>
      <c r="D48" s="56" t="s">
        <v>118</v>
      </c>
      <c r="E48" s="56">
        <v>44</v>
      </c>
      <c r="F48" s="56">
        <v>40</v>
      </c>
      <c r="G48" s="56">
        <v>575</v>
      </c>
      <c r="H48" s="56">
        <v>299</v>
      </c>
      <c r="I48" s="56">
        <v>136</v>
      </c>
      <c r="J48" s="56">
        <v>211</v>
      </c>
      <c r="K48" s="56">
        <v>89</v>
      </c>
      <c r="L48" s="56">
        <v>91</v>
      </c>
      <c r="M48" s="56">
        <v>127</v>
      </c>
      <c r="N48" s="56">
        <v>356</v>
      </c>
      <c r="O48" s="56">
        <v>22</v>
      </c>
      <c r="P48" s="56">
        <v>341</v>
      </c>
      <c r="Q48" s="56">
        <v>343</v>
      </c>
      <c r="R48" s="56">
        <v>726</v>
      </c>
      <c r="S48" s="56">
        <v>83</v>
      </c>
      <c r="T48" s="56">
        <v>93</v>
      </c>
      <c r="U48" s="56">
        <v>63</v>
      </c>
      <c r="V48" s="56">
        <v>426</v>
      </c>
      <c r="W48" s="56">
        <v>471</v>
      </c>
      <c r="X48" s="56">
        <v>579</v>
      </c>
      <c r="Y48" s="56">
        <v>68</v>
      </c>
      <c r="Z48" s="56">
        <v>105</v>
      </c>
      <c r="AA48" s="56">
        <v>196</v>
      </c>
      <c r="AB48" s="56">
        <v>95</v>
      </c>
      <c r="AC48" s="56">
        <v>729</v>
      </c>
      <c r="AD48" s="56">
        <v>217</v>
      </c>
      <c r="AE48" s="56">
        <v>975</v>
      </c>
      <c r="AF48" s="56">
        <v>763</v>
      </c>
      <c r="AG48" s="56">
        <v>68</v>
      </c>
      <c r="AH48" s="56">
        <v>27</v>
      </c>
      <c r="AI48" s="56">
        <v>209</v>
      </c>
      <c r="AJ48" s="56">
        <v>111</v>
      </c>
      <c r="AK48" s="56">
        <v>632</v>
      </c>
      <c r="AL48" s="56">
        <v>77</v>
      </c>
      <c r="AM48" s="56">
        <v>270</v>
      </c>
      <c r="AN48" s="56">
        <v>349</v>
      </c>
      <c r="AO48" s="56">
        <v>457</v>
      </c>
      <c r="AP48" s="56">
        <v>55</v>
      </c>
      <c r="AQ48" s="56">
        <v>131</v>
      </c>
      <c r="AR48" s="56">
        <v>109</v>
      </c>
      <c r="AS48" s="56">
        <v>29</v>
      </c>
      <c r="AT48" s="56">
        <v>177</v>
      </c>
      <c r="AU48" s="56">
        <v>261</v>
      </c>
      <c r="AV48" s="56">
        <v>117</v>
      </c>
      <c r="AW48" s="56">
        <v>496</v>
      </c>
      <c r="AX48" s="56">
        <v>742</v>
      </c>
      <c r="AY48" s="56">
        <v>273</v>
      </c>
      <c r="AZ48" s="56">
        <v>223</v>
      </c>
      <c r="BA48" s="56">
        <v>164</v>
      </c>
      <c r="BB48" s="56">
        <v>189</v>
      </c>
      <c r="BC48" s="56">
        <v>169</v>
      </c>
      <c r="BD48" s="56">
        <v>329</v>
      </c>
      <c r="BE48" s="56">
        <v>560</v>
      </c>
      <c r="BF48" s="56">
        <v>72</v>
      </c>
      <c r="BG48" s="56">
        <v>80</v>
      </c>
      <c r="BH48" s="56">
        <v>75</v>
      </c>
      <c r="BI48" s="56">
        <v>115</v>
      </c>
      <c r="BJ48" s="56">
        <v>66</v>
      </c>
      <c r="BK48" s="56">
        <v>132</v>
      </c>
      <c r="BL48" s="56">
        <v>42</v>
      </c>
      <c r="BM48" s="56">
        <v>3</v>
      </c>
      <c r="BN48" s="56">
        <v>118</v>
      </c>
      <c r="BO48" s="56">
        <v>100</v>
      </c>
      <c r="BP48" s="56">
        <v>112</v>
      </c>
      <c r="BQ48" s="56">
        <v>45</v>
      </c>
      <c r="BR48" s="56">
        <v>74</v>
      </c>
      <c r="BS48" s="56">
        <v>275</v>
      </c>
      <c r="BT48" s="56">
        <v>35</v>
      </c>
      <c r="BU48" s="56">
        <v>159</v>
      </c>
      <c r="BV48" s="56">
        <v>205</v>
      </c>
      <c r="BW48" s="56">
        <v>248</v>
      </c>
      <c r="BX48" s="56">
        <v>11</v>
      </c>
      <c r="BY48" s="56">
        <v>158</v>
      </c>
      <c r="BZ48" s="56">
        <v>653</v>
      </c>
      <c r="CA48" s="56">
        <v>368</v>
      </c>
      <c r="CB48" s="56">
        <v>678</v>
      </c>
      <c r="CC48" s="56">
        <v>120</v>
      </c>
      <c r="CD48" s="56">
        <v>590</v>
      </c>
      <c r="CE48" s="56">
        <v>36</v>
      </c>
      <c r="CF48" s="56">
        <v>19069</v>
      </c>
    </row>
    <row r="49" spans="1:84" x14ac:dyDescent="0.35">
      <c r="A49" s="60">
        <v>45</v>
      </c>
      <c r="D49" s="56" t="s">
        <v>119</v>
      </c>
      <c r="E49" s="56">
        <v>15.909090909090908</v>
      </c>
      <c r="F49" s="56">
        <v>17.5</v>
      </c>
      <c r="G49" s="56">
        <v>20</v>
      </c>
      <c r="H49" s="56">
        <v>24.08026755852843</v>
      </c>
      <c r="I49" s="56">
        <v>25.735294117647058</v>
      </c>
      <c r="J49" s="56">
        <v>22.748815165876778</v>
      </c>
      <c r="K49" s="56">
        <v>25.842696629213485</v>
      </c>
      <c r="L49" s="56">
        <v>18.681318681318682</v>
      </c>
      <c r="M49" s="56">
        <v>34.645669291338585</v>
      </c>
      <c r="N49" s="56">
        <v>21.629213483146067</v>
      </c>
      <c r="O49" s="56">
        <v>18.181818181818183</v>
      </c>
      <c r="P49" s="56">
        <v>21.114369501466275</v>
      </c>
      <c r="Q49" s="56">
        <v>25.947521865889211</v>
      </c>
      <c r="R49" s="56">
        <v>21.074380165289256</v>
      </c>
      <c r="S49" s="56">
        <v>27.710843373493976</v>
      </c>
      <c r="T49" s="56">
        <v>27.956989247311824</v>
      </c>
      <c r="U49" s="56">
        <v>31.746031746031743</v>
      </c>
      <c r="V49" s="56">
        <v>27.93427230046948</v>
      </c>
      <c r="W49" s="56">
        <v>21.656050955414013</v>
      </c>
      <c r="X49" s="56">
        <v>24.525043177892918</v>
      </c>
      <c r="Y49" s="56">
        <v>23.52941176470588</v>
      </c>
      <c r="Z49" s="56">
        <v>31.428571428571427</v>
      </c>
      <c r="AA49" s="56">
        <v>26.020408163265309</v>
      </c>
      <c r="AB49" s="56">
        <v>26.315789473684209</v>
      </c>
      <c r="AC49" s="56">
        <v>22.222222222222221</v>
      </c>
      <c r="AD49" s="56">
        <v>18.433179723502306</v>
      </c>
      <c r="AE49" s="56">
        <v>20.307692307692307</v>
      </c>
      <c r="AF49" s="56">
        <v>16.644823066841415</v>
      </c>
      <c r="AG49" s="56">
        <v>30.882352941176471</v>
      </c>
      <c r="AH49" s="56">
        <v>25.925925925925924</v>
      </c>
      <c r="AI49" s="56">
        <v>22.009569377990431</v>
      </c>
      <c r="AJ49" s="56">
        <v>13.513513513513514</v>
      </c>
      <c r="AK49" s="56">
        <v>18.670886075949365</v>
      </c>
      <c r="AL49" s="56">
        <v>23.376623376623375</v>
      </c>
      <c r="AM49" s="56">
        <v>25.925925925925924</v>
      </c>
      <c r="AN49" s="56">
        <v>22.063037249283667</v>
      </c>
      <c r="AO49" s="56">
        <v>21.444201312910284</v>
      </c>
      <c r="AP49" s="56">
        <v>29.09090909090909</v>
      </c>
      <c r="AQ49" s="56">
        <v>29.770992366412212</v>
      </c>
      <c r="AR49" s="56">
        <v>26.605504587155966</v>
      </c>
      <c r="AS49" s="56">
        <v>34.482758620689658</v>
      </c>
      <c r="AT49" s="56">
        <v>34.463276836158194</v>
      </c>
      <c r="AU49" s="56">
        <v>22.60536398467433</v>
      </c>
      <c r="AV49" s="56">
        <v>65.811965811965806</v>
      </c>
      <c r="AW49" s="56">
        <v>20.766129032258064</v>
      </c>
      <c r="AX49" s="56">
        <v>17.78975741239892</v>
      </c>
      <c r="AY49" s="56">
        <v>21.245421245421245</v>
      </c>
      <c r="AZ49" s="56">
        <v>26.00896860986547</v>
      </c>
      <c r="BA49" s="56">
        <v>25</v>
      </c>
      <c r="BB49" s="56">
        <v>31.216931216931215</v>
      </c>
      <c r="BC49" s="56">
        <v>25.443786982248522</v>
      </c>
      <c r="BD49" s="56">
        <v>34.042553191489361</v>
      </c>
      <c r="BE49" s="56">
        <v>26.964285714285712</v>
      </c>
      <c r="BF49" s="56">
        <v>25</v>
      </c>
      <c r="BG49" s="56">
        <v>30</v>
      </c>
      <c r="BH49" s="56">
        <v>30.666666666666664</v>
      </c>
      <c r="BI49" s="56">
        <v>29.565217391304348</v>
      </c>
      <c r="BJ49" s="56">
        <v>22.727272727272727</v>
      </c>
      <c r="BK49" s="56">
        <v>42.424242424242422</v>
      </c>
      <c r="BL49" s="56">
        <v>28.571428571428569</v>
      </c>
      <c r="BM49" s="56">
        <v>233.33333333333334</v>
      </c>
      <c r="BN49" s="56">
        <v>35.593220338983052</v>
      </c>
      <c r="BO49" s="56">
        <v>31</v>
      </c>
      <c r="BP49" s="56">
        <v>45.535714285714285</v>
      </c>
      <c r="BQ49" s="56">
        <v>37.777777777777779</v>
      </c>
      <c r="BR49" s="56">
        <v>21.621621621621621</v>
      </c>
      <c r="BS49" s="56">
        <v>14.545454545454545</v>
      </c>
      <c r="BT49" s="56">
        <v>40</v>
      </c>
      <c r="BU49" s="56">
        <v>23.89937106918239</v>
      </c>
      <c r="BV49" s="56">
        <v>17.560975609756095</v>
      </c>
      <c r="BW49" s="56">
        <v>22.177419354838708</v>
      </c>
      <c r="BX49" s="56">
        <v>0</v>
      </c>
      <c r="BY49" s="56">
        <v>27.848101265822784</v>
      </c>
      <c r="BZ49" s="56">
        <v>16.69218989280245</v>
      </c>
      <c r="CA49" s="56">
        <v>22.282608695652172</v>
      </c>
      <c r="CB49" s="56">
        <v>17.699115044247787</v>
      </c>
      <c r="CC49" s="56">
        <v>34.166666666666664</v>
      </c>
      <c r="CD49" s="56">
        <v>25.593220338983052</v>
      </c>
      <c r="CE49" s="56">
        <v>36.111111111111107</v>
      </c>
      <c r="CF49" s="56">
        <v>23.483140175153391</v>
      </c>
    </row>
    <row r="50" spans="1:84" x14ac:dyDescent="0.35">
      <c r="A50" s="60">
        <v>46</v>
      </c>
      <c r="D50" s="56" t="s">
        <v>120</v>
      </c>
      <c r="E50" s="56">
        <v>45.454545454545453</v>
      </c>
      <c r="F50" s="56">
        <v>40</v>
      </c>
      <c r="G50" s="56">
        <v>36.173913043478265</v>
      </c>
      <c r="H50" s="56">
        <v>32.775919732441473</v>
      </c>
      <c r="I50" s="56">
        <v>37.5</v>
      </c>
      <c r="J50" s="56">
        <v>41.232227488151658</v>
      </c>
      <c r="K50" s="56">
        <v>47.191011235955052</v>
      </c>
      <c r="L50" s="56">
        <v>38.461538461538467</v>
      </c>
      <c r="M50" s="56">
        <v>42.519685039370081</v>
      </c>
      <c r="N50" s="56">
        <v>35.674157303370784</v>
      </c>
      <c r="O50" s="56">
        <v>22.727272727272727</v>
      </c>
      <c r="P50" s="56">
        <v>32.551319648093838</v>
      </c>
      <c r="Q50" s="56">
        <v>46.355685131195337</v>
      </c>
      <c r="R50" s="56">
        <v>43.801652892561982</v>
      </c>
      <c r="S50" s="56">
        <v>24.096385542168676</v>
      </c>
      <c r="T50" s="56">
        <v>51.612903225806448</v>
      </c>
      <c r="U50" s="56">
        <v>39.682539682539684</v>
      </c>
      <c r="V50" s="56">
        <v>29.577464788732392</v>
      </c>
      <c r="W50" s="56">
        <v>37.367303609341825</v>
      </c>
      <c r="X50" s="56">
        <v>38.169257340241799</v>
      </c>
      <c r="Y50" s="56">
        <v>42.647058823529413</v>
      </c>
      <c r="Z50" s="56">
        <v>42.857142857142854</v>
      </c>
      <c r="AA50" s="56">
        <v>41.836734693877553</v>
      </c>
      <c r="AB50" s="56">
        <v>46.315789473684212</v>
      </c>
      <c r="AC50" s="56">
        <v>34.979423868312757</v>
      </c>
      <c r="AD50" s="56">
        <v>28.571428571428569</v>
      </c>
      <c r="AE50" s="56">
        <v>40.307692307692307</v>
      </c>
      <c r="AF50" s="56">
        <v>35.255570117955436</v>
      </c>
      <c r="AG50" s="56">
        <v>44.117647058823529</v>
      </c>
      <c r="AH50" s="56">
        <v>33.333333333333329</v>
      </c>
      <c r="AI50" s="56">
        <v>41.626794258373209</v>
      </c>
      <c r="AJ50" s="56">
        <v>34.234234234234236</v>
      </c>
      <c r="AK50" s="56">
        <v>39.87341772151899</v>
      </c>
      <c r="AL50" s="56">
        <v>53.246753246753244</v>
      </c>
      <c r="AM50" s="56">
        <v>41.111111111111107</v>
      </c>
      <c r="AN50" s="56">
        <v>44.126074498567334</v>
      </c>
      <c r="AO50" s="56">
        <v>36.980306345733041</v>
      </c>
      <c r="AP50" s="56">
        <v>38.181818181818187</v>
      </c>
      <c r="AQ50" s="56">
        <v>54.961832061068705</v>
      </c>
      <c r="AR50" s="56">
        <v>43.119266055045877</v>
      </c>
      <c r="AS50" s="56">
        <v>44.827586206896555</v>
      </c>
      <c r="AT50" s="56">
        <v>29.943502824858758</v>
      </c>
      <c r="AU50" s="56">
        <v>43.29501915708812</v>
      </c>
      <c r="AV50" s="56">
        <v>13.675213675213676</v>
      </c>
      <c r="AW50" s="56">
        <v>42.338709677419359</v>
      </c>
      <c r="AX50" s="56">
        <v>31.805929919137466</v>
      </c>
      <c r="AY50" s="56">
        <v>42.490842490842489</v>
      </c>
      <c r="AZ50" s="56">
        <v>32.286995515695068</v>
      </c>
      <c r="BA50" s="56">
        <v>39.634146341463413</v>
      </c>
      <c r="BB50" s="56">
        <v>33.862433862433861</v>
      </c>
      <c r="BC50" s="56">
        <v>46.153846153846153</v>
      </c>
      <c r="BD50" s="56">
        <v>27.659574468085108</v>
      </c>
      <c r="BE50" s="56">
        <v>39.285714285714285</v>
      </c>
      <c r="BF50" s="56">
        <v>34.722222222222221</v>
      </c>
      <c r="BG50" s="56">
        <v>41.25</v>
      </c>
      <c r="BH50" s="56">
        <v>50.666666666666671</v>
      </c>
      <c r="BI50" s="56">
        <v>49.565217391304351</v>
      </c>
      <c r="BJ50" s="56">
        <v>39.393939393939391</v>
      </c>
      <c r="BK50" s="56">
        <v>23.484848484848484</v>
      </c>
      <c r="BL50" s="56">
        <v>35.714285714285715</v>
      </c>
      <c r="BM50" s="56">
        <v>0</v>
      </c>
      <c r="BN50" s="56">
        <v>30.508474576271187</v>
      </c>
      <c r="BO50" s="56">
        <v>36</v>
      </c>
      <c r="BP50" s="56">
        <v>30.357142857142854</v>
      </c>
      <c r="BQ50" s="56">
        <v>40</v>
      </c>
      <c r="BR50" s="56">
        <v>50</v>
      </c>
      <c r="BS50" s="56">
        <v>37.090909090909093</v>
      </c>
      <c r="BT50" s="56">
        <v>34.285714285714285</v>
      </c>
      <c r="BU50" s="56">
        <v>38.9937106918239</v>
      </c>
      <c r="BV50" s="56">
        <v>33.170731707317074</v>
      </c>
      <c r="BW50" s="56">
        <v>44.758064516129032</v>
      </c>
      <c r="BX50" s="56">
        <v>72.727272727272734</v>
      </c>
      <c r="BY50" s="56">
        <v>32.911392405063289</v>
      </c>
      <c r="BZ50" s="56">
        <v>45.635528330781014</v>
      </c>
      <c r="CA50" s="56">
        <v>32.608695652173914</v>
      </c>
      <c r="CB50" s="56">
        <v>43.21533923303835</v>
      </c>
      <c r="CC50" s="56">
        <v>33.333333333333329</v>
      </c>
      <c r="CD50" s="56">
        <v>43.898305084745765</v>
      </c>
      <c r="CE50" s="56">
        <v>30.555555555555557</v>
      </c>
      <c r="CF50" s="56">
        <v>38.371178352299545</v>
      </c>
    </row>
    <row r="51" spans="1:84" x14ac:dyDescent="0.35">
      <c r="A51" s="60">
        <v>47</v>
      </c>
      <c r="D51" s="56" t="s">
        <v>121</v>
      </c>
      <c r="E51" s="56">
        <v>29.545454545454547</v>
      </c>
      <c r="F51" s="56">
        <v>27.500000000000004</v>
      </c>
      <c r="G51" s="56">
        <v>40.521739130434781</v>
      </c>
      <c r="H51" s="56">
        <v>39.464882943143813</v>
      </c>
      <c r="I51" s="56">
        <v>39.705882352941174</v>
      </c>
      <c r="J51" s="56">
        <v>34.123222748815166</v>
      </c>
      <c r="K51" s="56">
        <v>28.08988764044944</v>
      </c>
      <c r="L51" s="56">
        <v>37.362637362637365</v>
      </c>
      <c r="M51" s="56">
        <v>22.834645669291341</v>
      </c>
      <c r="N51" s="56">
        <v>41.853932584269664</v>
      </c>
      <c r="O51" s="56">
        <v>36.363636363636367</v>
      </c>
      <c r="P51" s="56">
        <v>42.815249266862168</v>
      </c>
      <c r="Q51" s="56">
        <v>30.612244897959183</v>
      </c>
      <c r="R51" s="56">
        <v>32.782369146005507</v>
      </c>
      <c r="S51" s="56">
        <v>45.783132530120483</v>
      </c>
      <c r="T51" s="56">
        <v>23.655913978494624</v>
      </c>
      <c r="U51" s="56">
        <v>30.158730158730158</v>
      </c>
      <c r="V51" s="56">
        <v>39.906103286384976</v>
      </c>
      <c r="W51" s="56">
        <v>36.730360934182585</v>
      </c>
      <c r="X51" s="56">
        <v>32.987910189982728</v>
      </c>
      <c r="Y51" s="56">
        <v>33.82352941176471</v>
      </c>
      <c r="Z51" s="56">
        <v>17.142857142857142</v>
      </c>
      <c r="AA51" s="56">
        <v>32.653061224489797</v>
      </c>
      <c r="AB51" s="56">
        <v>22.105263157894736</v>
      </c>
      <c r="AC51" s="56">
        <v>39.094650205761319</v>
      </c>
      <c r="AD51" s="56">
        <v>48.847926267281103</v>
      </c>
      <c r="AE51" s="56">
        <v>37.230769230769226</v>
      </c>
      <c r="AF51" s="56">
        <v>45.871559633027523</v>
      </c>
      <c r="AG51" s="56">
        <v>23.52941176470588</v>
      </c>
      <c r="AH51" s="56">
        <v>37.037037037037038</v>
      </c>
      <c r="AI51" s="56">
        <v>34.449760765550238</v>
      </c>
      <c r="AJ51" s="56">
        <v>48.648648648648653</v>
      </c>
      <c r="AK51" s="56">
        <v>39.24050632911392</v>
      </c>
      <c r="AL51" s="56">
        <v>23.376623376623375</v>
      </c>
      <c r="AM51" s="56">
        <v>28.888888888888886</v>
      </c>
      <c r="AN51" s="56">
        <v>30.945558739255013</v>
      </c>
      <c r="AO51" s="56">
        <v>41.137855579868713</v>
      </c>
      <c r="AP51" s="56">
        <v>36.363636363636367</v>
      </c>
      <c r="AQ51" s="56">
        <v>17.557251908396946</v>
      </c>
      <c r="AR51" s="56">
        <v>30.275229357798167</v>
      </c>
      <c r="AS51" s="56">
        <v>13.793103448275861</v>
      </c>
      <c r="AT51" s="56">
        <v>32.20338983050847</v>
      </c>
      <c r="AU51" s="56">
        <v>31.03448275862069</v>
      </c>
      <c r="AV51" s="56">
        <v>20.512820512820511</v>
      </c>
      <c r="AW51" s="56">
        <v>34.475806451612904</v>
      </c>
      <c r="AX51" s="56">
        <v>48.652291105121293</v>
      </c>
      <c r="AY51" s="56">
        <v>34.065934065934066</v>
      </c>
      <c r="AZ51" s="56">
        <v>36.771300448430495</v>
      </c>
      <c r="BA51" s="56">
        <v>27.439024390243905</v>
      </c>
      <c r="BB51" s="56">
        <v>31.216931216931215</v>
      </c>
      <c r="BC51" s="56">
        <v>26.627218934911244</v>
      </c>
      <c r="BD51" s="56">
        <v>33.130699088145896</v>
      </c>
      <c r="BE51" s="56">
        <v>30.714285714285715</v>
      </c>
      <c r="BF51" s="56">
        <v>38.888888888888893</v>
      </c>
      <c r="BG51" s="56">
        <v>21.25</v>
      </c>
      <c r="BH51" s="56">
        <v>24</v>
      </c>
      <c r="BI51" s="56">
        <v>24.347826086956523</v>
      </c>
      <c r="BJ51" s="56">
        <v>39.393939393939391</v>
      </c>
      <c r="BK51" s="56">
        <v>23.484848484848484</v>
      </c>
      <c r="BL51" s="56">
        <v>23.809523809523807</v>
      </c>
      <c r="BM51" s="56">
        <v>0</v>
      </c>
      <c r="BN51" s="56">
        <v>33.050847457627121</v>
      </c>
      <c r="BO51" s="56">
        <v>34</v>
      </c>
      <c r="BP51" s="56">
        <v>16.071428571428573</v>
      </c>
      <c r="BQ51" s="56">
        <v>33.333333333333329</v>
      </c>
      <c r="BR51" s="56">
        <v>24.324324324324326</v>
      </c>
      <c r="BS51" s="56">
        <v>45.090909090909093</v>
      </c>
      <c r="BT51" s="56">
        <v>20</v>
      </c>
      <c r="BU51" s="56">
        <v>32.075471698113205</v>
      </c>
      <c r="BV51" s="56">
        <v>46.341463414634148</v>
      </c>
      <c r="BW51" s="56">
        <v>29.032258064516132</v>
      </c>
      <c r="BX51" s="56">
        <v>0</v>
      </c>
      <c r="BY51" s="56">
        <v>30.37974683544304</v>
      </c>
      <c r="BZ51" s="56">
        <v>35.987748851454825</v>
      </c>
      <c r="CA51" s="56">
        <v>42.934782608695656</v>
      </c>
      <c r="CB51" s="56">
        <v>38.790560471976399</v>
      </c>
      <c r="CC51" s="56">
        <v>25.833333333333336</v>
      </c>
      <c r="CD51" s="56">
        <v>30.16949152542373</v>
      </c>
      <c r="CE51" s="56">
        <v>22.222222222222221</v>
      </c>
      <c r="CF51" s="56">
        <v>35.717656930095963</v>
      </c>
    </row>
    <row r="52" spans="1:84" x14ac:dyDescent="0.35">
      <c r="A52" s="60">
        <v>48</v>
      </c>
      <c r="D52" s="56" t="s">
        <v>122</v>
      </c>
      <c r="E52" s="56">
        <v>0</v>
      </c>
      <c r="F52" s="56">
        <v>0</v>
      </c>
      <c r="G52" s="56">
        <v>2.7826086956521738</v>
      </c>
      <c r="H52" s="56">
        <v>2.3411371237458192</v>
      </c>
      <c r="I52" s="56">
        <v>0</v>
      </c>
      <c r="J52" s="56">
        <v>1.8957345971563981</v>
      </c>
      <c r="K52" s="56">
        <v>5.6179775280898872</v>
      </c>
      <c r="L52" s="56">
        <v>0</v>
      </c>
      <c r="M52" s="56">
        <v>4.7244094488188972</v>
      </c>
      <c r="N52" s="56">
        <v>2.5280898876404492</v>
      </c>
      <c r="O52" s="56">
        <v>0</v>
      </c>
      <c r="P52" s="56">
        <v>2.9325513196480939</v>
      </c>
      <c r="Q52" s="56">
        <v>0</v>
      </c>
      <c r="R52" s="56">
        <v>2.7548209366391188</v>
      </c>
      <c r="S52" s="56">
        <v>0</v>
      </c>
      <c r="T52" s="56">
        <v>0</v>
      </c>
      <c r="U52" s="56">
        <v>0</v>
      </c>
      <c r="V52" s="56">
        <v>3.9906103286384975</v>
      </c>
      <c r="W52" s="56">
        <v>4.2462845010615711</v>
      </c>
      <c r="X52" s="56">
        <v>3.6269430051813467</v>
      </c>
      <c r="Y52" s="56">
        <v>0</v>
      </c>
      <c r="Z52" s="56">
        <v>8.5714285714285712</v>
      </c>
      <c r="AA52" s="56">
        <v>2.0408163265306123</v>
      </c>
      <c r="AB52" s="56">
        <v>0</v>
      </c>
      <c r="AC52" s="56">
        <v>2.7434842249657065</v>
      </c>
      <c r="AD52" s="56">
        <v>4.6082949308755765</v>
      </c>
      <c r="AE52" s="56">
        <v>2.666666666666667</v>
      </c>
      <c r="AF52" s="56">
        <v>2.8833551769331587</v>
      </c>
      <c r="AG52" s="56">
        <v>0</v>
      </c>
      <c r="AH52" s="56">
        <v>0</v>
      </c>
      <c r="AI52" s="56">
        <v>2.3923444976076556</v>
      </c>
      <c r="AJ52" s="56">
        <v>2.7027027027027026</v>
      </c>
      <c r="AK52" s="56">
        <v>2.2151898734177213</v>
      </c>
      <c r="AL52" s="56">
        <v>0</v>
      </c>
      <c r="AM52" s="56">
        <v>1.4814814814814816</v>
      </c>
      <c r="AN52" s="56">
        <v>1.4326647564469914</v>
      </c>
      <c r="AO52" s="56">
        <v>2.6258205689277898</v>
      </c>
      <c r="AP52" s="56">
        <v>0</v>
      </c>
      <c r="AQ52" s="56">
        <v>3.0534351145038165</v>
      </c>
      <c r="AR52" s="56">
        <v>0</v>
      </c>
      <c r="AS52" s="56">
        <v>0</v>
      </c>
      <c r="AT52" s="56">
        <v>4.5197740112994351</v>
      </c>
      <c r="AU52" s="56">
        <v>3.4482758620689653</v>
      </c>
      <c r="AV52" s="56">
        <v>4.2735042735042734</v>
      </c>
      <c r="AW52" s="56">
        <v>1.6129032258064515</v>
      </c>
      <c r="AX52" s="56">
        <v>1.7520215633423182</v>
      </c>
      <c r="AY52" s="56">
        <v>0</v>
      </c>
      <c r="AZ52" s="56">
        <v>1.3452914798206279</v>
      </c>
      <c r="BA52" s="56">
        <v>7.9268292682926829</v>
      </c>
      <c r="BB52" s="56">
        <v>5.2910052910052912</v>
      </c>
      <c r="BC52" s="56">
        <v>0</v>
      </c>
      <c r="BD52" s="56">
        <v>4.5592705167173255</v>
      </c>
      <c r="BE52" s="56">
        <v>1.7857142857142856</v>
      </c>
      <c r="BF52" s="56">
        <v>0</v>
      </c>
      <c r="BG52" s="56">
        <v>5</v>
      </c>
      <c r="BH52" s="56">
        <v>0</v>
      </c>
      <c r="BI52" s="56">
        <v>3.4782608695652173</v>
      </c>
      <c r="BJ52" s="56">
        <v>0</v>
      </c>
      <c r="BK52" s="56">
        <v>4.5454545454545459</v>
      </c>
      <c r="BL52" s="56">
        <v>0</v>
      </c>
      <c r="BM52" s="56">
        <v>0</v>
      </c>
      <c r="BN52" s="56">
        <v>3.3898305084745761</v>
      </c>
      <c r="BO52" s="56">
        <v>0</v>
      </c>
      <c r="BP52" s="56">
        <v>7.1428571428571423</v>
      </c>
      <c r="BQ52" s="56">
        <v>0</v>
      </c>
      <c r="BR52" s="56">
        <v>0</v>
      </c>
      <c r="BS52" s="56">
        <v>4.7272727272727275</v>
      </c>
      <c r="BT52" s="56">
        <v>0</v>
      </c>
      <c r="BU52" s="56">
        <v>1.8867924528301887</v>
      </c>
      <c r="BV52" s="56">
        <v>1.9512195121951219</v>
      </c>
      <c r="BW52" s="56">
        <v>1.2096774193548387</v>
      </c>
      <c r="BX52" s="56">
        <v>0</v>
      </c>
      <c r="BY52" s="56">
        <v>6.3291139240506329</v>
      </c>
      <c r="BZ52" s="56">
        <v>1.8376722817764166</v>
      </c>
      <c r="CA52" s="56">
        <v>2.1739130434782608</v>
      </c>
      <c r="CB52" s="56">
        <v>1.3274336283185841</v>
      </c>
      <c r="CC52" s="56">
        <v>8.3333333333333321</v>
      </c>
      <c r="CD52" s="56">
        <v>1.6949152542372881</v>
      </c>
      <c r="CE52" s="56">
        <v>0</v>
      </c>
      <c r="CF52" s="56">
        <v>2.4542451098641775</v>
      </c>
    </row>
    <row r="53" spans="1:84" x14ac:dyDescent="0.35">
      <c r="A53" s="60">
        <v>49</v>
      </c>
      <c r="D53" s="56" t="s">
        <v>123</v>
      </c>
      <c r="E53" s="56">
        <v>100</v>
      </c>
      <c r="F53" s="56">
        <v>100</v>
      </c>
      <c r="G53" s="56">
        <v>100</v>
      </c>
      <c r="H53" s="56">
        <v>100</v>
      </c>
      <c r="I53" s="56">
        <v>100</v>
      </c>
      <c r="J53" s="56">
        <v>100</v>
      </c>
      <c r="K53" s="56">
        <v>100</v>
      </c>
      <c r="L53" s="56">
        <v>100</v>
      </c>
      <c r="M53" s="56">
        <v>100</v>
      </c>
      <c r="N53" s="56">
        <v>100</v>
      </c>
      <c r="O53" s="56">
        <v>100</v>
      </c>
      <c r="P53" s="56">
        <v>100</v>
      </c>
      <c r="Q53" s="56">
        <v>100</v>
      </c>
      <c r="R53" s="56">
        <v>100</v>
      </c>
      <c r="S53" s="56">
        <v>100</v>
      </c>
      <c r="T53" s="56">
        <v>100</v>
      </c>
      <c r="U53" s="56">
        <v>100</v>
      </c>
      <c r="V53" s="56">
        <v>100</v>
      </c>
      <c r="W53" s="56">
        <v>100</v>
      </c>
      <c r="X53" s="56">
        <v>100</v>
      </c>
      <c r="Y53" s="56">
        <v>100</v>
      </c>
      <c r="Z53" s="56">
        <v>100</v>
      </c>
      <c r="AA53" s="56">
        <v>100</v>
      </c>
      <c r="AB53" s="56">
        <v>100</v>
      </c>
      <c r="AC53" s="56">
        <v>100</v>
      </c>
      <c r="AD53" s="56">
        <v>100</v>
      </c>
      <c r="AE53" s="56">
        <v>100</v>
      </c>
      <c r="AF53" s="56">
        <v>100</v>
      </c>
      <c r="AG53" s="56">
        <v>100</v>
      </c>
      <c r="AH53" s="56">
        <v>100</v>
      </c>
      <c r="AI53" s="56">
        <v>100</v>
      </c>
      <c r="AJ53" s="56">
        <v>100</v>
      </c>
      <c r="AK53" s="56">
        <v>100</v>
      </c>
      <c r="AL53" s="56">
        <v>100</v>
      </c>
      <c r="AM53" s="56">
        <v>100</v>
      </c>
      <c r="AN53" s="56">
        <v>100</v>
      </c>
      <c r="AO53" s="56">
        <v>100</v>
      </c>
      <c r="AP53" s="56">
        <v>100</v>
      </c>
      <c r="AQ53" s="56">
        <v>100</v>
      </c>
      <c r="AR53" s="56">
        <v>100</v>
      </c>
      <c r="AS53" s="56">
        <v>100</v>
      </c>
      <c r="AT53" s="56">
        <v>100</v>
      </c>
      <c r="AU53" s="56">
        <v>100</v>
      </c>
      <c r="AV53" s="56">
        <v>100</v>
      </c>
      <c r="AW53" s="56">
        <v>100</v>
      </c>
      <c r="AX53" s="56">
        <v>100</v>
      </c>
      <c r="AY53" s="56">
        <v>100</v>
      </c>
      <c r="AZ53" s="56">
        <v>100</v>
      </c>
      <c r="BA53" s="56">
        <v>100</v>
      </c>
      <c r="BB53" s="56">
        <v>100</v>
      </c>
      <c r="BC53" s="56">
        <v>100</v>
      </c>
      <c r="BD53" s="56">
        <v>100</v>
      </c>
      <c r="BE53" s="56">
        <v>100</v>
      </c>
      <c r="BF53" s="56">
        <v>100</v>
      </c>
      <c r="BG53" s="56">
        <v>100</v>
      </c>
      <c r="BH53" s="56">
        <v>100</v>
      </c>
      <c r="BI53" s="56">
        <v>100</v>
      </c>
      <c r="BJ53" s="56">
        <v>100</v>
      </c>
      <c r="BK53" s="56">
        <v>100</v>
      </c>
      <c r="BL53" s="56">
        <v>100</v>
      </c>
      <c r="BM53" s="56">
        <v>100</v>
      </c>
      <c r="BN53" s="56">
        <v>100</v>
      </c>
      <c r="BO53" s="56">
        <v>100</v>
      </c>
      <c r="BP53" s="56">
        <v>100</v>
      </c>
      <c r="BQ53" s="56">
        <v>100</v>
      </c>
      <c r="BR53" s="56">
        <v>100</v>
      </c>
      <c r="BS53" s="56">
        <v>100</v>
      </c>
      <c r="BT53" s="56">
        <v>100</v>
      </c>
      <c r="BU53" s="56">
        <v>100</v>
      </c>
      <c r="BV53" s="56">
        <v>100</v>
      </c>
      <c r="BW53" s="56">
        <v>100</v>
      </c>
      <c r="BX53" s="56">
        <v>100</v>
      </c>
      <c r="BY53" s="56">
        <v>100</v>
      </c>
      <c r="BZ53" s="56">
        <v>100</v>
      </c>
      <c r="CA53" s="56">
        <v>100</v>
      </c>
      <c r="CB53" s="56">
        <v>100</v>
      </c>
      <c r="CC53" s="56">
        <v>100</v>
      </c>
      <c r="CD53" s="56">
        <v>100</v>
      </c>
      <c r="CE53" s="56">
        <v>100</v>
      </c>
      <c r="CF53" s="56">
        <v>100</v>
      </c>
    </row>
    <row r="54" spans="1:84" x14ac:dyDescent="0.35">
      <c r="A54" s="60">
        <v>50</v>
      </c>
      <c r="D54" s="56" t="s">
        <v>124</v>
      </c>
      <c r="E54" s="56">
        <v>1643</v>
      </c>
      <c r="F54" s="56">
        <v>1351</v>
      </c>
      <c r="G54" s="56">
        <v>9706</v>
      </c>
      <c r="H54" s="56">
        <v>11427</v>
      </c>
      <c r="I54" s="56">
        <v>4209</v>
      </c>
      <c r="J54" s="56">
        <v>5526</v>
      </c>
      <c r="K54" s="56">
        <v>9036</v>
      </c>
      <c r="L54" s="56">
        <v>1842</v>
      </c>
      <c r="M54" s="56">
        <v>14679</v>
      </c>
      <c r="N54" s="56">
        <v>14413</v>
      </c>
      <c r="O54" s="56">
        <v>791</v>
      </c>
      <c r="P54" s="56">
        <v>4337</v>
      </c>
      <c r="Q54" s="56">
        <v>8084</v>
      </c>
      <c r="R54" s="56">
        <v>21826</v>
      </c>
      <c r="S54" s="56">
        <v>1608</v>
      </c>
      <c r="T54" s="56">
        <v>2287</v>
      </c>
      <c r="U54" s="56">
        <v>1835</v>
      </c>
      <c r="V54" s="56">
        <v>13145</v>
      </c>
      <c r="W54" s="56">
        <v>6027</v>
      </c>
      <c r="X54" s="56">
        <v>11917</v>
      </c>
      <c r="Y54" s="56">
        <v>1393</v>
      </c>
      <c r="Z54" s="56">
        <v>12894</v>
      </c>
      <c r="AA54" s="56">
        <v>2324</v>
      </c>
      <c r="AB54" s="56">
        <v>2207</v>
      </c>
      <c r="AC54" s="56">
        <v>11164</v>
      </c>
      <c r="AD54" s="56">
        <v>11373</v>
      </c>
      <c r="AE54" s="56">
        <v>23475</v>
      </c>
      <c r="AF54" s="56">
        <v>6067</v>
      </c>
      <c r="AG54" s="56">
        <v>1929</v>
      </c>
      <c r="AH54" s="56">
        <v>761</v>
      </c>
      <c r="AI54" s="56">
        <v>8113</v>
      </c>
      <c r="AJ54" s="56">
        <v>2225</v>
      </c>
      <c r="AK54" s="56">
        <v>13138</v>
      </c>
      <c r="AL54" s="56">
        <v>1972</v>
      </c>
      <c r="AM54" s="56">
        <v>14191</v>
      </c>
      <c r="AN54" s="56">
        <v>14048</v>
      </c>
      <c r="AO54" s="56">
        <v>7559</v>
      </c>
      <c r="AP54" s="56">
        <v>966</v>
      </c>
      <c r="AQ54" s="56">
        <v>4777</v>
      </c>
      <c r="AR54" s="56">
        <v>11583</v>
      </c>
      <c r="AS54" s="56">
        <v>1064</v>
      </c>
      <c r="AT54" s="56">
        <v>7568</v>
      </c>
      <c r="AU54" s="56">
        <v>10185</v>
      </c>
      <c r="AV54" s="56">
        <v>14436</v>
      </c>
      <c r="AW54" s="56">
        <v>9258</v>
      </c>
      <c r="AX54" s="56">
        <v>5553</v>
      </c>
      <c r="AY54" s="56">
        <v>3717</v>
      </c>
      <c r="AZ54" s="56">
        <v>3523</v>
      </c>
      <c r="BA54" s="56">
        <v>16225</v>
      </c>
      <c r="BB54" s="56">
        <v>10725</v>
      </c>
      <c r="BC54" s="56">
        <v>3154</v>
      </c>
      <c r="BD54" s="56">
        <v>15408</v>
      </c>
      <c r="BE54" s="56">
        <v>17789</v>
      </c>
      <c r="BF54" s="56">
        <v>2208</v>
      </c>
      <c r="BG54" s="56">
        <v>1904</v>
      </c>
      <c r="BH54" s="56">
        <v>1784</v>
      </c>
      <c r="BI54" s="56">
        <v>5243</v>
      </c>
      <c r="BJ54" s="56">
        <v>1467</v>
      </c>
      <c r="BK54" s="56">
        <v>12571</v>
      </c>
      <c r="BL54" s="56">
        <v>881</v>
      </c>
      <c r="BM54" s="56">
        <v>452</v>
      </c>
      <c r="BN54" s="56">
        <v>3540</v>
      </c>
      <c r="BO54" s="56">
        <v>1914</v>
      </c>
      <c r="BP54" s="56">
        <v>11947</v>
      </c>
      <c r="BQ54" s="56">
        <v>1419</v>
      </c>
      <c r="BR54" s="56">
        <v>3183</v>
      </c>
      <c r="BS54" s="56">
        <v>2058</v>
      </c>
      <c r="BT54" s="56">
        <v>850</v>
      </c>
      <c r="BU54" s="56">
        <v>3296</v>
      </c>
      <c r="BV54" s="56">
        <v>3417</v>
      </c>
      <c r="BW54" s="56">
        <v>4937</v>
      </c>
      <c r="BX54" s="56">
        <v>522</v>
      </c>
      <c r="BY54" s="56">
        <v>14581</v>
      </c>
      <c r="BZ54" s="56">
        <v>15416</v>
      </c>
      <c r="CA54" s="56">
        <v>3889</v>
      </c>
      <c r="CB54" s="56">
        <v>15489</v>
      </c>
      <c r="CC54" s="56">
        <v>10300</v>
      </c>
      <c r="CD54" s="56">
        <v>14647</v>
      </c>
      <c r="CE54" s="56">
        <v>854</v>
      </c>
      <c r="CF54" s="56">
        <v>555240</v>
      </c>
    </row>
    <row r="55" spans="1:84" x14ac:dyDescent="0.35">
      <c r="A55" s="60">
        <v>51</v>
      </c>
      <c r="D55" s="56" t="s">
        <v>125</v>
      </c>
      <c r="E55" s="56">
        <v>1123</v>
      </c>
      <c r="F55" s="56">
        <v>975</v>
      </c>
      <c r="G55" s="56">
        <v>10253</v>
      </c>
      <c r="H55" s="56">
        <v>15825</v>
      </c>
      <c r="I55" s="56">
        <v>2776</v>
      </c>
      <c r="J55" s="56">
        <v>5196</v>
      </c>
      <c r="K55" s="56">
        <v>13426</v>
      </c>
      <c r="L55" s="56">
        <v>1131</v>
      </c>
      <c r="M55" s="56">
        <v>22069</v>
      </c>
      <c r="N55" s="56">
        <v>24835</v>
      </c>
      <c r="O55" s="56">
        <v>551</v>
      </c>
      <c r="P55" s="56">
        <v>3631</v>
      </c>
      <c r="Q55" s="56">
        <v>12528</v>
      </c>
      <c r="R55" s="56">
        <v>43937</v>
      </c>
      <c r="S55" s="56">
        <v>1043</v>
      </c>
      <c r="T55" s="56">
        <v>1998</v>
      </c>
      <c r="U55" s="56">
        <v>1608</v>
      </c>
      <c r="V55" s="56">
        <v>15836</v>
      </c>
      <c r="W55" s="56">
        <v>3690</v>
      </c>
      <c r="X55" s="56">
        <v>15388</v>
      </c>
      <c r="Y55" s="56">
        <v>974</v>
      </c>
      <c r="Z55" s="56">
        <v>18107</v>
      </c>
      <c r="AA55" s="56">
        <v>1778</v>
      </c>
      <c r="AB55" s="56">
        <v>2970</v>
      </c>
      <c r="AC55" s="56">
        <v>11258</v>
      </c>
      <c r="AD55" s="56">
        <v>18790</v>
      </c>
      <c r="AE55" s="56">
        <v>25172</v>
      </c>
      <c r="AF55" s="56">
        <v>6590</v>
      </c>
      <c r="AG55" s="56">
        <v>1361</v>
      </c>
      <c r="AH55" s="56">
        <v>515</v>
      </c>
      <c r="AI55" s="56">
        <v>11189</v>
      </c>
      <c r="AJ55" s="56">
        <v>1999</v>
      </c>
      <c r="AK55" s="56">
        <v>27710</v>
      </c>
      <c r="AL55" s="56">
        <v>1695</v>
      </c>
      <c r="AM55" s="56">
        <v>19614</v>
      </c>
      <c r="AN55" s="56">
        <v>21466</v>
      </c>
      <c r="AO55" s="56">
        <v>7057</v>
      </c>
      <c r="AP55" s="56">
        <v>620</v>
      </c>
      <c r="AQ55" s="56">
        <v>6017</v>
      </c>
      <c r="AR55" s="56">
        <v>16543</v>
      </c>
      <c r="AS55" s="56">
        <v>765</v>
      </c>
      <c r="AT55" s="56">
        <v>8608</v>
      </c>
      <c r="AU55" s="56">
        <v>14318</v>
      </c>
      <c r="AV55" s="56">
        <v>5592</v>
      </c>
      <c r="AW55" s="56">
        <v>19159</v>
      </c>
      <c r="AX55" s="56">
        <v>5189</v>
      </c>
      <c r="AY55" s="56">
        <v>4828</v>
      </c>
      <c r="AZ55" s="56">
        <v>2676</v>
      </c>
      <c r="BA55" s="56">
        <v>23489</v>
      </c>
      <c r="BB55" s="56">
        <v>14364</v>
      </c>
      <c r="BC55" s="56">
        <v>3890</v>
      </c>
      <c r="BD55" s="56">
        <v>17591</v>
      </c>
      <c r="BE55" s="56">
        <v>16849</v>
      </c>
      <c r="BF55" s="56">
        <v>1643</v>
      </c>
      <c r="BG55" s="56">
        <v>1827</v>
      </c>
      <c r="BH55" s="56">
        <v>1298</v>
      </c>
      <c r="BI55" s="56">
        <v>9594</v>
      </c>
      <c r="BJ55" s="56">
        <v>1013</v>
      </c>
      <c r="BK55" s="56">
        <v>7346</v>
      </c>
      <c r="BL55" s="56">
        <v>639</v>
      </c>
      <c r="BM55" s="56">
        <v>219</v>
      </c>
      <c r="BN55" s="56">
        <v>2839</v>
      </c>
      <c r="BO55" s="56">
        <v>1602</v>
      </c>
      <c r="BP55" s="56">
        <v>9244</v>
      </c>
      <c r="BQ55" s="56">
        <v>853</v>
      </c>
      <c r="BR55" s="56">
        <v>3652</v>
      </c>
      <c r="BS55" s="56">
        <v>1927</v>
      </c>
      <c r="BT55" s="56">
        <v>536</v>
      </c>
      <c r="BU55" s="56">
        <v>2831</v>
      </c>
      <c r="BV55" s="56">
        <v>3357</v>
      </c>
      <c r="BW55" s="56">
        <v>4181</v>
      </c>
      <c r="BX55" s="56">
        <v>381</v>
      </c>
      <c r="BY55" s="56">
        <v>20905</v>
      </c>
      <c r="BZ55" s="56">
        <v>28214</v>
      </c>
      <c r="CA55" s="56">
        <v>4075</v>
      </c>
      <c r="CB55" s="56">
        <v>32203</v>
      </c>
      <c r="CC55" s="56">
        <v>5894</v>
      </c>
      <c r="CD55" s="56">
        <v>19247</v>
      </c>
      <c r="CE55" s="56">
        <v>568</v>
      </c>
      <c r="CF55" s="56">
        <v>702653</v>
      </c>
    </row>
    <row r="56" spans="1:84" x14ac:dyDescent="0.35">
      <c r="A56" s="60">
        <v>52</v>
      </c>
      <c r="D56" s="56" t="s">
        <v>126</v>
      </c>
      <c r="E56" s="56">
        <v>406</v>
      </c>
      <c r="F56" s="56">
        <v>423</v>
      </c>
      <c r="G56" s="56">
        <v>4587</v>
      </c>
      <c r="H56" s="56">
        <v>4818</v>
      </c>
      <c r="I56" s="56">
        <v>1359</v>
      </c>
      <c r="J56" s="56">
        <v>1867</v>
      </c>
      <c r="K56" s="56">
        <v>3121</v>
      </c>
      <c r="L56" s="56">
        <v>570</v>
      </c>
      <c r="M56" s="56">
        <v>5061</v>
      </c>
      <c r="N56" s="56">
        <v>10023</v>
      </c>
      <c r="O56" s="56">
        <v>175</v>
      </c>
      <c r="P56" s="56">
        <v>1312</v>
      </c>
      <c r="Q56" s="56">
        <v>3899</v>
      </c>
      <c r="R56" s="56">
        <v>11937</v>
      </c>
      <c r="S56" s="56">
        <v>635</v>
      </c>
      <c r="T56" s="56">
        <v>806</v>
      </c>
      <c r="U56" s="56">
        <v>557</v>
      </c>
      <c r="V56" s="56">
        <v>5352</v>
      </c>
      <c r="W56" s="56">
        <v>1552</v>
      </c>
      <c r="X56" s="56">
        <v>7084</v>
      </c>
      <c r="Y56" s="56">
        <v>301</v>
      </c>
      <c r="Z56" s="56">
        <v>4396</v>
      </c>
      <c r="AA56" s="56">
        <v>730</v>
      </c>
      <c r="AB56" s="56">
        <v>629</v>
      </c>
      <c r="AC56" s="56">
        <v>4927</v>
      </c>
      <c r="AD56" s="56">
        <v>7084</v>
      </c>
      <c r="AE56" s="56">
        <v>10086</v>
      </c>
      <c r="AF56" s="56">
        <v>2452</v>
      </c>
      <c r="AG56" s="56">
        <v>570</v>
      </c>
      <c r="AH56" s="56">
        <v>163</v>
      </c>
      <c r="AI56" s="56">
        <v>3757</v>
      </c>
      <c r="AJ56" s="56">
        <v>747</v>
      </c>
      <c r="AK56" s="56">
        <v>8890</v>
      </c>
      <c r="AL56" s="56">
        <v>545</v>
      </c>
      <c r="AM56" s="56">
        <v>6100</v>
      </c>
      <c r="AN56" s="56">
        <v>6271</v>
      </c>
      <c r="AO56" s="56">
        <v>3555</v>
      </c>
      <c r="AP56" s="56">
        <v>221</v>
      </c>
      <c r="AQ56" s="56">
        <v>1459</v>
      </c>
      <c r="AR56" s="56">
        <v>4057</v>
      </c>
      <c r="AS56" s="56">
        <v>256</v>
      </c>
      <c r="AT56" s="56">
        <v>3017</v>
      </c>
      <c r="AU56" s="56">
        <v>4586</v>
      </c>
      <c r="AV56" s="56">
        <v>2428</v>
      </c>
      <c r="AW56" s="56">
        <v>5956</v>
      </c>
      <c r="AX56" s="56">
        <v>2100</v>
      </c>
      <c r="AY56" s="56">
        <v>1714</v>
      </c>
      <c r="AZ56" s="56">
        <v>1080</v>
      </c>
      <c r="BA56" s="56">
        <v>6407</v>
      </c>
      <c r="BB56" s="56">
        <v>4331</v>
      </c>
      <c r="BC56" s="56">
        <v>1275</v>
      </c>
      <c r="BD56" s="56">
        <v>5599</v>
      </c>
      <c r="BE56" s="56">
        <v>6201</v>
      </c>
      <c r="BF56" s="56">
        <v>741</v>
      </c>
      <c r="BG56" s="56">
        <v>476</v>
      </c>
      <c r="BH56" s="56">
        <v>401</v>
      </c>
      <c r="BI56" s="56">
        <v>1919</v>
      </c>
      <c r="BJ56" s="56">
        <v>384</v>
      </c>
      <c r="BK56" s="56">
        <v>2633</v>
      </c>
      <c r="BL56" s="56">
        <v>215</v>
      </c>
      <c r="BM56" s="56">
        <v>77</v>
      </c>
      <c r="BN56" s="56">
        <v>960</v>
      </c>
      <c r="BO56" s="56">
        <v>536</v>
      </c>
      <c r="BP56" s="56">
        <v>2643</v>
      </c>
      <c r="BQ56" s="56">
        <v>380</v>
      </c>
      <c r="BR56" s="56">
        <v>823</v>
      </c>
      <c r="BS56" s="56">
        <v>617</v>
      </c>
      <c r="BT56" s="56">
        <v>152</v>
      </c>
      <c r="BU56" s="56">
        <v>1088</v>
      </c>
      <c r="BV56" s="56">
        <v>1347</v>
      </c>
      <c r="BW56" s="56">
        <v>1499</v>
      </c>
      <c r="BX56" s="56">
        <v>98</v>
      </c>
      <c r="BY56" s="56">
        <v>5867</v>
      </c>
      <c r="BZ56" s="56">
        <v>8440</v>
      </c>
      <c r="CA56" s="56">
        <v>1765</v>
      </c>
      <c r="CB56" s="56">
        <v>8414</v>
      </c>
      <c r="CC56" s="56">
        <v>2580</v>
      </c>
      <c r="CD56" s="56">
        <v>6094</v>
      </c>
      <c r="CE56" s="56">
        <v>240</v>
      </c>
      <c r="CF56" s="56">
        <v>227788</v>
      </c>
    </row>
    <row r="57" spans="1:84" x14ac:dyDescent="0.35">
      <c r="A57" s="60">
        <v>53</v>
      </c>
      <c r="D57" s="56" t="s">
        <v>127</v>
      </c>
      <c r="E57" s="56">
        <v>34</v>
      </c>
      <c r="F57" s="56">
        <v>45</v>
      </c>
      <c r="G57" s="56">
        <v>378</v>
      </c>
      <c r="H57" s="56">
        <v>603</v>
      </c>
      <c r="I57" s="56">
        <v>94</v>
      </c>
      <c r="J57" s="56">
        <v>134</v>
      </c>
      <c r="K57" s="56">
        <v>293</v>
      </c>
      <c r="L57" s="56">
        <v>46</v>
      </c>
      <c r="M57" s="56">
        <v>948</v>
      </c>
      <c r="N57" s="56">
        <v>1186</v>
      </c>
      <c r="O57" s="56">
        <v>23</v>
      </c>
      <c r="P57" s="56">
        <v>100</v>
      </c>
      <c r="Q57" s="56">
        <v>272</v>
      </c>
      <c r="R57" s="56">
        <v>1060</v>
      </c>
      <c r="S57" s="56">
        <v>37</v>
      </c>
      <c r="T57" s="56">
        <v>88</v>
      </c>
      <c r="U57" s="56">
        <v>56</v>
      </c>
      <c r="V57" s="56">
        <v>983</v>
      </c>
      <c r="W57" s="56">
        <v>109</v>
      </c>
      <c r="X57" s="56">
        <v>586</v>
      </c>
      <c r="Y57" s="56">
        <v>32</v>
      </c>
      <c r="Z57" s="56">
        <v>690</v>
      </c>
      <c r="AA57" s="56">
        <v>56</v>
      </c>
      <c r="AB57" s="56">
        <v>42</v>
      </c>
      <c r="AC57" s="56">
        <v>440</v>
      </c>
      <c r="AD57" s="56">
        <v>1002</v>
      </c>
      <c r="AE57" s="56">
        <v>849</v>
      </c>
      <c r="AF57" s="56">
        <v>186</v>
      </c>
      <c r="AG57" s="56">
        <v>38</v>
      </c>
      <c r="AH57" s="56">
        <v>21</v>
      </c>
      <c r="AI57" s="56">
        <v>503</v>
      </c>
      <c r="AJ57" s="56">
        <v>72</v>
      </c>
      <c r="AK57" s="56">
        <v>773</v>
      </c>
      <c r="AL57" s="56">
        <v>38</v>
      </c>
      <c r="AM57" s="56">
        <v>675</v>
      </c>
      <c r="AN57" s="56">
        <v>568</v>
      </c>
      <c r="AO57" s="56">
        <v>224</v>
      </c>
      <c r="AP57" s="56">
        <v>16</v>
      </c>
      <c r="AQ57" s="56">
        <v>96</v>
      </c>
      <c r="AR57" s="56">
        <v>481</v>
      </c>
      <c r="AS57" s="56">
        <v>18</v>
      </c>
      <c r="AT57" s="56">
        <v>674</v>
      </c>
      <c r="AU57" s="56">
        <v>439</v>
      </c>
      <c r="AV57" s="56">
        <v>2029</v>
      </c>
      <c r="AW57" s="56">
        <v>458</v>
      </c>
      <c r="AX57" s="56">
        <v>177</v>
      </c>
      <c r="AY57" s="56">
        <v>115</v>
      </c>
      <c r="AZ57" s="56">
        <v>74</v>
      </c>
      <c r="BA57" s="56">
        <v>1090</v>
      </c>
      <c r="BB57" s="56">
        <v>770</v>
      </c>
      <c r="BC57" s="56">
        <v>78</v>
      </c>
      <c r="BD57" s="56">
        <v>1130</v>
      </c>
      <c r="BE57" s="56">
        <v>383</v>
      </c>
      <c r="BF57" s="56">
        <v>66</v>
      </c>
      <c r="BG57" s="56">
        <v>49</v>
      </c>
      <c r="BH57" s="56">
        <v>30</v>
      </c>
      <c r="BI57" s="56">
        <v>132</v>
      </c>
      <c r="BJ57" s="56">
        <v>43</v>
      </c>
      <c r="BK57" s="56">
        <v>667</v>
      </c>
      <c r="BL57" s="56">
        <v>14</v>
      </c>
      <c r="BM57" s="56">
        <v>6</v>
      </c>
      <c r="BN57" s="56">
        <v>69</v>
      </c>
      <c r="BO57" s="56">
        <v>33</v>
      </c>
      <c r="BP57" s="56">
        <v>757</v>
      </c>
      <c r="BQ57" s="56">
        <v>32</v>
      </c>
      <c r="BR57" s="56">
        <v>69</v>
      </c>
      <c r="BS57" s="56">
        <v>67</v>
      </c>
      <c r="BT57" s="56">
        <v>16</v>
      </c>
      <c r="BU57" s="56">
        <v>93</v>
      </c>
      <c r="BV57" s="56">
        <v>119</v>
      </c>
      <c r="BW57" s="56">
        <v>132</v>
      </c>
      <c r="BX57" s="56">
        <v>16</v>
      </c>
      <c r="BY57" s="56">
        <v>831</v>
      </c>
      <c r="BZ57" s="56">
        <v>829</v>
      </c>
      <c r="CA57" s="56">
        <v>125</v>
      </c>
      <c r="CB57" s="56">
        <v>724</v>
      </c>
      <c r="CC57" s="56">
        <v>645</v>
      </c>
      <c r="CD57" s="56">
        <v>442</v>
      </c>
      <c r="CE57" s="56">
        <v>14</v>
      </c>
      <c r="CF57" s="56">
        <v>27334</v>
      </c>
    </row>
    <row r="58" spans="1:84" x14ac:dyDescent="0.35">
      <c r="A58" s="60">
        <v>54</v>
      </c>
      <c r="D58" s="56" t="s">
        <v>128</v>
      </c>
      <c r="E58" s="56">
        <v>3203</v>
      </c>
      <c r="F58" s="56">
        <v>2784</v>
      </c>
      <c r="G58" s="56">
        <v>24923</v>
      </c>
      <c r="H58" s="56">
        <v>32673</v>
      </c>
      <c r="I58" s="56">
        <v>8428</v>
      </c>
      <c r="J58" s="56">
        <v>12725</v>
      </c>
      <c r="K58" s="56">
        <v>25875</v>
      </c>
      <c r="L58" s="56">
        <v>3594</v>
      </c>
      <c r="M58" s="56">
        <v>42750</v>
      </c>
      <c r="N58" s="56">
        <v>50450</v>
      </c>
      <c r="O58" s="56">
        <v>1542</v>
      </c>
      <c r="P58" s="56">
        <v>9378</v>
      </c>
      <c r="Q58" s="56">
        <v>24783</v>
      </c>
      <c r="R58" s="56">
        <v>78764</v>
      </c>
      <c r="S58" s="56">
        <v>3319</v>
      </c>
      <c r="T58" s="56">
        <v>5176</v>
      </c>
      <c r="U58" s="56">
        <v>4055</v>
      </c>
      <c r="V58" s="56">
        <v>35322</v>
      </c>
      <c r="W58" s="56">
        <v>11381</v>
      </c>
      <c r="X58" s="56">
        <v>34972</v>
      </c>
      <c r="Y58" s="56">
        <v>2699</v>
      </c>
      <c r="Z58" s="56">
        <v>36080</v>
      </c>
      <c r="AA58" s="56">
        <v>4892</v>
      </c>
      <c r="AB58" s="56">
        <v>5846</v>
      </c>
      <c r="AC58" s="56">
        <v>27793</v>
      </c>
      <c r="AD58" s="56">
        <v>38256</v>
      </c>
      <c r="AE58" s="56">
        <v>59591</v>
      </c>
      <c r="AF58" s="56">
        <v>15292</v>
      </c>
      <c r="AG58" s="56">
        <v>3894</v>
      </c>
      <c r="AH58" s="56">
        <v>1461</v>
      </c>
      <c r="AI58" s="56">
        <v>23570</v>
      </c>
      <c r="AJ58" s="56">
        <v>5042</v>
      </c>
      <c r="AK58" s="56">
        <v>50513</v>
      </c>
      <c r="AL58" s="56">
        <v>4249</v>
      </c>
      <c r="AM58" s="56">
        <v>40584</v>
      </c>
      <c r="AN58" s="56">
        <v>42354</v>
      </c>
      <c r="AO58" s="56">
        <v>18395</v>
      </c>
      <c r="AP58" s="56">
        <v>1821</v>
      </c>
      <c r="AQ58" s="56">
        <v>12342</v>
      </c>
      <c r="AR58" s="56">
        <v>32662</v>
      </c>
      <c r="AS58" s="56">
        <v>2104</v>
      </c>
      <c r="AT58" s="56">
        <v>19866</v>
      </c>
      <c r="AU58" s="56">
        <v>29529</v>
      </c>
      <c r="AV58" s="56">
        <v>24490</v>
      </c>
      <c r="AW58" s="56">
        <v>34826</v>
      </c>
      <c r="AX58" s="56">
        <v>13020</v>
      </c>
      <c r="AY58" s="56">
        <v>10368</v>
      </c>
      <c r="AZ58" s="56">
        <v>7361</v>
      </c>
      <c r="BA58" s="56">
        <v>47203</v>
      </c>
      <c r="BB58" s="56">
        <v>30176</v>
      </c>
      <c r="BC58" s="56">
        <v>8397</v>
      </c>
      <c r="BD58" s="56">
        <v>39728</v>
      </c>
      <c r="BE58" s="56">
        <v>41217</v>
      </c>
      <c r="BF58" s="56">
        <v>4659</v>
      </c>
      <c r="BG58" s="56">
        <v>4260</v>
      </c>
      <c r="BH58" s="56">
        <v>3511</v>
      </c>
      <c r="BI58" s="56">
        <v>16894</v>
      </c>
      <c r="BJ58" s="56">
        <v>2900</v>
      </c>
      <c r="BK58" s="56">
        <v>23219</v>
      </c>
      <c r="BL58" s="56">
        <v>1745</v>
      </c>
      <c r="BM58" s="56">
        <v>746</v>
      </c>
      <c r="BN58" s="56">
        <v>7409</v>
      </c>
      <c r="BO58" s="56">
        <v>4082</v>
      </c>
      <c r="BP58" s="56">
        <v>24602</v>
      </c>
      <c r="BQ58" s="56">
        <v>2680</v>
      </c>
      <c r="BR58" s="56">
        <v>7729</v>
      </c>
      <c r="BS58" s="56">
        <v>4675</v>
      </c>
      <c r="BT58" s="56">
        <v>1555</v>
      </c>
      <c r="BU58" s="56">
        <v>7304</v>
      </c>
      <c r="BV58" s="56">
        <v>8238</v>
      </c>
      <c r="BW58" s="56">
        <v>10745</v>
      </c>
      <c r="BX58" s="56">
        <v>1018</v>
      </c>
      <c r="BY58" s="56">
        <v>42174</v>
      </c>
      <c r="BZ58" s="56">
        <v>52901</v>
      </c>
      <c r="CA58" s="56">
        <v>9850</v>
      </c>
      <c r="CB58" s="56">
        <v>56828</v>
      </c>
      <c r="CC58" s="56">
        <v>19419</v>
      </c>
      <c r="CD58" s="56">
        <v>40426</v>
      </c>
      <c r="CE58" s="56">
        <v>1671</v>
      </c>
      <c r="CF58" s="56">
        <v>1513009</v>
      </c>
    </row>
    <row r="59" spans="1:84" x14ac:dyDescent="0.35">
      <c r="A59" s="60">
        <v>55</v>
      </c>
      <c r="D59" s="56" t="s">
        <v>129</v>
      </c>
      <c r="E59" s="56">
        <v>51.295660318451453</v>
      </c>
      <c r="F59" s="56">
        <v>48.527298850574709</v>
      </c>
      <c r="G59" s="56">
        <v>38.943947357862214</v>
      </c>
      <c r="H59" s="56">
        <v>34.973831604076757</v>
      </c>
      <c r="I59" s="56">
        <v>49.940673943996202</v>
      </c>
      <c r="J59" s="56">
        <v>43.426326129666009</v>
      </c>
      <c r="K59" s="56">
        <v>34.92173913043478</v>
      </c>
      <c r="L59" s="56">
        <v>51.25208681135225</v>
      </c>
      <c r="M59" s="56">
        <v>34.336842105263159</v>
      </c>
      <c r="N59" s="56">
        <v>28.568880079286423</v>
      </c>
      <c r="O59" s="56">
        <v>51.297016861219191</v>
      </c>
      <c r="P59" s="56">
        <v>46.246534442311791</v>
      </c>
      <c r="Q59" s="56">
        <v>32.619134083847797</v>
      </c>
      <c r="R59" s="56">
        <v>27.710629221471738</v>
      </c>
      <c r="S59" s="56">
        <v>48.448327809581201</v>
      </c>
      <c r="T59" s="56">
        <v>44.184698608964453</v>
      </c>
      <c r="U59" s="56">
        <v>45.252774352651045</v>
      </c>
      <c r="V59" s="56">
        <v>37.214767000736089</v>
      </c>
      <c r="W59" s="56">
        <v>52.95668218961427</v>
      </c>
      <c r="X59" s="56">
        <v>34.075832094246827</v>
      </c>
      <c r="Y59" s="56">
        <v>51.611708040014825</v>
      </c>
      <c r="Z59" s="56">
        <v>35.737250554323722</v>
      </c>
      <c r="AA59" s="56">
        <v>47.50613246116108</v>
      </c>
      <c r="AB59" s="56">
        <v>37.75230927129661</v>
      </c>
      <c r="AC59" s="56">
        <v>40.168387723527502</v>
      </c>
      <c r="AD59" s="56">
        <v>29.728670012547052</v>
      </c>
      <c r="AE59" s="56">
        <v>39.393532580423219</v>
      </c>
      <c r="AF59" s="56">
        <v>39.67433952393408</v>
      </c>
      <c r="AG59" s="56">
        <v>49.537750385208014</v>
      </c>
      <c r="AH59" s="56">
        <v>52.087611225188226</v>
      </c>
      <c r="AI59" s="56">
        <v>34.42087399236317</v>
      </c>
      <c r="AJ59" s="56">
        <v>44.129313764379212</v>
      </c>
      <c r="AK59" s="56">
        <v>26.009146160394351</v>
      </c>
      <c r="AL59" s="56">
        <v>46.410920216521532</v>
      </c>
      <c r="AM59" s="56">
        <v>34.96698206189631</v>
      </c>
      <c r="AN59" s="56">
        <v>33.168059687396706</v>
      </c>
      <c r="AO59" s="56">
        <v>41.092688230497416</v>
      </c>
      <c r="AP59" s="56">
        <v>53.047775947281714</v>
      </c>
      <c r="AQ59" s="56">
        <v>38.705234159779614</v>
      </c>
      <c r="AR59" s="56">
        <v>35.463229440940545</v>
      </c>
      <c r="AS59" s="56">
        <v>50.570342205323193</v>
      </c>
      <c r="AT59" s="56">
        <v>38.095238095238095</v>
      </c>
      <c r="AU59" s="56">
        <v>34.49151681397948</v>
      </c>
      <c r="AV59" s="56">
        <v>58.946508779093506</v>
      </c>
      <c r="AW59" s="56">
        <v>26.58358697524838</v>
      </c>
      <c r="AX59" s="56">
        <v>42.649769585253452</v>
      </c>
      <c r="AY59" s="56">
        <v>35.850694444444443</v>
      </c>
      <c r="AZ59" s="56">
        <v>47.860345061812254</v>
      </c>
      <c r="BA59" s="56">
        <v>34.372815287163952</v>
      </c>
      <c r="BB59" s="56">
        <v>35.541489925768822</v>
      </c>
      <c r="BC59" s="56">
        <v>37.561033702512802</v>
      </c>
      <c r="BD59" s="56">
        <v>38.783729359645591</v>
      </c>
      <c r="BE59" s="56">
        <v>43.159375985636991</v>
      </c>
      <c r="BF59" s="56">
        <v>47.392144236960718</v>
      </c>
      <c r="BG59" s="56">
        <v>44.694835680751169</v>
      </c>
      <c r="BH59" s="56">
        <v>50.81173454856166</v>
      </c>
      <c r="BI59" s="56">
        <v>31.034686871078488</v>
      </c>
      <c r="BJ59" s="56">
        <v>50.586206896551722</v>
      </c>
      <c r="BK59" s="56">
        <v>54.141005211249407</v>
      </c>
      <c r="BL59" s="56">
        <v>50.487106017191977</v>
      </c>
      <c r="BM59" s="56">
        <v>60.589812332439678</v>
      </c>
      <c r="BN59" s="56">
        <v>47.779727358617897</v>
      </c>
      <c r="BO59" s="56">
        <v>46.88878000979912</v>
      </c>
      <c r="BP59" s="56">
        <v>48.561092594098042</v>
      </c>
      <c r="BQ59" s="56">
        <v>52.947761194029852</v>
      </c>
      <c r="BR59" s="56">
        <v>41.182559192651055</v>
      </c>
      <c r="BS59" s="56">
        <v>44.021390374331546</v>
      </c>
      <c r="BT59" s="56">
        <v>54.662379421221864</v>
      </c>
      <c r="BU59" s="56">
        <v>45.125958378970424</v>
      </c>
      <c r="BV59" s="56">
        <v>41.478514202476333</v>
      </c>
      <c r="BW59" s="56">
        <v>45.946952070730575</v>
      </c>
      <c r="BX59" s="56">
        <v>51.277013752455794</v>
      </c>
      <c r="BY59" s="56">
        <v>34.573433869208522</v>
      </c>
      <c r="BZ59" s="56">
        <v>29.141226063779513</v>
      </c>
      <c r="CA59" s="56">
        <v>39.482233502538072</v>
      </c>
      <c r="CB59" s="56">
        <v>27.255930175265714</v>
      </c>
      <c r="CC59" s="56">
        <v>53.040836294350889</v>
      </c>
      <c r="CD59" s="56">
        <v>36.231633107406125</v>
      </c>
      <c r="CE59" s="56">
        <v>51.107121484141238</v>
      </c>
      <c r="CF59" s="56">
        <v>36.697732796037563</v>
      </c>
    </row>
    <row r="60" spans="1:84" x14ac:dyDescent="0.35">
      <c r="A60" s="60">
        <v>56</v>
      </c>
      <c r="D60" s="56" t="s">
        <v>130</v>
      </c>
      <c r="E60" s="56">
        <v>35.060880424601933</v>
      </c>
      <c r="F60" s="56">
        <v>35.021551724137936</v>
      </c>
      <c r="G60" s="56">
        <v>41.138707218232156</v>
      </c>
      <c r="H60" s="56">
        <v>48.434487191258832</v>
      </c>
      <c r="I60" s="56">
        <v>32.937826293308021</v>
      </c>
      <c r="J60" s="56">
        <v>40.833005893909622</v>
      </c>
      <c r="K60" s="56">
        <v>51.887922705314004</v>
      </c>
      <c r="L60" s="56">
        <v>31.469115191986646</v>
      </c>
      <c r="M60" s="56">
        <v>51.623391812865492</v>
      </c>
      <c r="N60" s="56">
        <v>49.226957383548068</v>
      </c>
      <c r="O60" s="56">
        <v>35.732814526588847</v>
      </c>
      <c r="P60" s="56">
        <v>38.718276818084881</v>
      </c>
      <c r="Q60" s="56">
        <v>50.550780777145619</v>
      </c>
      <c r="R60" s="56">
        <v>55.783098877659839</v>
      </c>
      <c r="S60" s="56">
        <v>31.425128050617658</v>
      </c>
      <c r="T60" s="56">
        <v>38.601236476043276</v>
      </c>
      <c r="U60" s="56">
        <v>39.654747225647348</v>
      </c>
      <c r="V60" s="56">
        <v>44.833248400430328</v>
      </c>
      <c r="W60" s="56">
        <v>32.422458483437303</v>
      </c>
      <c r="X60" s="56">
        <v>44.000915017728474</v>
      </c>
      <c r="Y60" s="56">
        <v>36.087439792515745</v>
      </c>
      <c r="Z60" s="56">
        <v>50.185698447893564</v>
      </c>
      <c r="AA60" s="56">
        <v>36.34505314799673</v>
      </c>
      <c r="AB60" s="56">
        <v>50.803968525487505</v>
      </c>
      <c r="AC60" s="56">
        <v>40.506602381894723</v>
      </c>
      <c r="AD60" s="56">
        <v>49.116478460895024</v>
      </c>
      <c r="AE60" s="56">
        <v>42.241278045342419</v>
      </c>
      <c r="AF60" s="56">
        <v>43.094428459325137</v>
      </c>
      <c r="AG60" s="56">
        <v>34.951206985105287</v>
      </c>
      <c r="AH60" s="56">
        <v>35.249828884325808</v>
      </c>
      <c r="AI60" s="56">
        <v>47.471361900721256</v>
      </c>
      <c r="AJ60" s="56">
        <v>39.64696548988497</v>
      </c>
      <c r="AK60" s="56">
        <v>54.857165482153114</v>
      </c>
      <c r="AL60" s="56">
        <v>39.891739232760649</v>
      </c>
      <c r="AM60" s="56">
        <v>48.329390892962742</v>
      </c>
      <c r="AN60" s="56">
        <v>50.682344052509798</v>
      </c>
      <c r="AO60" s="56">
        <v>38.363685784180483</v>
      </c>
      <c r="AP60" s="56">
        <v>34.047226798462383</v>
      </c>
      <c r="AQ60" s="56">
        <v>48.752228163992875</v>
      </c>
      <c r="AR60" s="56">
        <v>50.64907231645337</v>
      </c>
      <c r="AS60" s="56">
        <v>36.359315589353614</v>
      </c>
      <c r="AT60" s="56">
        <v>43.33031309775496</v>
      </c>
      <c r="AU60" s="56">
        <v>48.487927122489758</v>
      </c>
      <c r="AV60" s="56">
        <v>22.833809718252347</v>
      </c>
      <c r="AW60" s="56">
        <v>55.01349566415896</v>
      </c>
      <c r="AX60" s="56">
        <v>39.854070660522275</v>
      </c>
      <c r="AY60" s="56">
        <v>46.566358024691354</v>
      </c>
      <c r="AZ60" s="56">
        <v>36.353756283113711</v>
      </c>
      <c r="BA60" s="56">
        <v>49.761667690612889</v>
      </c>
      <c r="BB60" s="56">
        <v>47.600742311770944</v>
      </c>
      <c r="BC60" s="56">
        <v>46.326068834107417</v>
      </c>
      <c r="BD60" s="56">
        <v>44.278594442207009</v>
      </c>
      <c r="BE60" s="56">
        <v>40.878763616954167</v>
      </c>
      <c r="BF60" s="56">
        <v>35.265078342992055</v>
      </c>
      <c r="BG60" s="56">
        <v>42.887323943661968</v>
      </c>
      <c r="BH60" s="56">
        <v>36.969524352036458</v>
      </c>
      <c r="BI60" s="56">
        <v>56.789392683793061</v>
      </c>
      <c r="BJ60" s="56">
        <v>34.931034482758619</v>
      </c>
      <c r="BK60" s="56">
        <v>31.637882768422415</v>
      </c>
      <c r="BL60" s="56">
        <v>36.618911174785104</v>
      </c>
      <c r="BM60" s="56">
        <v>29.356568364611256</v>
      </c>
      <c r="BN60" s="56">
        <v>38.318261573761639</v>
      </c>
      <c r="BO60" s="56">
        <v>39.24546790788829</v>
      </c>
      <c r="BP60" s="56">
        <v>37.574180960897486</v>
      </c>
      <c r="BQ60" s="56">
        <v>31.828358208955226</v>
      </c>
      <c r="BR60" s="56">
        <v>47.250614568508212</v>
      </c>
      <c r="BS60" s="56">
        <v>41.219251336898395</v>
      </c>
      <c r="BT60" s="56">
        <v>34.469453376205792</v>
      </c>
      <c r="BU60" s="56">
        <v>38.759583789704273</v>
      </c>
      <c r="BV60" s="56">
        <v>40.750182083029863</v>
      </c>
      <c r="BW60" s="56">
        <v>38.911121451838063</v>
      </c>
      <c r="BX60" s="56">
        <v>37.426326129666009</v>
      </c>
      <c r="BY60" s="56">
        <v>49.568454498031961</v>
      </c>
      <c r="BZ60" s="56">
        <v>53.333585376457918</v>
      </c>
      <c r="CA60" s="56">
        <v>41.370558375634516</v>
      </c>
      <c r="CB60" s="56">
        <v>56.66748785809812</v>
      </c>
      <c r="CC60" s="56">
        <v>30.351717390184866</v>
      </c>
      <c r="CD60" s="56">
        <v>47.610448721120072</v>
      </c>
      <c r="CE60" s="56">
        <v>33.991621783363257</v>
      </c>
      <c r="CF60" s="56">
        <v>46.440768032443955</v>
      </c>
    </row>
    <row r="61" spans="1:84" x14ac:dyDescent="0.35">
      <c r="A61" s="60">
        <v>57</v>
      </c>
      <c r="D61" s="56" t="s">
        <v>131</v>
      </c>
      <c r="E61" s="56">
        <v>12.67561660942866</v>
      </c>
      <c r="F61" s="56">
        <v>15.193965517241379</v>
      </c>
      <c r="G61" s="56">
        <v>18.404686434217389</v>
      </c>
      <c r="H61" s="56">
        <v>14.746120650078046</v>
      </c>
      <c r="I61" s="56">
        <v>16.124822021831989</v>
      </c>
      <c r="J61" s="56">
        <v>14.671905697445972</v>
      </c>
      <c r="K61" s="56">
        <v>12.061835748792271</v>
      </c>
      <c r="L61" s="56">
        <v>15.859766277128548</v>
      </c>
      <c r="M61" s="56">
        <v>11.838596491228071</v>
      </c>
      <c r="N61" s="56">
        <v>19.867195242814667</v>
      </c>
      <c r="O61" s="56">
        <v>11.348897535667964</v>
      </c>
      <c r="P61" s="56">
        <v>13.990189805928768</v>
      </c>
      <c r="Q61" s="56">
        <v>15.732558608723721</v>
      </c>
      <c r="R61" s="56">
        <v>15.155400944593978</v>
      </c>
      <c r="S61" s="56">
        <v>19.132268755649292</v>
      </c>
      <c r="T61" s="56">
        <v>15.571870170015456</v>
      </c>
      <c r="U61" s="56">
        <v>13.73612823674476</v>
      </c>
      <c r="V61" s="56">
        <v>15.152029896381858</v>
      </c>
      <c r="W61" s="56">
        <v>13.636763026096125</v>
      </c>
      <c r="X61" s="56">
        <v>20.256204963971179</v>
      </c>
      <c r="Y61" s="56">
        <v>11.152278621711744</v>
      </c>
      <c r="Z61" s="56">
        <v>12.184035476718403</v>
      </c>
      <c r="AA61" s="56">
        <v>14.922322158626327</v>
      </c>
      <c r="AB61" s="56">
        <v>10.759493670886076</v>
      </c>
      <c r="AC61" s="56">
        <v>17.727485338034757</v>
      </c>
      <c r="AD61" s="56">
        <v>18.517356754496024</v>
      </c>
      <c r="AE61" s="56">
        <v>16.925374637109631</v>
      </c>
      <c r="AF61" s="56">
        <v>16.034527857703374</v>
      </c>
      <c r="AG61" s="56">
        <v>14.637904468412943</v>
      </c>
      <c r="AH61" s="56">
        <v>11.156741957563312</v>
      </c>
      <c r="AI61" s="56">
        <v>15.939753924480272</v>
      </c>
      <c r="AJ61" s="56">
        <v>14.815549385164617</v>
      </c>
      <c r="AK61" s="56">
        <v>17.59942984974165</v>
      </c>
      <c r="AL61" s="56">
        <v>12.82654742292304</v>
      </c>
      <c r="AM61" s="56">
        <v>15.030553912872069</v>
      </c>
      <c r="AN61" s="56">
        <v>14.806157623837182</v>
      </c>
      <c r="AO61" s="56">
        <v>19.325903778200598</v>
      </c>
      <c r="AP61" s="56">
        <v>12.13618890719385</v>
      </c>
      <c r="AQ61" s="56">
        <v>11.821422783989629</v>
      </c>
      <c r="AR61" s="56">
        <v>12.421162206845876</v>
      </c>
      <c r="AS61" s="56">
        <v>12.167300380228136</v>
      </c>
      <c r="AT61" s="56">
        <v>15.186751233262861</v>
      </c>
      <c r="AU61" s="56">
        <v>15.530495445155609</v>
      </c>
      <c r="AV61" s="56">
        <v>9.9142507145773795</v>
      </c>
      <c r="AW61" s="56">
        <v>17.102165049101245</v>
      </c>
      <c r="AX61" s="56">
        <v>16.129032258064516</v>
      </c>
      <c r="AY61" s="56">
        <v>16.531635802469136</v>
      </c>
      <c r="AZ61" s="56">
        <v>14.671919576144546</v>
      </c>
      <c r="BA61" s="56">
        <v>13.573289833273309</v>
      </c>
      <c r="BB61" s="56">
        <v>14.352465535524919</v>
      </c>
      <c r="BC61" s="56">
        <v>15.183994283672742</v>
      </c>
      <c r="BD61" s="56">
        <v>14.093334675795408</v>
      </c>
      <c r="BE61" s="56">
        <v>15.044763083193827</v>
      </c>
      <c r="BF61" s="56">
        <v>15.904700579523503</v>
      </c>
      <c r="BG61" s="56">
        <v>11.173708920187792</v>
      </c>
      <c r="BH61" s="56">
        <v>11.421247507832526</v>
      </c>
      <c r="BI61" s="56">
        <v>11.35906238901385</v>
      </c>
      <c r="BJ61" s="56">
        <v>13.241379310344827</v>
      </c>
      <c r="BK61" s="56">
        <v>11.339850984107843</v>
      </c>
      <c r="BL61" s="56">
        <v>12.320916905444127</v>
      </c>
      <c r="BM61" s="56">
        <v>10.32171581769437</v>
      </c>
      <c r="BN61" s="56">
        <v>12.957214198947225</v>
      </c>
      <c r="BO61" s="56">
        <v>13.130818226359628</v>
      </c>
      <c r="BP61" s="56">
        <v>10.743029022030729</v>
      </c>
      <c r="BQ61" s="56">
        <v>14.17910447761194</v>
      </c>
      <c r="BR61" s="56">
        <v>10.648208047612886</v>
      </c>
      <c r="BS61" s="56">
        <v>13.197860962566846</v>
      </c>
      <c r="BT61" s="56">
        <v>9.77491961414791</v>
      </c>
      <c r="BU61" s="56">
        <v>14.895947426067908</v>
      </c>
      <c r="BV61" s="56">
        <v>16.351056081573198</v>
      </c>
      <c r="BW61" s="56">
        <v>13.95067473243369</v>
      </c>
      <c r="BX61" s="56">
        <v>9.6267190569744603</v>
      </c>
      <c r="BY61" s="56">
        <v>13.911414615639966</v>
      </c>
      <c r="BZ61" s="56">
        <v>15.954329785826355</v>
      </c>
      <c r="CA61" s="56">
        <v>17.918781725888326</v>
      </c>
      <c r="CB61" s="56">
        <v>14.806081509115224</v>
      </c>
      <c r="CC61" s="56">
        <v>13.285957052371389</v>
      </c>
      <c r="CD61" s="56">
        <v>15.074457032602782</v>
      </c>
      <c r="CE61" s="56">
        <v>14.362657091561939</v>
      </c>
      <c r="CF61" s="56">
        <v>15.055297093407905</v>
      </c>
    </row>
    <row r="62" spans="1:84" x14ac:dyDescent="0.35">
      <c r="A62" s="60">
        <v>58</v>
      </c>
      <c r="D62" s="56" t="s">
        <v>132</v>
      </c>
      <c r="E62" s="56">
        <v>1.0615048392132376</v>
      </c>
      <c r="F62" s="56">
        <v>1.6163793103448276</v>
      </c>
      <c r="G62" s="56">
        <v>1.5166713477510732</v>
      </c>
      <c r="H62" s="56">
        <v>1.8455605545863556</v>
      </c>
      <c r="I62" s="56">
        <v>1.1153298528713811</v>
      </c>
      <c r="J62" s="56">
        <v>1.0530451866404715</v>
      </c>
      <c r="K62" s="56">
        <v>1.1323671497584542</v>
      </c>
      <c r="L62" s="56">
        <v>1.2799109627156371</v>
      </c>
      <c r="M62" s="56">
        <v>2.2175438596491226</v>
      </c>
      <c r="N62" s="56">
        <v>2.3508424182358771</v>
      </c>
      <c r="O62" s="56">
        <v>1.4915693904020753</v>
      </c>
      <c r="P62" s="56">
        <v>1.0663254425250588</v>
      </c>
      <c r="Q62" s="56">
        <v>1.0975265302828552</v>
      </c>
      <c r="R62" s="56">
        <v>1.3457924940328068</v>
      </c>
      <c r="S62" s="56">
        <v>1.1147936125338958</v>
      </c>
      <c r="T62" s="56">
        <v>1.7001545595054095</v>
      </c>
      <c r="U62" s="56">
        <v>1.381011097410604</v>
      </c>
      <c r="V62" s="56">
        <v>2.7829681218504052</v>
      </c>
      <c r="W62" s="56">
        <v>0.95773657850803973</v>
      </c>
      <c r="X62" s="56">
        <v>1.6756262152579207</v>
      </c>
      <c r="Y62" s="56">
        <v>1.1856243052982587</v>
      </c>
      <c r="Z62" s="56">
        <v>1.9124168514412416</v>
      </c>
      <c r="AA62" s="56">
        <v>1.1447260834014716</v>
      </c>
      <c r="AB62" s="56">
        <v>0.71843995894628809</v>
      </c>
      <c r="AC62" s="56">
        <v>1.5831324434210055</v>
      </c>
      <c r="AD62" s="56">
        <v>2.6191969887076536</v>
      </c>
      <c r="AE62" s="56">
        <v>1.4247117853367119</v>
      </c>
      <c r="AF62" s="56">
        <v>1.2163222600052315</v>
      </c>
      <c r="AG62" s="56">
        <v>0.97586029789419626</v>
      </c>
      <c r="AH62" s="56">
        <v>1.4373716632443532</v>
      </c>
      <c r="AI62" s="56">
        <v>2.1340687314382691</v>
      </c>
      <c r="AJ62" s="56">
        <v>1.4280047600158667</v>
      </c>
      <c r="AK62" s="56">
        <v>1.5302991309167937</v>
      </c>
      <c r="AL62" s="56">
        <v>0.89432807719463403</v>
      </c>
      <c r="AM62" s="56">
        <v>1.6632170313424011</v>
      </c>
      <c r="AN62" s="56">
        <v>1.3410775841715068</v>
      </c>
      <c r="AO62" s="56">
        <v>1.2177222071215004</v>
      </c>
      <c r="AP62" s="56">
        <v>0.87863811092806154</v>
      </c>
      <c r="AQ62" s="56">
        <v>0.77783179387457457</v>
      </c>
      <c r="AR62" s="56">
        <v>1.4726593595003368</v>
      </c>
      <c r="AS62" s="56">
        <v>0.85551330798479086</v>
      </c>
      <c r="AT62" s="56">
        <v>3.3927312997080441</v>
      </c>
      <c r="AU62" s="56">
        <v>1.4866741169697586</v>
      </c>
      <c r="AV62" s="56">
        <v>8.2850142915475704</v>
      </c>
      <c r="AW62" s="56">
        <v>1.3151094010222246</v>
      </c>
      <c r="AX62" s="56">
        <v>1.3594470046082949</v>
      </c>
      <c r="AY62" s="56">
        <v>1.1091820987654322</v>
      </c>
      <c r="AZ62" s="56">
        <v>1.0052981931802742</v>
      </c>
      <c r="BA62" s="56">
        <v>2.3091752642840495</v>
      </c>
      <c r="BB62" s="56">
        <v>2.5516967126193002</v>
      </c>
      <c r="BC62" s="56">
        <v>0.92890317970703817</v>
      </c>
      <c r="BD62" s="56">
        <v>2.8443415223519937</v>
      </c>
      <c r="BE62" s="56">
        <v>0.9292282310697042</v>
      </c>
      <c r="BF62" s="56">
        <v>1.4166130070830651</v>
      </c>
      <c r="BG62" s="56">
        <v>1.1502347417840377</v>
      </c>
      <c r="BH62" s="56">
        <v>0.85445741953859311</v>
      </c>
      <c r="BI62" s="56">
        <v>0.78134248845744048</v>
      </c>
      <c r="BJ62" s="56">
        <v>1.4827586206896552</v>
      </c>
      <c r="BK62" s="56">
        <v>2.8726474008355223</v>
      </c>
      <c r="BL62" s="56">
        <v>0.80229226361031514</v>
      </c>
      <c r="BM62" s="56">
        <v>0.80428954423592491</v>
      </c>
      <c r="BN62" s="56">
        <v>0.93129977054933177</v>
      </c>
      <c r="BO62" s="56">
        <v>0.80842724154826062</v>
      </c>
      <c r="BP62" s="56">
        <v>3.076985610925941</v>
      </c>
      <c r="BQ62" s="56">
        <v>1.1940298507462688</v>
      </c>
      <c r="BR62" s="56">
        <v>0.89274162246086175</v>
      </c>
      <c r="BS62" s="56">
        <v>1.4331550802139037</v>
      </c>
      <c r="BT62" s="56">
        <v>1.0289389067524115</v>
      </c>
      <c r="BU62" s="56">
        <v>1.273274917853231</v>
      </c>
      <c r="BV62" s="56">
        <v>1.4445253702354939</v>
      </c>
      <c r="BW62" s="56">
        <v>1.2284783620288506</v>
      </c>
      <c r="BX62" s="56">
        <v>1.5717092337917484</v>
      </c>
      <c r="BY62" s="56">
        <v>1.9704083084364772</v>
      </c>
      <c r="BZ62" s="56">
        <v>1.5670781270675411</v>
      </c>
      <c r="CA62" s="56">
        <v>1.2690355329949239</v>
      </c>
      <c r="CB62" s="56">
        <v>1.2740198493700288</v>
      </c>
      <c r="CC62" s="56">
        <v>3.3214892630928472</v>
      </c>
      <c r="CD62" s="56">
        <v>1.0933557611438183</v>
      </c>
      <c r="CE62" s="56">
        <v>0.83782166367444633</v>
      </c>
      <c r="CF62" s="56">
        <v>1.8065986388712825</v>
      </c>
    </row>
    <row r="63" spans="1:84" x14ac:dyDescent="0.35">
      <c r="A63" s="60">
        <v>59</v>
      </c>
      <c r="D63" s="56" t="s">
        <v>133</v>
      </c>
      <c r="E63" s="56">
        <v>100</v>
      </c>
      <c r="F63" s="56">
        <v>100</v>
      </c>
      <c r="G63" s="56">
        <v>100</v>
      </c>
      <c r="H63" s="56">
        <v>100</v>
      </c>
      <c r="I63" s="56">
        <v>100</v>
      </c>
      <c r="J63" s="56">
        <v>100</v>
      </c>
      <c r="K63" s="56">
        <v>100</v>
      </c>
      <c r="L63" s="56">
        <v>100</v>
      </c>
      <c r="M63" s="56">
        <v>100</v>
      </c>
      <c r="N63" s="56">
        <v>100</v>
      </c>
      <c r="O63" s="56">
        <v>100</v>
      </c>
      <c r="P63" s="56">
        <v>100</v>
      </c>
      <c r="Q63" s="56">
        <v>100</v>
      </c>
      <c r="R63" s="56">
        <v>100</v>
      </c>
      <c r="S63" s="56">
        <v>100</v>
      </c>
      <c r="T63" s="56">
        <v>100</v>
      </c>
      <c r="U63" s="56">
        <v>100</v>
      </c>
      <c r="V63" s="56">
        <v>100</v>
      </c>
      <c r="W63" s="56">
        <v>100</v>
      </c>
      <c r="X63" s="56">
        <v>100</v>
      </c>
      <c r="Y63" s="56">
        <v>100</v>
      </c>
      <c r="Z63" s="56">
        <v>100</v>
      </c>
      <c r="AA63" s="56">
        <v>100</v>
      </c>
      <c r="AB63" s="56">
        <v>100</v>
      </c>
      <c r="AC63" s="56">
        <v>100</v>
      </c>
      <c r="AD63" s="56">
        <v>100</v>
      </c>
      <c r="AE63" s="56">
        <v>100</v>
      </c>
      <c r="AF63" s="56">
        <v>100</v>
      </c>
      <c r="AG63" s="56">
        <v>100</v>
      </c>
      <c r="AH63" s="56">
        <v>100</v>
      </c>
      <c r="AI63" s="56">
        <v>100</v>
      </c>
      <c r="AJ63" s="56">
        <v>100</v>
      </c>
      <c r="AK63" s="56">
        <v>100</v>
      </c>
      <c r="AL63" s="56">
        <v>100</v>
      </c>
      <c r="AM63" s="56">
        <v>100</v>
      </c>
      <c r="AN63" s="56">
        <v>100</v>
      </c>
      <c r="AO63" s="56">
        <v>100</v>
      </c>
      <c r="AP63" s="56">
        <v>100</v>
      </c>
      <c r="AQ63" s="56">
        <v>100</v>
      </c>
      <c r="AR63" s="56">
        <v>100</v>
      </c>
      <c r="AS63" s="56">
        <v>100</v>
      </c>
      <c r="AT63" s="56">
        <v>100</v>
      </c>
      <c r="AU63" s="56">
        <v>100</v>
      </c>
      <c r="AV63" s="56">
        <v>100</v>
      </c>
      <c r="AW63" s="56">
        <v>100</v>
      </c>
      <c r="AX63" s="56">
        <v>100</v>
      </c>
      <c r="AY63" s="56">
        <v>100</v>
      </c>
      <c r="AZ63" s="56">
        <v>100</v>
      </c>
      <c r="BA63" s="56">
        <v>100</v>
      </c>
      <c r="BB63" s="56">
        <v>100</v>
      </c>
      <c r="BC63" s="56">
        <v>100</v>
      </c>
      <c r="BD63" s="56">
        <v>100</v>
      </c>
      <c r="BE63" s="56">
        <v>100</v>
      </c>
      <c r="BF63" s="56">
        <v>100</v>
      </c>
      <c r="BG63" s="56">
        <v>100</v>
      </c>
      <c r="BH63" s="56">
        <v>100</v>
      </c>
      <c r="BI63" s="56">
        <v>100</v>
      </c>
      <c r="BJ63" s="56">
        <v>100</v>
      </c>
      <c r="BK63" s="56">
        <v>100</v>
      </c>
      <c r="BL63" s="56">
        <v>100</v>
      </c>
      <c r="BM63" s="56">
        <v>100</v>
      </c>
      <c r="BN63" s="56">
        <v>100</v>
      </c>
      <c r="BO63" s="56">
        <v>100</v>
      </c>
      <c r="BP63" s="56">
        <v>100</v>
      </c>
      <c r="BQ63" s="56">
        <v>100</v>
      </c>
      <c r="BR63" s="56">
        <v>100</v>
      </c>
      <c r="BS63" s="56">
        <v>100</v>
      </c>
      <c r="BT63" s="56">
        <v>100</v>
      </c>
      <c r="BU63" s="56">
        <v>100</v>
      </c>
      <c r="BV63" s="56">
        <v>100</v>
      </c>
      <c r="BW63" s="56">
        <v>100</v>
      </c>
      <c r="BX63" s="56">
        <v>100</v>
      </c>
      <c r="BY63" s="56">
        <v>100</v>
      </c>
      <c r="BZ63" s="56">
        <v>100</v>
      </c>
      <c r="CA63" s="56">
        <v>100</v>
      </c>
      <c r="CB63" s="56">
        <v>100</v>
      </c>
      <c r="CC63" s="56">
        <v>100</v>
      </c>
      <c r="CD63" s="56">
        <v>100</v>
      </c>
      <c r="CE63" s="56">
        <v>100</v>
      </c>
      <c r="CF63" s="56">
        <v>100</v>
      </c>
    </row>
    <row r="64" spans="1:84" x14ac:dyDescent="0.35">
      <c r="A64" s="60">
        <v>60</v>
      </c>
    </row>
    <row r="65" spans="1:84" x14ac:dyDescent="0.35">
      <c r="A65" s="60">
        <v>61</v>
      </c>
      <c r="B65" s="57" t="s">
        <v>135</v>
      </c>
      <c r="D65" s="56" t="s">
        <v>136</v>
      </c>
      <c r="E65" s="56">
        <f>E46/SUM(E45:E46)*100</f>
        <v>39.393939393939391</v>
      </c>
      <c r="F65" s="56">
        <f t="shared" ref="F65:BQ65" si="0">F46/SUM(F45:F46)*100</f>
        <v>40.74074074074074</v>
      </c>
      <c r="G65" s="56">
        <f t="shared" si="0"/>
        <v>52.834467120181408</v>
      </c>
      <c r="H65" s="56">
        <f t="shared" si="0"/>
        <v>54.629629629629626</v>
      </c>
      <c r="I65" s="56">
        <f t="shared" si="0"/>
        <v>51.428571428571423</v>
      </c>
      <c r="J65" s="56">
        <f t="shared" si="0"/>
        <v>45.283018867924532</v>
      </c>
      <c r="K65" s="56">
        <f t="shared" si="0"/>
        <v>37.313432835820898</v>
      </c>
      <c r="L65" s="56">
        <f t="shared" si="0"/>
        <v>49.275362318840585</v>
      </c>
      <c r="M65" s="56">
        <f t="shared" si="0"/>
        <v>34.939759036144579</v>
      </c>
      <c r="N65" s="56">
        <f t="shared" si="0"/>
        <v>53.985507246376805</v>
      </c>
      <c r="O65" s="56">
        <f t="shared" si="0"/>
        <v>61.53846153846154</v>
      </c>
      <c r="P65" s="56">
        <f t="shared" si="0"/>
        <v>56.809338521400775</v>
      </c>
      <c r="Q65" s="56">
        <f t="shared" si="0"/>
        <v>39.772727272727273</v>
      </c>
      <c r="R65" s="56">
        <f t="shared" si="0"/>
        <v>42.805755395683455</v>
      </c>
      <c r="S65" s="56">
        <f t="shared" si="0"/>
        <v>65.517241379310349</v>
      </c>
      <c r="T65" s="56">
        <f t="shared" si="0"/>
        <v>31.428571428571427</v>
      </c>
      <c r="U65" s="56">
        <f t="shared" si="0"/>
        <v>43.18181818181818</v>
      </c>
      <c r="V65" s="56">
        <f t="shared" si="0"/>
        <v>57.432432432432435</v>
      </c>
      <c r="W65" s="56">
        <f t="shared" si="0"/>
        <v>49.570200573065904</v>
      </c>
      <c r="X65" s="56">
        <f t="shared" si="0"/>
        <v>46.359223300970875</v>
      </c>
      <c r="Y65" s="56">
        <f t="shared" si="0"/>
        <v>44.230769230769226</v>
      </c>
      <c r="Z65" s="56">
        <f t="shared" si="0"/>
        <v>28.571428571428569</v>
      </c>
      <c r="AA65" s="56">
        <f t="shared" si="0"/>
        <v>43.835616438356162</v>
      </c>
      <c r="AB65" s="56">
        <f t="shared" si="0"/>
        <v>32.307692307692307</v>
      </c>
      <c r="AC65" s="56">
        <f t="shared" si="0"/>
        <v>52.777777777777779</v>
      </c>
      <c r="AD65" s="56">
        <f t="shared" si="0"/>
        <v>63.095238095238095</v>
      </c>
      <c r="AE65" s="56">
        <f t="shared" si="0"/>
        <v>48.015873015873019</v>
      </c>
      <c r="AF65" s="56">
        <f t="shared" si="0"/>
        <v>56.54281098546042</v>
      </c>
      <c r="AG65" s="56">
        <f t="shared" si="0"/>
        <v>34.782608695652172</v>
      </c>
      <c r="AH65" s="56">
        <f t="shared" si="0"/>
        <v>52.631578947368418</v>
      </c>
      <c r="AI65" s="56">
        <f t="shared" si="0"/>
        <v>45.283018867924532</v>
      </c>
      <c r="AJ65" s="56">
        <f t="shared" si="0"/>
        <v>58.695652173913047</v>
      </c>
      <c r="AK65" s="56">
        <f t="shared" si="0"/>
        <v>49.6</v>
      </c>
      <c r="AL65" s="56">
        <f t="shared" si="0"/>
        <v>30.508474576271187</v>
      </c>
      <c r="AM65" s="56">
        <f t="shared" si="0"/>
        <v>41.269841269841265</v>
      </c>
      <c r="AN65" s="56">
        <f t="shared" si="0"/>
        <v>41.221374045801525</v>
      </c>
      <c r="AO65" s="56">
        <f t="shared" si="0"/>
        <v>52.661064425770313</v>
      </c>
      <c r="AP65" s="56">
        <f t="shared" si="0"/>
        <v>48.780487804878049</v>
      </c>
      <c r="AQ65" s="56">
        <f t="shared" si="0"/>
        <v>24.210526315789473</v>
      </c>
      <c r="AR65" s="56">
        <f t="shared" si="0"/>
        <v>41.25</v>
      </c>
      <c r="AS65" s="56">
        <f t="shared" si="0"/>
        <v>23.52941176470588</v>
      </c>
      <c r="AT65" s="56">
        <f t="shared" si="0"/>
        <v>51.81818181818182</v>
      </c>
      <c r="AU65" s="56">
        <f t="shared" si="0"/>
        <v>41.75257731958763</v>
      </c>
      <c r="AV65" s="56">
        <f t="shared" si="0"/>
        <v>60</v>
      </c>
      <c r="AW65" s="56">
        <f t="shared" si="0"/>
        <v>44.881889763779526</v>
      </c>
      <c r="AX65" s="56">
        <f t="shared" si="0"/>
        <v>60.469011725293129</v>
      </c>
      <c r="AY65" s="56">
        <f t="shared" si="0"/>
        <v>44.497607655502392</v>
      </c>
      <c r="AZ65" s="56">
        <f t="shared" si="0"/>
        <v>53.246753246753244</v>
      </c>
      <c r="BA65" s="56">
        <f t="shared" si="0"/>
        <v>40.909090909090914</v>
      </c>
      <c r="BB65" s="56">
        <f t="shared" si="0"/>
        <v>47.967479674796749</v>
      </c>
      <c r="BC65" s="56">
        <f t="shared" si="0"/>
        <v>36.585365853658537</v>
      </c>
      <c r="BD65" s="56">
        <f t="shared" si="0"/>
        <v>54.500000000000007</v>
      </c>
      <c r="BE65" s="56">
        <f t="shared" si="0"/>
        <v>43.877551020408163</v>
      </c>
      <c r="BF65" s="56">
        <f t="shared" si="0"/>
        <v>52.830188679245282</v>
      </c>
      <c r="BG65" s="56">
        <f t="shared" si="0"/>
        <v>34</v>
      </c>
      <c r="BH65" s="56">
        <f t="shared" si="0"/>
        <v>32.142857142857146</v>
      </c>
      <c r="BI65" s="56">
        <f t="shared" si="0"/>
        <v>32.941176470588232</v>
      </c>
      <c r="BJ65" s="56">
        <f t="shared" si="0"/>
        <v>50</v>
      </c>
      <c r="BK65" s="56">
        <f t="shared" si="0"/>
        <v>50</v>
      </c>
      <c r="BL65" s="56">
        <f t="shared" si="0"/>
        <v>40</v>
      </c>
      <c r="BM65" s="56" t="e">
        <f t="shared" si="0"/>
        <v>#DIV/0!</v>
      </c>
      <c r="BN65" s="56">
        <f t="shared" si="0"/>
        <v>52</v>
      </c>
      <c r="BO65" s="56">
        <f t="shared" si="0"/>
        <v>48.571428571428569</v>
      </c>
      <c r="BP65" s="56">
        <f t="shared" si="0"/>
        <v>34.615384615384613</v>
      </c>
      <c r="BQ65" s="56">
        <f t="shared" si="0"/>
        <v>45.454545454545453</v>
      </c>
      <c r="BR65" s="56">
        <f t="shared" ref="BR65:CE65" si="1">BR46/SUM(BR45:BR46)*100</f>
        <v>32.727272727272727</v>
      </c>
      <c r="BS65" s="56">
        <f t="shared" si="1"/>
        <v>54.86725663716814</v>
      </c>
      <c r="BT65" s="56">
        <f t="shared" si="1"/>
        <v>36.84210526315789</v>
      </c>
      <c r="BU65" s="56">
        <f t="shared" si="1"/>
        <v>45.132743362831853</v>
      </c>
      <c r="BV65" s="56">
        <f t="shared" si="1"/>
        <v>58.282208588957054</v>
      </c>
      <c r="BW65" s="56">
        <f t="shared" si="1"/>
        <v>39.344262295081968</v>
      </c>
      <c r="BX65" s="56">
        <f t="shared" si="1"/>
        <v>0</v>
      </c>
      <c r="BY65" s="56">
        <f t="shared" si="1"/>
        <v>48</v>
      </c>
      <c r="BZ65" s="56">
        <f t="shared" si="1"/>
        <v>44.090056285178235</v>
      </c>
      <c r="CA65" s="56">
        <f t="shared" si="1"/>
        <v>56.834532374100718</v>
      </c>
      <c r="CB65" s="56">
        <f t="shared" si="1"/>
        <v>47.302158273381295</v>
      </c>
      <c r="CC65" s="56">
        <f t="shared" si="1"/>
        <v>43.661971830985912</v>
      </c>
      <c r="CD65" s="56">
        <f t="shared" si="1"/>
        <v>40.732265446224261</v>
      </c>
      <c r="CE65" s="56">
        <f t="shared" si="1"/>
        <v>42.105263157894733</v>
      </c>
      <c r="CF65" s="56">
        <f>CF46/SUM(CF45:CF46)*100</f>
        <v>48.209229898074746</v>
      </c>
    </row>
    <row r="66" spans="1:84" x14ac:dyDescent="0.35">
      <c r="A66" s="60">
        <v>62</v>
      </c>
      <c r="D66" s="56" t="s">
        <v>137</v>
      </c>
      <c r="E66" s="56">
        <f>E45/SUM(E45:E46)*100</f>
        <v>60.606060606060609</v>
      </c>
      <c r="F66" s="56">
        <f t="shared" ref="F66:BQ66" si="2">F45/SUM(F45:F46)*100</f>
        <v>59.259259259259252</v>
      </c>
      <c r="G66" s="56">
        <f t="shared" si="2"/>
        <v>47.165532879818592</v>
      </c>
      <c r="H66" s="56">
        <f t="shared" si="2"/>
        <v>45.370370370370374</v>
      </c>
      <c r="I66" s="56">
        <f t="shared" si="2"/>
        <v>48.571428571428569</v>
      </c>
      <c r="J66" s="56">
        <f t="shared" si="2"/>
        <v>54.716981132075468</v>
      </c>
      <c r="K66" s="56">
        <f t="shared" si="2"/>
        <v>62.68656716417911</v>
      </c>
      <c r="L66" s="56">
        <f t="shared" si="2"/>
        <v>50.724637681159422</v>
      </c>
      <c r="M66" s="56">
        <f t="shared" si="2"/>
        <v>65.060240963855421</v>
      </c>
      <c r="N66" s="56">
        <f t="shared" si="2"/>
        <v>46.014492753623188</v>
      </c>
      <c r="O66" s="56">
        <f t="shared" si="2"/>
        <v>38.461538461538467</v>
      </c>
      <c r="P66" s="56">
        <f t="shared" si="2"/>
        <v>43.190661478599225</v>
      </c>
      <c r="Q66" s="56">
        <f t="shared" si="2"/>
        <v>60.227272727272727</v>
      </c>
      <c r="R66" s="56">
        <f t="shared" si="2"/>
        <v>57.194244604316545</v>
      </c>
      <c r="S66" s="56">
        <f t="shared" si="2"/>
        <v>34.482758620689658</v>
      </c>
      <c r="T66" s="56">
        <f t="shared" si="2"/>
        <v>68.571428571428569</v>
      </c>
      <c r="U66" s="56">
        <f t="shared" si="2"/>
        <v>56.81818181818182</v>
      </c>
      <c r="V66" s="56">
        <f t="shared" si="2"/>
        <v>42.567567567567565</v>
      </c>
      <c r="W66" s="56">
        <f t="shared" si="2"/>
        <v>50.429799426934096</v>
      </c>
      <c r="X66" s="56">
        <f t="shared" si="2"/>
        <v>53.640776699029125</v>
      </c>
      <c r="Y66" s="56">
        <f t="shared" si="2"/>
        <v>55.769230769230774</v>
      </c>
      <c r="Z66" s="56">
        <f t="shared" si="2"/>
        <v>71.428571428571431</v>
      </c>
      <c r="AA66" s="56">
        <f t="shared" si="2"/>
        <v>56.164383561643838</v>
      </c>
      <c r="AB66" s="56">
        <f t="shared" si="2"/>
        <v>67.692307692307693</v>
      </c>
      <c r="AC66" s="56">
        <f t="shared" si="2"/>
        <v>47.222222222222221</v>
      </c>
      <c r="AD66" s="56">
        <f t="shared" si="2"/>
        <v>36.904761904761905</v>
      </c>
      <c r="AE66" s="56">
        <f t="shared" si="2"/>
        <v>51.984126984126988</v>
      </c>
      <c r="AF66" s="56">
        <f t="shared" si="2"/>
        <v>43.45718901453958</v>
      </c>
      <c r="AG66" s="56">
        <f t="shared" si="2"/>
        <v>65.217391304347828</v>
      </c>
      <c r="AH66" s="56">
        <f t="shared" si="2"/>
        <v>47.368421052631575</v>
      </c>
      <c r="AI66" s="56">
        <f t="shared" si="2"/>
        <v>54.716981132075468</v>
      </c>
      <c r="AJ66" s="56">
        <f t="shared" si="2"/>
        <v>41.304347826086953</v>
      </c>
      <c r="AK66" s="56">
        <f t="shared" si="2"/>
        <v>50.4</v>
      </c>
      <c r="AL66" s="56">
        <f t="shared" si="2"/>
        <v>69.491525423728817</v>
      </c>
      <c r="AM66" s="56">
        <f t="shared" si="2"/>
        <v>58.730158730158735</v>
      </c>
      <c r="AN66" s="56">
        <f t="shared" si="2"/>
        <v>58.778625954198475</v>
      </c>
      <c r="AO66" s="56">
        <f t="shared" si="2"/>
        <v>47.338935574229687</v>
      </c>
      <c r="AP66" s="56">
        <f t="shared" si="2"/>
        <v>51.219512195121951</v>
      </c>
      <c r="AQ66" s="56">
        <f t="shared" si="2"/>
        <v>75.789473684210535</v>
      </c>
      <c r="AR66" s="56">
        <f t="shared" si="2"/>
        <v>58.75</v>
      </c>
      <c r="AS66" s="56">
        <f t="shared" si="2"/>
        <v>76.470588235294116</v>
      </c>
      <c r="AT66" s="56">
        <f t="shared" si="2"/>
        <v>48.18181818181818</v>
      </c>
      <c r="AU66" s="56">
        <f t="shared" si="2"/>
        <v>58.247422680412377</v>
      </c>
      <c r="AV66" s="56">
        <f t="shared" si="2"/>
        <v>40</v>
      </c>
      <c r="AW66" s="56">
        <f t="shared" si="2"/>
        <v>55.118110236220474</v>
      </c>
      <c r="AX66" s="56">
        <f t="shared" si="2"/>
        <v>39.530988274706871</v>
      </c>
      <c r="AY66" s="56">
        <f t="shared" si="2"/>
        <v>55.502392344497608</v>
      </c>
      <c r="AZ66" s="56">
        <f t="shared" si="2"/>
        <v>46.753246753246749</v>
      </c>
      <c r="BA66" s="56">
        <f t="shared" si="2"/>
        <v>59.090909090909093</v>
      </c>
      <c r="BB66" s="56">
        <f t="shared" si="2"/>
        <v>52.032520325203258</v>
      </c>
      <c r="BC66" s="56">
        <f t="shared" si="2"/>
        <v>63.414634146341463</v>
      </c>
      <c r="BD66" s="56">
        <f t="shared" si="2"/>
        <v>45.5</v>
      </c>
      <c r="BE66" s="56">
        <f t="shared" si="2"/>
        <v>56.12244897959183</v>
      </c>
      <c r="BF66" s="56">
        <f t="shared" si="2"/>
        <v>47.169811320754718</v>
      </c>
      <c r="BG66" s="56">
        <f t="shared" si="2"/>
        <v>66</v>
      </c>
      <c r="BH66" s="56">
        <f t="shared" si="2"/>
        <v>67.857142857142861</v>
      </c>
      <c r="BI66" s="56">
        <f t="shared" si="2"/>
        <v>67.058823529411754</v>
      </c>
      <c r="BJ66" s="56">
        <f t="shared" si="2"/>
        <v>50</v>
      </c>
      <c r="BK66" s="56">
        <f t="shared" si="2"/>
        <v>50</v>
      </c>
      <c r="BL66" s="56">
        <f t="shared" si="2"/>
        <v>60</v>
      </c>
      <c r="BM66" s="56" t="e">
        <f t="shared" si="2"/>
        <v>#DIV/0!</v>
      </c>
      <c r="BN66" s="56">
        <f t="shared" si="2"/>
        <v>48</v>
      </c>
      <c r="BO66" s="56">
        <f t="shared" si="2"/>
        <v>51.428571428571423</v>
      </c>
      <c r="BP66" s="56">
        <f t="shared" si="2"/>
        <v>65.384615384615387</v>
      </c>
      <c r="BQ66" s="56">
        <f t="shared" si="2"/>
        <v>54.54545454545454</v>
      </c>
      <c r="BR66" s="56">
        <f t="shared" ref="BR66:CE66" si="3">BR45/SUM(BR45:BR46)*100</f>
        <v>67.272727272727266</v>
      </c>
      <c r="BS66" s="56">
        <f t="shared" si="3"/>
        <v>45.132743362831853</v>
      </c>
      <c r="BT66" s="56">
        <f t="shared" si="3"/>
        <v>63.157894736842103</v>
      </c>
      <c r="BU66" s="56">
        <f t="shared" si="3"/>
        <v>54.86725663716814</v>
      </c>
      <c r="BV66" s="56">
        <f t="shared" si="3"/>
        <v>41.717791411042946</v>
      </c>
      <c r="BW66" s="56">
        <f t="shared" si="3"/>
        <v>60.655737704918032</v>
      </c>
      <c r="BX66" s="56">
        <f t="shared" si="3"/>
        <v>100</v>
      </c>
      <c r="BY66" s="56">
        <f t="shared" si="3"/>
        <v>52</v>
      </c>
      <c r="BZ66" s="56">
        <f t="shared" si="3"/>
        <v>55.909943714821765</v>
      </c>
      <c r="CA66" s="56">
        <f t="shared" si="3"/>
        <v>43.165467625899282</v>
      </c>
      <c r="CB66" s="56">
        <f t="shared" si="3"/>
        <v>52.697841726618712</v>
      </c>
      <c r="CC66" s="56">
        <f t="shared" si="3"/>
        <v>56.338028169014088</v>
      </c>
      <c r="CD66" s="56">
        <f t="shared" si="3"/>
        <v>59.267734553775739</v>
      </c>
      <c r="CE66" s="56">
        <f t="shared" si="3"/>
        <v>57.894736842105267</v>
      </c>
      <c r="CF66" s="56">
        <f>CF45/SUM(CF45:CF46)*100</f>
        <v>51.790770101925254</v>
      </c>
    </row>
    <row r="67" spans="1:84" x14ac:dyDescent="0.35">
      <c r="A67" s="60">
        <v>63</v>
      </c>
    </row>
    <row r="68" spans="1:84" x14ac:dyDescent="0.35">
      <c r="A68" s="60">
        <v>64</v>
      </c>
      <c r="D68" s="56" t="s">
        <v>138</v>
      </c>
      <c r="E68" s="56">
        <f>E56/SUM(E55:E56)*100</f>
        <v>26.55330281229562</v>
      </c>
      <c r="F68" s="56">
        <f t="shared" ref="F68:BQ68" si="4">F56/SUM(F55:F56)*100</f>
        <v>30.257510729613735</v>
      </c>
      <c r="G68" s="56">
        <f t="shared" si="4"/>
        <v>30.909703504043129</v>
      </c>
      <c r="H68" s="56">
        <f t="shared" si="4"/>
        <v>23.339630867606452</v>
      </c>
      <c r="I68" s="56">
        <f t="shared" si="4"/>
        <v>32.865779927448607</v>
      </c>
      <c r="J68" s="56">
        <f t="shared" si="4"/>
        <v>26.433526829958943</v>
      </c>
      <c r="K68" s="56">
        <f t="shared" si="4"/>
        <v>18.861425031727805</v>
      </c>
      <c r="L68" s="56">
        <f t="shared" si="4"/>
        <v>33.509700176366842</v>
      </c>
      <c r="M68" s="56">
        <f t="shared" si="4"/>
        <v>18.65462587541467</v>
      </c>
      <c r="N68" s="56">
        <f t="shared" si="4"/>
        <v>28.753801136037637</v>
      </c>
      <c r="O68" s="56">
        <f t="shared" si="4"/>
        <v>24.104683195592287</v>
      </c>
      <c r="P68" s="56">
        <f t="shared" si="4"/>
        <v>26.542585474408252</v>
      </c>
      <c r="Q68" s="56">
        <f t="shared" si="4"/>
        <v>23.735313812625556</v>
      </c>
      <c r="R68" s="56">
        <f t="shared" si="4"/>
        <v>21.364140745248235</v>
      </c>
      <c r="S68" s="56">
        <f t="shared" si="4"/>
        <v>37.842669845053635</v>
      </c>
      <c r="T68" s="56">
        <f t="shared" si="4"/>
        <v>28.744650499286735</v>
      </c>
      <c r="U68" s="56">
        <f t="shared" si="4"/>
        <v>25.727482678983833</v>
      </c>
      <c r="V68" s="56">
        <f t="shared" si="4"/>
        <v>25.259580894846138</v>
      </c>
      <c r="W68" s="56">
        <f t="shared" si="4"/>
        <v>29.607020221289581</v>
      </c>
      <c r="X68" s="56">
        <f t="shared" si="4"/>
        <v>31.523673905304378</v>
      </c>
      <c r="Y68" s="56">
        <f t="shared" si="4"/>
        <v>23.607843137254903</v>
      </c>
      <c r="Z68" s="56">
        <f t="shared" si="4"/>
        <v>19.535173088032707</v>
      </c>
      <c r="AA68" s="56">
        <f t="shared" si="4"/>
        <v>29.106858054226475</v>
      </c>
      <c r="AB68" s="56">
        <f t="shared" si="4"/>
        <v>17.477076965823841</v>
      </c>
      <c r="AC68" s="56">
        <f t="shared" si="4"/>
        <v>30.441767068273091</v>
      </c>
      <c r="AD68" s="56">
        <f t="shared" si="4"/>
        <v>27.378835897039501</v>
      </c>
      <c r="AE68" s="56">
        <f t="shared" si="4"/>
        <v>28.606273753474387</v>
      </c>
      <c r="AF68" s="56">
        <f t="shared" si="4"/>
        <v>27.117894271178944</v>
      </c>
      <c r="AG68" s="56">
        <f t="shared" si="4"/>
        <v>29.518384256861729</v>
      </c>
      <c r="AH68" s="56">
        <f t="shared" si="4"/>
        <v>24.041297935103245</v>
      </c>
      <c r="AI68" s="56">
        <f t="shared" si="4"/>
        <v>25.137160444266026</v>
      </c>
      <c r="AJ68" s="56">
        <f t="shared" si="4"/>
        <v>27.203204661325564</v>
      </c>
      <c r="AK68" s="56">
        <f t="shared" si="4"/>
        <v>24.289617486338795</v>
      </c>
      <c r="AL68" s="56">
        <f t="shared" si="4"/>
        <v>24.330357142857142</v>
      </c>
      <c r="AM68" s="56">
        <f t="shared" si="4"/>
        <v>23.722485805397838</v>
      </c>
      <c r="AN68" s="56">
        <f t="shared" si="4"/>
        <v>22.608789703284423</v>
      </c>
      <c r="AO68" s="56">
        <f t="shared" si="4"/>
        <v>33.499811534112325</v>
      </c>
      <c r="AP68" s="56">
        <f t="shared" si="4"/>
        <v>26.278240190249701</v>
      </c>
      <c r="AQ68" s="56">
        <f t="shared" si="4"/>
        <v>19.51578384162654</v>
      </c>
      <c r="AR68" s="56">
        <f t="shared" si="4"/>
        <v>19.694174757281555</v>
      </c>
      <c r="AS68" s="56">
        <f t="shared" si="4"/>
        <v>25.073457394711067</v>
      </c>
      <c r="AT68" s="56">
        <f t="shared" si="4"/>
        <v>25.952688172043008</v>
      </c>
      <c r="AU68" s="56">
        <f t="shared" si="4"/>
        <v>24.259415996614472</v>
      </c>
      <c r="AV68" s="56">
        <f t="shared" si="4"/>
        <v>30.274314214463839</v>
      </c>
      <c r="AW68" s="56">
        <f t="shared" si="4"/>
        <v>23.714911407525381</v>
      </c>
      <c r="AX68" s="56">
        <f t="shared" si="4"/>
        <v>28.810536424749621</v>
      </c>
      <c r="AY68" s="56">
        <f t="shared" si="4"/>
        <v>26.199938856618772</v>
      </c>
      <c r="AZ68" s="56">
        <f t="shared" si="4"/>
        <v>28.753993610223645</v>
      </c>
      <c r="BA68" s="56">
        <f t="shared" si="4"/>
        <v>21.430960663633929</v>
      </c>
      <c r="BB68" s="56">
        <f t="shared" si="4"/>
        <v>23.166622091468305</v>
      </c>
      <c r="BC68" s="56">
        <f t="shared" si="4"/>
        <v>24.685382381413358</v>
      </c>
      <c r="BD68" s="56">
        <f t="shared" si="4"/>
        <v>24.144027598102628</v>
      </c>
      <c r="BE68" s="56">
        <f t="shared" si="4"/>
        <v>26.902386117136661</v>
      </c>
      <c r="BF68" s="56">
        <f t="shared" si="4"/>
        <v>31.082214765100669</v>
      </c>
      <c r="BG68" s="56">
        <f t="shared" si="4"/>
        <v>20.668693009118542</v>
      </c>
      <c r="BH68" s="56">
        <f t="shared" si="4"/>
        <v>23.602118893466745</v>
      </c>
      <c r="BI68" s="56">
        <f t="shared" si="4"/>
        <v>16.66811430556762</v>
      </c>
      <c r="BJ68" s="56">
        <f t="shared" si="4"/>
        <v>27.487473156764498</v>
      </c>
      <c r="BK68" s="56">
        <f t="shared" si="4"/>
        <v>26.385409359655277</v>
      </c>
      <c r="BL68" s="56">
        <f t="shared" si="4"/>
        <v>25.175644028103044</v>
      </c>
      <c r="BM68" s="56">
        <f t="shared" si="4"/>
        <v>26.013513513513516</v>
      </c>
      <c r="BN68" s="56">
        <f t="shared" si="4"/>
        <v>25.269807844169517</v>
      </c>
      <c r="BO68" s="56">
        <f t="shared" si="4"/>
        <v>25.07015902712816</v>
      </c>
      <c r="BP68" s="56">
        <f t="shared" si="4"/>
        <v>22.234373685538824</v>
      </c>
      <c r="BQ68" s="56">
        <f t="shared" si="4"/>
        <v>30.8191403081914</v>
      </c>
      <c r="BR68" s="56">
        <f t="shared" ref="BR68:CE68" si="5">BR56/SUM(BR55:BR56)*100</f>
        <v>18.391061452513966</v>
      </c>
      <c r="BS68" s="56">
        <f t="shared" si="5"/>
        <v>24.25314465408805</v>
      </c>
      <c r="BT68" s="56">
        <f t="shared" si="5"/>
        <v>22.093023255813954</v>
      </c>
      <c r="BU68" s="56">
        <f t="shared" si="5"/>
        <v>27.762184230671089</v>
      </c>
      <c r="BV68" s="56">
        <f t="shared" si="5"/>
        <v>28.635204081632654</v>
      </c>
      <c r="BW68" s="56">
        <f t="shared" si="5"/>
        <v>26.390845070422536</v>
      </c>
      <c r="BX68" s="56">
        <f t="shared" si="5"/>
        <v>20.45929018789144</v>
      </c>
      <c r="BY68" s="56">
        <f t="shared" si="5"/>
        <v>21.914686986403705</v>
      </c>
      <c r="BZ68" s="56">
        <f t="shared" si="5"/>
        <v>23.026136301631471</v>
      </c>
      <c r="CA68" s="56">
        <f t="shared" si="5"/>
        <v>30.222602739726028</v>
      </c>
      <c r="CB68" s="56">
        <f t="shared" si="5"/>
        <v>20.715463968289143</v>
      </c>
      <c r="CC68" s="56">
        <f t="shared" si="5"/>
        <v>30.446070332782625</v>
      </c>
      <c r="CD68" s="56">
        <f t="shared" si="5"/>
        <v>24.047985478079003</v>
      </c>
      <c r="CE68" s="56">
        <f t="shared" si="5"/>
        <v>29.702970297029701</v>
      </c>
      <c r="CF68" s="56">
        <f>CF56/SUM(CF55:CF56)*100</f>
        <v>24.481724257636969</v>
      </c>
    </row>
    <row r="69" spans="1:84" x14ac:dyDescent="0.35">
      <c r="A69" s="60">
        <v>65</v>
      </c>
      <c r="D69" s="56" t="s">
        <v>139</v>
      </c>
      <c r="E69" s="56">
        <f>E55/SUM(E55:E56)*100</f>
        <v>73.446697187704373</v>
      </c>
      <c r="F69" s="56">
        <f t="shared" ref="F69:BQ69" si="6">F55/SUM(F55:F56)*100</f>
        <v>69.742489270386272</v>
      </c>
      <c r="G69" s="56">
        <f t="shared" si="6"/>
        <v>69.090296495956878</v>
      </c>
      <c r="H69" s="56">
        <f t="shared" si="6"/>
        <v>76.660369132393541</v>
      </c>
      <c r="I69" s="56">
        <f t="shared" si="6"/>
        <v>67.134220072551386</v>
      </c>
      <c r="J69" s="56">
        <f t="shared" si="6"/>
        <v>73.566473170041064</v>
      </c>
      <c r="K69" s="56">
        <f t="shared" si="6"/>
        <v>81.138574968272195</v>
      </c>
      <c r="L69" s="56">
        <f t="shared" si="6"/>
        <v>66.490299823633165</v>
      </c>
      <c r="M69" s="56">
        <f t="shared" si="6"/>
        <v>81.345374124585334</v>
      </c>
      <c r="N69" s="56">
        <f t="shared" si="6"/>
        <v>71.246198863962363</v>
      </c>
      <c r="O69" s="56">
        <f t="shared" si="6"/>
        <v>75.895316804407713</v>
      </c>
      <c r="P69" s="56">
        <f t="shared" si="6"/>
        <v>73.457414525591744</v>
      </c>
      <c r="Q69" s="56">
        <f t="shared" si="6"/>
        <v>76.264686187374437</v>
      </c>
      <c r="R69" s="56">
        <f t="shared" si="6"/>
        <v>78.635859254751765</v>
      </c>
      <c r="S69" s="56">
        <f t="shared" si="6"/>
        <v>62.157330154946365</v>
      </c>
      <c r="T69" s="56">
        <f t="shared" si="6"/>
        <v>71.255349500713265</v>
      </c>
      <c r="U69" s="56">
        <f t="shared" si="6"/>
        <v>74.272517321016167</v>
      </c>
      <c r="V69" s="56">
        <f t="shared" si="6"/>
        <v>74.740419105153862</v>
      </c>
      <c r="W69" s="56">
        <f t="shared" si="6"/>
        <v>70.392979778710412</v>
      </c>
      <c r="X69" s="56">
        <f t="shared" si="6"/>
        <v>68.476326094695622</v>
      </c>
      <c r="Y69" s="56">
        <f t="shared" si="6"/>
        <v>76.392156862745097</v>
      </c>
      <c r="Z69" s="56">
        <f t="shared" si="6"/>
        <v>80.464826911967293</v>
      </c>
      <c r="AA69" s="56">
        <f t="shared" si="6"/>
        <v>70.893141945773536</v>
      </c>
      <c r="AB69" s="56">
        <f t="shared" si="6"/>
        <v>82.522923034176159</v>
      </c>
      <c r="AC69" s="56">
        <f t="shared" si="6"/>
        <v>69.558232931726906</v>
      </c>
      <c r="AD69" s="56">
        <f t="shared" si="6"/>
        <v>72.621164102960506</v>
      </c>
      <c r="AE69" s="56">
        <f t="shared" si="6"/>
        <v>71.393726246525617</v>
      </c>
      <c r="AF69" s="56">
        <f t="shared" si="6"/>
        <v>72.88210572882106</v>
      </c>
      <c r="AG69" s="56">
        <f t="shared" si="6"/>
        <v>70.481615743138263</v>
      </c>
      <c r="AH69" s="56">
        <f t="shared" si="6"/>
        <v>75.958702064896755</v>
      </c>
      <c r="AI69" s="56">
        <f t="shared" si="6"/>
        <v>74.86283955573397</v>
      </c>
      <c r="AJ69" s="56">
        <f t="shared" si="6"/>
        <v>72.796795338674443</v>
      </c>
      <c r="AK69" s="56">
        <f t="shared" si="6"/>
        <v>75.710382513661202</v>
      </c>
      <c r="AL69" s="56">
        <f t="shared" si="6"/>
        <v>75.669642857142861</v>
      </c>
      <c r="AM69" s="56">
        <f t="shared" si="6"/>
        <v>76.277514194602162</v>
      </c>
      <c r="AN69" s="56">
        <f t="shared" si="6"/>
        <v>77.39121029671557</v>
      </c>
      <c r="AO69" s="56">
        <f t="shared" si="6"/>
        <v>66.500188465887675</v>
      </c>
      <c r="AP69" s="56">
        <f t="shared" si="6"/>
        <v>73.721759809750296</v>
      </c>
      <c r="AQ69" s="56">
        <f t="shared" si="6"/>
        <v>80.484216158373471</v>
      </c>
      <c r="AR69" s="56">
        <f t="shared" si="6"/>
        <v>80.305825242718441</v>
      </c>
      <c r="AS69" s="56">
        <f t="shared" si="6"/>
        <v>74.926542605288944</v>
      </c>
      <c r="AT69" s="56">
        <f t="shared" si="6"/>
        <v>74.047311827956989</v>
      </c>
      <c r="AU69" s="56">
        <f t="shared" si="6"/>
        <v>75.740584003385521</v>
      </c>
      <c r="AV69" s="56">
        <f t="shared" si="6"/>
        <v>69.725685785536157</v>
      </c>
      <c r="AW69" s="56">
        <f t="shared" si="6"/>
        <v>76.285088592474608</v>
      </c>
      <c r="AX69" s="56">
        <f t="shared" si="6"/>
        <v>71.189463575250372</v>
      </c>
      <c r="AY69" s="56">
        <f t="shared" si="6"/>
        <v>73.800061143381228</v>
      </c>
      <c r="AZ69" s="56">
        <f t="shared" si="6"/>
        <v>71.246006389776369</v>
      </c>
      <c r="BA69" s="56">
        <f t="shared" si="6"/>
        <v>78.56903933636606</v>
      </c>
      <c r="BB69" s="56">
        <f t="shared" si="6"/>
        <v>76.833377908531702</v>
      </c>
      <c r="BC69" s="56">
        <f t="shared" si="6"/>
        <v>75.314617618586638</v>
      </c>
      <c r="BD69" s="56">
        <f t="shared" si="6"/>
        <v>75.855972401897361</v>
      </c>
      <c r="BE69" s="56">
        <f t="shared" si="6"/>
        <v>73.097613882863342</v>
      </c>
      <c r="BF69" s="56">
        <f t="shared" si="6"/>
        <v>68.917785234899327</v>
      </c>
      <c r="BG69" s="56">
        <f t="shared" si="6"/>
        <v>79.331306990881458</v>
      </c>
      <c r="BH69" s="56">
        <f t="shared" si="6"/>
        <v>76.397881106533248</v>
      </c>
      <c r="BI69" s="56">
        <f t="shared" si="6"/>
        <v>83.331885694432387</v>
      </c>
      <c r="BJ69" s="56">
        <f t="shared" si="6"/>
        <v>72.512526843235506</v>
      </c>
      <c r="BK69" s="56">
        <f t="shared" si="6"/>
        <v>73.61459064034473</v>
      </c>
      <c r="BL69" s="56">
        <f t="shared" si="6"/>
        <v>74.824355971896964</v>
      </c>
      <c r="BM69" s="56">
        <f t="shared" si="6"/>
        <v>73.986486486486484</v>
      </c>
      <c r="BN69" s="56">
        <f t="shared" si="6"/>
        <v>74.73019215583048</v>
      </c>
      <c r="BO69" s="56">
        <f t="shared" si="6"/>
        <v>74.929840972871844</v>
      </c>
      <c r="BP69" s="56">
        <f t="shared" si="6"/>
        <v>77.765626314461173</v>
      </c>
      <c r="BQ69" s="56">
        <f t="shared" si="6"/>
        <v>69.180859691808593</v>
      </c>
      <c r="BR69" s="56">
        <f t="shared" ref="BR69:CE69" si="7">BR55/SUM(BR55:BR56)*100</f>
        <v>81.608938547486034</v>
      </c>
      <c r="BS69" s="56">
        <f t="shared" si="7"/>
        <v>75.746855345911939</v>
      </c>
      <c r="BT69" s="56">
        <f t="shared" si="7"/>
        <v>77.906976744186053</v>
      </c>
      <c r="BU69" s="56">
        <f t="shared" si="7"/>
        <v>72.237815769328904</v>
      </c>
      <c r="BV69" s="56">
        <f t="shared" si="7"/>
        <v>71.364795918367349</v>
      </c>
      <c r="BW69" s="56">
        <f t="shared" si="7"/>
        <v>73.609154929577471</v>
      </c>
      <c r="BX69" s="56">
        <f t="shared" si="7"/>
        <v>79.54070981210856</v>
      </c>
      <c r="BY69" s="56">
        <f t="shared" si="7"/>
        <v>78.085313013596291</v>
      </c>
      <c r="BZ69" s="56">
        <f t="shared" si="7"/>
        <v>76.973863698368532</v>
      </c>
      <c r="CA69" s="56">
        <f t="shared" si="7"/>
        <v>69.777397260273972</v>
      </c>
      <c r="CB69" s="56">
        <f t="shared" si="7"/>
        <v>79.284536031710857</v>
      </c>
      <c r="CC69" s="56">
        <f t="shared" si="7"/>
        <v>69.553929667217375</v>
      </c>
      <c r="CD69" s="56">
        <f t="shared" si="7"/>
        <v>75.952014521921001</v>
      </c>
      <c r="CE69" s="56">
        <f t="shared" si="7"/>
        <v>70.297029702970292</v>
      </c>
      <c r="CF69" s="56">
        <f>CF55/SUM(CF55:CF56)*100</f>
        <v>75.518275742363031</v>
      </c>
    </row>
    <row r="70" spans="1:84" x14ac:dyDescent="0.35">
      <c r="A70" s="60">
        <v>66</v>
      </c>
    </row>
    <row r="71" spans="1:84" x14ac:dyDescent="0.35">
      <c r="A71" s="60">
        <v>67</v>
      </c>
      <c r="B71" s="57" t="s">
        <v>141</v>
      </c>
      <c r="D71" s="56" t="s">
        <v>169</v>
      </c>
      <c r="E71" s="56">
        <v>50.909090909090907</v>
      </c>
      <c r="F71" s="56">
        <v>57.142857142857139</v>
      </c>
      <c r="G71" s="56">
        <v>34.871099050203533</v>
      </c>
      <c r="H71" s="56">
        <v>44.836956521739133</v>
      </c>
      <c r="I71" s="56">
        <v>52.121212121212125</v>
      </c>
      <c r="J71" s="56">
        <v>51.914893617021271</v>
      </c>
      <c r="K71" s="56">
        <v>50.847457627118644</v>
      </c>
      <c r="L71" s="56">
        <v>34.234234234234236</v>
      </c>
      <c r="M71" s="56">
        <v>39.37823834196891</v>
      </c>
      <c r="N71" s="56">
        <v>35.467980295566505</v>
      </c>
      <c r="O71" s="56">
        <v>63.636363636363633</v>
      </c>
      <c r="P71" s="56">
        <v>43.583535108958834</v>
      </c>
      <c r="Q71" s="56">
        <v>53.157894736842103</v>
      </c>
      <c r="R71" s="56">
        <v>52.962962962962969</v>
      </c>
      <c r="S71" s="56">
        <v>50</v>
      </c>
      <c r="T71" s="56">
        <v>46.969696969696969</v>
      </c>
      <c r="U71" s="56">
        <v>39.743589743589745</v>
      </c>
      <c r="V71" s="56">
        <v>25.920245398773005</v>
      </c>
      <c r="W71" s="56">
        <v>34.358974358974358</v>
      </c>
      <c r="X71" s="56">
        <v>47.34576757532281</v>
      </c>
      <c r="Y71" s="56">
        <v>53.191489361702125</v>
      </c>
      <c r="Z71" s="56">
        <v>40.880503144654092</v>
      </c>
      <c r="AA71" s="56">
        <v>43.478260869565219</v>
      </c>
      <c r="AB71" s="56">
        <v>83</v>
      </c>
      <c r="AC71" s="56">
        <v>37.976060935799779</v>
      </c>
      <c r="AD71" s="56">
        <v>33.088235294117645</v>
      </c>
      <c r="AE71" s="56">
        <v>44.499586435070306</v>
      </c>
      <c r="AF71" s="56">
        <v>39.812889812889814</v>
      </c>
      <c r="AG71" s="56">
        <v>65.882352941176464</v>
      </c>
      <c r="AH71" s="56">
        <v>66.666666666666657</v>
      </c>
      <c r="AI71" s="56">
        <v>42.105263157894733</v>
      </c>
      <c r="AJ71" s="56">
        <v>34.868421052631575</v>
      </c>
      <c r="AK71" s="56">
        <v>48.538011695906427</v>
      </c>
      <c r="AL71" s="56">
        <v>65.625</v>
      </c>
      <c r="AM71" s="56">
        <v>51.543209876543209</v>
      </c>
      <c r="AN71" s="56">
        <v>51.145038167938928</v>
      </c>
      <c r="AO71" s="56">
        <v>41.245791245791246</v>
      </c>
      <c r="AP71" s="56">
        <v>73.91304347826086</v>
      </c>
      <c r="AQ71" s="56">
        <v>68.387096774193552</v>
      </c>
      <c r="AR71" s="56">
        <v>51.587301587301596</v>
      </c>
      <c r="AS71" s="56">
        <v>75.609756097560975</v>
      </c>
      <c r="AT71" s="56">
        <v>28.880866425992778</v>
      </c>
      <c r="AU71" s="56">
        <v>46.12903225806452</v>
      </c>
      <c r="AV71" s="56">
        <v>13.970588235294118</v>
      </c>
      <c r="AW71" s="56">
        <v>50.892857142857139</v>
      </c>
      <c r="AX71" s="56">
        <v>32.547699214365885</v>
      </c>
      <c r="AY71" s="56">
        <v>51.644736842105267</v>
      </c>
      <c r="AZ71" s="56">
        <v>51.648351648351657</v>
      </c>
      <c r="BA71" s="56">
        <v>40.579710144927539</v>
      </c>
      <c r="BB71" s="56">
        <v>33.20754716981132</v>
      </c>
      <c r="BC71" s="56">
        <v>63.841807909604519</v>
      </c>
      <c r="BD71" s="56">
        <v>31.914893617021278</v>
      </c>
      <c r="BE71" s="56">
        <v>53.260869565217398</v>
      </c>
      <c r="BF71" s="56">
        <v>51.612903225806448</v>
      </c>
      <c r="BG71" s="56">
        <v>56.470588235294116</v>
      </c>
      <c r="BH71" s="56">
        <v>64.583333333333343</v>
      </c>
      <c r="BI71" s="56">
        <v>79.2</v>
      </c>
      <c r="BJ71" s="56">
        <v>51.19047619047619</v>
      </c>
      <c r="BK71" s="56">
        <v>23.104693140794225</v>
      </c>
      <c r="BL71" s="56">
        <v>69.642857142857139</v>
      </c>
      <c r="BM71" s="56">
        <v>60</v>
      </c>
      <c r="BN71" s="56">
        <v>45.522388059701491</v>
      </c>
      <c r="BO71" s="56">
        <v>50.793650793650791</v>
      </c>
      <c r="BP71" s="56">
        <v>23.469387755102041</v>
      </c>
      <c r="BQ71" s="56">
        <v>51.612903225806448</v>
      </c>
      <c r="BR71" s="56">
        <v>69.318181818181827</v>
      </c>
      <c r="BS71" s="56">
        <v>28.571428571428569</v>
      </c>
      <c r="BT71" s="56">
        <v>48.979591836734691</v>
      </c>
      <c r="BU71" s="56">
        <v>43.147208121827411</v>
      </c>
      <c r="BV71" s="56">
        <v>31.417624521072796</v>
      </c>
      <c r="BW71" s="56">
        <v>51.768488745980711</v>
      </c>
      <c r="BX71" s="56">
        <v>75</v>
      </c>
      <c r="BY71" s="56">
        <v>42.222222222222221</v>
      </c>
      <c r="BZ71" s="56">
        <v>45.694444444444443</v>
      </c>
      <c r="CA71" s="56">
        <v>31.625835189309576</v>
      </c>
      <c r="CB71" s="56">
        <v>43.832020997375324</v>
      </c>
      <c r="CC71" s="56">
        <v>20.849420849420849</v>
      </c>
      <c r="CD71" s="56">
        <v>63.917525773195869</v>
      </c>
      <c r="CE71" s="56">
        <v>62.222222222222221</v>
      </c>
      <c r="CF71" s="56">
        <v>43.316654753395284</v>
      </c>
    </row>
    <row r="72" spans="1:84" x14ac:dyDescent="0.35">
      <c r="A72" s="60">
        <v>68</v>
      </c>
      <c r="D72" s="56" t="s">
        <v>170</v>
      </c>
      <c r="E72" s="56">
        <v>30.909090909090907</v>
      </c>
      <c r="F72" s="56">
        <v>37.5</v>
      </c>
      <c r="G72" s="56">
        <v>59.565807327001352</v>
      </c>
      <c r="H72" s="56">
        <v>50.54347826086957</v>
      </c>
      <c r="I72" s="56">
        <v>44.242424242424242</v>
      </c>
      <c r="J72" s="56">
        <v>47.659574468085111</v>
      </c>
      <c r="K72" s="56">
        <v>38.983050847457626</v>
      </c>
      <c r="L72" s="56">
        <v>54.054054054054056</v>
      </c>
      <c r="M72" s="56">
        <v>53.367875647668392</v>
      </c>
      <c r="N72" s="56">
        <v>56.650246305418719</v>
      </c>
      <c r="O72" s="56">
        <v>24.242424242424242</v>
      </c>
      <c r="P72" s="56">
        <v>52.058111380145277</v>
      </c>
      <c r="Q72" s="56">
        <v>42.368421052631575</v>
      </c>
      <c r="R72" s="56">
        <v>42.345679012345677</v>
      </c>
      <c r="S72" s="56">
        <v>37.962962962962962</v>
      </c>
      <c r="T72" s="56">
        <v>48.484848484848484</v>
      </c>
      <c r="U72" s="56">
        <v>47.435897435897431</v>
      </c>
      <c r="V72" s="56">
        <v>68.865030674846622</v>
      </c>
      <c r="W72" s="56">
        <v>58.632478632478637</v>
      </c>
      <c r="X72" s="56">
        <v>46.628407460545198</v>
      </c>
      <c r="Y72" s="56">
        <v>45.744680851063826</v>
      </c>
      <c r="Z72" s="56">
        <v>52.20125786163522</v>
      </c>
      <c r="AA72" s="56">
        <v>57.391304347826086</v>
      </c>
      <c r="AB72" s="56">
        <v>10</v>
      </c>
      <c r="AC72" s="56">
        <v>58.215451577801957</v>
      </c>
      <c r="AD72" s="56">
        <v>63.235294117647058</v>
      </c>
      <c r="AE72" s="56">
        <v>50.785773366418532</v>
      </c>
      <c r="AF72" s="56">
        <v>54.054054054054056</v>
      </c>
      <c r="AG72" s="56">
        <v>31.764705882352938</v>
      </c>
      <c r="AH72" s="56">
        <v>26.190476190476193</v>
      </c>
      <c r="AI72" s="56">
        <v>54.887218045112782</v>
      </c>
      <c r="AJ72" s="56">
        <v>63.157894736842103</v>
      </c>
      <c r="AK72" s="56">
        <v>48.976608187134502</v>
      </c>
      <c r="AL72" s="56">
        <v>26.041666666666668</v>
      </c>
      <c r="AM72" s="56">
        <v>46.913580246913575</v>
      </c>
      <c r="AN72" s="56">
        <v>43.511450381679388</v>
      </c>
      <c r="AO72" s="56">
        <v>54.54545454545454</v>
      </c>
      <c r="AP72" s="56">
        <v>23.188405797101449</v>
      </c>
      <c r="AQ72" s="56">
        <v>21.29032258064516</v>
      </c>
      <c r="AR72" s="56">
        <v>48.412698412698411</v>
      </c>
      <c r="AS72" s="56">
        <v>21.951219512195124</v>
      </c>
      <c r="AT72" s="56">
        <v>67.870036101083031</v>
      </c>
      <c r="AU72" s="56">
        <v>46.451612903225808</v>
      </c>
      <c r="AV72" s="56">
        <v>77.941176470588232</v>
      </c>
      <c r="AW72" s="56">
        <v>46.071428571428569</v>
      </c>
      <c r="AX72" s="56">
        <v>61.840628507295172</v>
      </c>
      <c r="AY72" s="56">
        <v>40.789473684210527</v>
      </c>
      <c r="AZ72" s="56">
        <v>44.322344322344321</v>
      </c>
      <c r="BA72" s="56">
        <v>52.173913043478258</v>
      </c>
      <c r="BB72" s="56">
        <v>61.132075471698109</v>
      </c>
      <c r="BC72" s="56">
        <v>31.073446327683619</v>
      </c>
      <c r="BD72" s="56">
        <v>62.088974854932303</v>
      </c>
      <c r="BE72" s="56">
        <v>44.720496894409941</v>
      </c>
      <c r="BF72" s="56">
        <v>40.86021505376344</v>
      </c>
      <c r="BG72" s="56">
        <v>36.470588235294116</v>
      </c>
      <c r="BH72" s="56">
        <v>32.291666666666671</v>
      </c>
      <c r="BI72" s="56">
        <v>15.2</v>
      </c>
      <c r="BJ72" s="56">
        <v>38.095238095238095</v>
      </c>
      <c r="BK72" s="56">
        <v>74.007220216606498</v>
      </c>
      <c r="BL72" s="56">
        <v>35.714285714285715</v>
      </c>
      <c r="BM72" s="56">
        <v>0</v>
      </c>
      <c r="BN72" s="56">
        <v>45.522388059701491</v>
      </c>
      <c r="BO72" s="56">
        <v>42.063492063492063</v>
      </c>
      <c r="BP72" s="56">
        <v>71.938775510204081</v>
      </c>
      <c r="BQ72" s="56">
        <v>35.483870967741936</v>
      </c>
      <c r="BR72" s="56">
        <v>34.090909090909086</v>
      </c>
      <c r="BS72" s="56">
        <v>59.183673469387756</v>
      </c>
      <c r="BT72" s="56">
        <v>38.775510204081634</v>
      </c>
      <c r="BU72" s="56">
        <v>51.776649746192895</v>
      </c>
      <c r="BV72" s="56">
        <v>66.666666666666657</v>
      </c>
      <c r="BW72" s="56">
        <v>42.443729903536976</v>
      </c>
      <c r="BX72" s="56">
        <v>0</v>
      </c>
      <c r="BY72" s="56">
        <v>55.111111111111114</v>
      </c>
      <c r="BZ72" s="56">
        <v>50.694444444444443</v>
      </c>
      <c r="CA72" s="56">
        <v>64.365256124721597</v>
      </c>
      <c r="CB72" s="56">
        <v>52.887139107611546</v>
      </c>
      <c r="CC72" s="56">
        <v>74.517374517374506</v>
      </c>
      <c r="CD72" s="56">
        <v>32.547864506627391</v>
      </c>
      <c r="CE72" s="56">
        <v>15.555555555555555</v>
      </c>
      <c r="CF72" s="56">
        <v>51.759660261531351</v>
      </c>
    </row>
    <row r="73" spans="1:84" x14ac:dyDescent="0.35">
      <c r="A73" s="60">
        <v>69</v>
      </c>
      <c r="D73" s="56" t="s">
        <v>171</v>
      </c>
      <c r="E73" s="56">
        <v>14.545454545454545</v>
      </c>
      <c r="F73" s="56">
        <v>8.9285714285714288</v>
      </c>
      <c r="G73" s="56">
        <v>3.6635006784260513</v>
      </c>
      <c r="H73" s="56">
        <v>4.3478260869565215</v>
      </c>
      <c r="I73" s="56">
        <v>1.8181818181818181</v>
      </c>
      <c r="J73" s="56">
        <v>3.8297872340425529</v>
      </c>
      <c r="K73" s="56">
        <v>3.3898305084745761</v>
      </c>
      <c r="L73" s="56">
        <v>5.4054054054054053</v>
      </c>
      <c r="M73" s="56">
        <v>4.1450777202072544</v>
      </c>
      <c r="N73" s="56">
        <v>3.9408866995073892</v>
      </c>
      <c r="O73" s="56">
        <v>0</v>
      </c>
      <c r="P73" s="56">
        <v>4.1162227602905572</v>
      </c>
      <c r="Q73" s="56">
        <v>4.2105263157894735</v>
      </c>
      <c r="R73" s="56">
        <v>4.6913580246913584</v>
      </c>
      <c r="S73" s="56">
        <v>8.3333333333333321</v>
      </c>
      <c r="T73" s="56">
        <v>5.3030303030303028</v>
      </c>
      <c r="U73" s="56">
        <v>3.8461538461538463</v>
      </c>
      <c r="V73" s="56">
        <v>7.3619631901840492</v>
      </c>
      <c r="W73" s="56">
        <v>5.299145299145299</v>
      </c>
      <c r="X73" s="56">
        <v>4.3041606886657107</v>
      </c>
      <c r="Y73" s="56">
        <v>10.638297872340425</v>
      </c>
      <c r="Z73" s="56">
        <v>3.1446540880503147</v>
      </c>
      <c r="AA73" s="56">
        <v>3.9130434782608701</v>
      </c>
      <c r="AB73" s="56">
        <v>0</v>
      </c>
      <c r="AC73" s="56">
        <v>4.6789989118607185</v>
      </c>
      <c r="AD73" s="56">
        <v>5.1470588235294112</v>
      </c>
      <c r="AE73" s="56">
        <v>2.6468155500413566</v>
      </c>
      <c r="AF73" s="56">
        <v>5.7172557172557177</v>
      </c>
      <c r="AG73" s="56">
        <v>4.7058823529411766</v>
      </c>
      <c r="AH73" s="56">
        <v>0</v>
      </c>
      <c r="AI73" s="56">
        <v>3.007518796992481</v>
      </c>
      <c r="AJ73" s="56">
        <v>8.5526315789473681</v>
      </c>
      <c r="AK73" s="56">
        <v>4.0935672514619883</v>
      </c>
      <c r="AL73" s="56">
        <v>3.125</v>
      </c>
      <c r="AM73" s="56">
        <v>4.0123456790123457</v>
      </c>
      <c r="AN73" s="56">
        <v>3.8167938931297711</v>
      </c>
      <c r="AO73" s="56">
        <v>3.7037037037037033</v>
      </c>
      <c r="AP73" s="56">
        <v>5.7971014492753623</v>
      </c>
      <c r="AQ73" s="56">
        <v>3.225806451612903</v>
      </c>
      <c r="AR73" s="56">
        <v>3.1746031746031744</v>
      </c>
      <c r="AS73" s="56">
        <v>0</v>
      </c>
      <c r="AT73" s="56">
        <v>3.2490974729241873</v>
      </c>
      <c r="AU73" s="56">
        <v>3.5483870967741935</v>
      </c>
      <c r="AV73" s="56">
        <v>4.4117647058823533</v>
      </c>
      <c r="AW73" s="56">
        <v>2.5</v>
      </c>
      <c r="AX73" s="56">
        <v>4.2648709315375983</v>
      </c>
      <c r="AY73" s="56">
        <v>2.6315789473684208</v>
      </c>
      <c r="AZ73" s="56">
        <v>7.3260073260073266</v>
      </c>
      <c r="BA73" s="56">
        <v>4.3478260869565215</v>
      </c>
      <c r="BB73" s="56">
        <v>2.2641509433962264</v>
      </c>
      <c r="BC73" s="56">
        <v>5.6497175141242941</v>
      </c>
      <c r="BD73" s="56">
        <v>3.67504835589942</v>
      </c>
      <c r="BE73" s="56">
        <v>2.329192546583851</v>
      </c>
      <c r="BF73" s="56">
        <v>5.376344086021505</v>
      </c>
      <c r="BG73" s="56">
        <v>3.5294117647058822</v>
      </c>
      <c r="BH73" s="56">
        <v>3.125</v>
      </c>
      <c r="BI73" s="56">
        <v>0</v>
      </c>
      <c r="BJ73" s="56">
        <v>4.7619047619047619</v>
      </c>
      <c r="BK73" s="56">
        <v>5.4151624548736459</v>
      </c>
      <c r="BL73" s="56">
        <v>8.9285714285714288</v>
      </c>
      <c r="BM73" s="56">
        <v>0</v>
      </c>
      <c r="BN73" s="56">
        <v>2.9850746268656714</v>
      </c>
      <c r="BO73" s="56">
        <v>5.5555555555555554</v>
      </c>
      <c r="BP73" s="56">
        <v>4.0816326530612246</v>
      </c>
      <c r="BQ73" s="56">
        <v>9.67741935483871</v>
      </c>
      <c r="BR73" s="56">
        <v>0</v>
      </c>
      <c r="BS73" s="56">
        <v>6.7055393586005829</v>
      </c>
      <c r="BT73" s="56">
        <v>6.1224489795918364</v>
      </c>
      <c r="BU73" s="56">
        <v>0</v>
      </c>
      <c r="BV73" s="56">
        <v>2.6819923371647509</v>
      </c>
      <c r="BW73" s="56">
        <v>5.4662379421221869</v>
      </c>
      <c r="BX73" s="56">
        <v>0</v>
      </c>
      <c r="BY73" s="56">
        <v>4.8888888888888893</v>
      </c>
      <c r="BZ73" s="56">
        <v>2.5</v>
      </c>
      <c r="CA73" s="56">
        <v>3.7861915367483299</v>
      </c>
      <c r="CB73" s="56">
        <v>3.0183727034120733</v>
      </c>
      <c r="CC73" s="56">
        <v>3.4749034749034751</v>
      </c>
      <c r="CD73" s="56">
        <v>2.5036818851251841</v>
      </c>
      <c r="CE73" s="56">
        <v>15.555555555555555</v>
      </c>
      <c r="CF73" s="56">
        <v>4.1626371778160873</v>
      </c>
    </row>
    <row r="74" spans="1:84" x14ac:dyDescent="0.35">
      <c r="A74" s="60">
        <v>70</v>
      </c>
      <c r="D74" s="56" t="s">
        <v>172</v>
      </c>
      <c r="E74" s="56">
        <v>7.2727272727272725</v>
      </c>
      <c r="F74" s="56">
        <v>8.9285714285714288</v>
      </c>
      <c r="G74" s="56">
        <v>22.930800542740844</v>
      </c>
      <c r="H74" s="56">
        <v>20.923913043478262</v>
      </c>
      <c r="I74" s="56">
        <v>2.4242424242424243</v>
      </c>
      <c r="J74" s="56">
        <v>17.446808510638299</v>
      </c>
      <c r="K74" s="56">
        <v>14.40677966101695</v>
      </c>
      <c r="L74" s="56">
        <v>20.72072072072072</v>
      </c>
      <c r="M74" s="56">
        <v>4.1450777202072544</v>
      </c>
      <c r="N74" s="56">
        <v>13.546798029556651</v>
      </c>
      <c r="O74" s="56">
        <v>0</v>
      </c>
      <c r="P74" s="56">
        <v>20.823244552058114</v>
      </c>
      <c r="Q74" s="56">
        <v>2.8947368421052633</v>
      </c>
      <c r="R74" s="56">
        <v>8.3950617283950617</v>
      </c>
      <c r="S74" s="56">
        <v>11.111111111111111</v>
      </c>
      <c r="T74" s="56">
        <v>12.121212121212121</v>
      </c>
      <c r="U74" s="56">
        <v>0</v>
      </c>
      <c r="V74" s="56">
        <v>28.067484662576685</v>
      </c>
      <c r="W74" s="56">
        <v>28.034188034188034</v>
      </c>
      <c r="X74" s="56">
        <v>10.760401721664275</v>
      </c>
      <c r="Y74" s="56">
        <v>8.5106382978723403</v>
      </c>
      <c r="Z74" s="56">
        <v>3.7735849056603774</v>
      </c>
      <c r="AA74" s="56">
        <v>20.434782608695652</v>
      </c>
      <c r="AB74" s="56">
        <v>0</v>
      </c>
      <c r="AC74" s="56">
        <v>19.260065288356909</v>
      </c>
      <c r="AD74" s="56">
        <v>26.838235294117645</v>
      </c>
      <c r="AE74" s="56">
        <v>15.384615384615385</v>
      </c>
      <c r="AF74" s="56">
        <v>22.03742203742204</v>
      </c>
      <c r="AG74" s="56">
        <v>5.8823529411764701</v>
      </c>
      <c r="AH74" s="56">
        <v>14.285714285714285</v>
      </c>
      <c r="AI74" s="56">
        <v>12.781954887218044</v>
      </c>
      <c r="AJ74" s="56">
        <v>25</v>
      </c>
      <c r="AK74" s="56">
        <v>15.789473684210526</v>
      </c>
      <c r="AL74" s="56">
        <v>0</v>
      </c>
      <c r="AM74" s="56">
        <v>10.185185185185185</v>
      </c>
      <c r="AN74" s="56">
        <v>7.888040712468193</v>
      </c>
      <c r="AO74" s="56">
        <v>20.53872053872054</v>
      </c>
      <c r="AP74" s="56">
        <v>0</v>
      </c>
      <c r="AQ74" s="56">
        <v>4.5161290322580641</v>
      </c>
      <c r="AR74" s="56">
        <v>10.317460317460316</v>
      </c>
      <c r="AS74" s="56">
        <v>0</v>
      </c>
      <c r="AT74" s="56">
        <v>17.689530685920577</v>
      </c>
      <c r="AU74" s="56">
        <v>12.580645161290322</v>
      </c>
      <c r="AV74" s="56">
        <v>12.132352941176471</v>
      </c>
      <c r="AW74" s="56">
        <v>5.8928571428571423</v>
      </c>
      <c r="AX74" s="56">
        <v>24.242424242424242</v>
      </c>
      <c r="AY74" s="56">
        <v>5.9210526315789469</v>
      </c>
      <c r="AZ74" s="56">
        <v>11.355311355311356</v>
      </c>
      <c r="BA74" s="56">
        <v>18.357487922705314</v>
      </c>
      <c r="BB74" s="56">
        <v>11.320754716981133</v>
      </c>
      <c r="BC74" s="56">
        <v>6.7796610169491522</v>
      </c>
      <c r="BD74" s="56">
        <v>11.02514506769826</v>
      </c>
      <c r="BE74" s="56">
        <v>9.1614906832298146</v>
      </c>
      <c r="BF74" s="56">
        <v>11.827956989247312</v>
      </c>
      <c r="BG74" s="56">
        <v>14.117647058823529</v>
      </c>
      <c r="BH74" s="56">
        <v>9.375</v>
      </c>
      <c r="BI74" s="56">
        <v>2.4</v>
      </c>
      <c r="BJ74" s="56">
        <v>13.095238095238097</v>
      </c>
      <c r="BK74" s="56">
        <v>19.133574007220215</v>
      </c>
      <c r="BL74" s="56">
        <v>0</v>
      </c>
      <c r="BM74" s="56">
        <v>0</v>
      </c>
      <c r="BN74" s="56">
        <v>8.9552238805970141</v>
      </c>
      <c r="BO74" s="56">
        <v>15.079365079365079</v>
      </c>
      <c r="BP74" s="56">
        <v>6.6326530612244898</v>
      </c>
      <c r="BQ74" s="56">
        <v>8.064516129032258</v>
      </c>
      <c r="BR74" s="56">
        <v>4.5454545454545459</v>
      </c>
      <c r="BS74" s="56">
        <v>33.236151603498541</v>
      </c>
      <c r="BT74" s="56">
        <v>6.1224489795918364</v>
      </c>
      <c r="BU74" s="56">
        <v>14.213197969543149</v>
      </c>
      <c r="BV74" s="56">
        <v>28.735632183908045</v>
      </c>
      <c r="BW74" s="56">
        <v>12.861736334405144</v>
      </c>
      <c r="BX74" s="56">
        <v>0</v>
      </c>
      <c r="BY74" s="56">
        <v>15.111111111111111</v>
      </c>
      <c r="BZ74" s="56">
        <v>13.194444444444445</v>
      </c>
      <c r="CA74" s="56">
        <v>19.821826280623608</v>
      </c>
      <c r="CB74" s="56">
        <v>8.3989501312335957</v>
      </c>
      <c r="CC74" s="56">
        <v>25.482625482625483</v>
      </c>
      <c r="CD74" s="56">
        <v>8.5419734904270985</v>
      </c>
      <c r="CE74" s="56">
        <v>0</v>
      </c>
      <c r="CF74" s="56">
        <v>15.002312576209897</v>
      </c>
    </row>
    <row r="75" spans="1:84" x14ac:dyDescent="0.35">
      <c r="A75" s="60">
        <v>71</v>
      </c>
      <c r="D75" s="56" t="s">
        <v>173</v>
      </c>
      <c r="E75" s="56">
        <v>74.361657597321056</v>
      </c>
      <c r="F75" s="56">
        <v>71.869842018391893</v>
      </c>
      <c r="G75" s="56">
        <v>65.760509216284319</v>
      </c>
      <c r="H75" s="56">
        <v>72.469755089997051</v>
      </c>
      <c r="I75" s="56">
        <v>71.306687163720213</v>
      </c>
      <c r="J75" s="56">
        <v>76.205010077742585</v>
      </c>
      <c r="K75" s="56">
        <v>73.867346354315828</v>
      </c>
      <c r="L75" s="56">
        <v>72.043795620437962</v>
      </c>
      <c r="M75" s="56">
        <v>66.781212283760226</v>
      </c>
      <c r="N75" s="56">
        <v>69.74717079871786</v>
      </c>
      <c r="O75" s="56">
        <v>78.497730086669421</v>
      </c>
      <c r="P75" s="56">
        <v>73.011384775652957</v>
      </c>
      <c r="Q75" s="56">
        <v>73.716860389186365</v>
      </c>
      <c r="R75" s="56">
        <v>75.495252800683332</v>
      </c>
      <c r="S75" s="56">
        <v>73.277153558052433</v>
      </c>
      <c r="T75" s="56">
        <v>73.507747015494033</v>
      </c>
      <c r="U75" s="56">
        <v>73.860386879730868</v>
      </c>
      <c r="V75" s="56">
        <v>58.311452978809953</v>
      </c>
      <c r="W75" s="56">
        <v>74.333156686097865</v>
      </c>
      <c r="X75" s="56">
        <v>67.408299483578617</v>
      </c>
      <c r="Y75" s="56">
        <v>74.933268624120359</v>
      </c>
      <c r="Z75" s="56">
        <v>63.232699094675461</v>
      </c>
      <c r="AA75" s="56">
        <v>73.70550161812298</v>
      </c>
      <c r="AB75" s="56">
        <v>88.735177865612641</v>
      </c>
      <c r="AC75" s="56">
        <v>69.245604925450635</v>
      </c>
      <c r="AD75" s="56">
        <v>60.616729140348333</v>
      </c>
      <c r="AE75" s="56">
        <v>69.163432061638161</v>
      </c>
      <c r="AF75" s="56">
        <v>67.861437424845064</v>
      </c>
      <c r="AG75" s="56">
        <v>78.423794320282298</v>
      </c>
      <c r="AH75" s="56">
        <v>78.348704435660949</v>
      </c>
      <c r="AI75" s="56">
        <v>67.454483421730089</v>
      </c>
      <c r="AJ75" s="56">
        <v>71.79656538969617</v>
      </c>
      <c r="AK75" s="56">
        <v>72.113524335054919</v>
      </c>
      <c r="AL75" s="56">
        <v>78.758620689655174</v>
      </c>
      <c r="AM75" s="56">
        <v>71.462933046131752</v>
      </c>
      <c r="AN75" s="56">
        <v>76.794833283268247</v>
      </c>
      <c r="AO75" s="56">
        <v>70.220854453294706</v>
      </c>
      <c r="AP75" s="56">
        <v>78.203799654576855</v>
      </c>
      <c r="AQ75" s="56">
        <v>82.372206524531208</v>
      </c>
      <c r="AR75" s="56">
        <v>77.743849022601552</v>
      </c>
      <c r="AS75" s="56">
        <v>74.889310562934853</v>
      </c>
      <c r="AT75" s="56">
        <v>52.327506290557544</v>
      </c>
      <c r="AU75" s="56">
        <v>73.474225764148088</v>
      </c>
      <c r="AV75" s="56">
        <v>30.4143242338262</v>
      </c>
      <c r="AW75" s="56">
        <v>75.320824421543847</v>
      </c>
      <c r="AX75" s="56">
        <v>66.451749286544754</v>
      </c>
      <c r="AY75" s="56">
        <v>74.627421758569298</v>
      </c>
      <c r="AZ75" s="56">
        <v>72.590361445783131</v>
      </c>
      <c r="BA75" s="56">
        <v>67.332623839009287</v>
      </c>
      <c r="BB75" s="56">
        <v>64.289017341040463</v>
      </c>
      <c r="BC75" s="56">
        <v>78.368277119416589</v>
      </c>
      <c r="BD75" s="56">
        <v>58.97761157147329</v>
      </c>
      <c r="BE75" s="56">
        <v>74.893259606635397</v>
      </c>
      <c r="BF75" s="56">
        <v>79.170101676284702</v>
      </c>
      <c r="BG75" s="56">
        <v>76.183915963492339</v>
      </c>
      <c r="BH75" s="56">
        <v>79.117476291852142</v>
      </c>
      <c r="BI75" s="56">
        <v>88.053998981151295</v>
      </c>
      <c r="BJ75" s="56">
        <v>74.175347222222214</v>
      </c>
      <c r="BK75" s="56">
        <v>42.895382556323888</v>
      </c>
      <c r="BL75" s="56">
        <v>81.292261457550723</v>
      </c>
      <c r="BM75" s="56">
        <v>77.739726027397253</v>
      </c>
      <c r="BN75" s="56">
        <v>77.675640183847676</v>
      </c>
      <c r="BO75" s="56">
        <v>74.677419354838719</v>
      </c>
      <c r="BP75" s="56">
        <v>49.794361601911632</v>
      </c>
      <c r="BQ75" s="56">
        <v>76.14410905550146</v>
      </c>
      <c r="BR75" s="56">
        <v>76.186693147964249</v>
      </c>
      <c r="BS75" s="56">
        <v>68.524733693273021</v>
      </c>
      <c r="BT75" s="56">
        <v>77.139096094778409</v>
      </c>
      <c r="BU75" s="56">
        <v>73.091549948984323</v>
      </c>
      <c r="BV75" s="56">
        <v>66.084848484848479</v>
      </c>
      <c r="BW75" s="56">
        <v>73.504978121631055</v>
      </c>
      <c r="BX75" s="56">
        <v>77.543186180422268</v>
      </c>
      <c r="BY75" s="56">
        <v>68.807355245260922</v>
      </c>
      <c r="BZ75" s="56">
        <v>72.671823625649253</v>
      </c>
      <c r="CA75" s="56">
        <v>62.191503220670185</v>
      </c>
      <c r="CB75" s="56">
        <v>68.714020216671955</v>
      </c>
      <c r="CC75" s="56">
        <v>42.08829985274096</v>
      </c>
      <c r="CD75" s="56">
        <v>82.457784285017084</v>
      </c>
      <c r="CE75" s="56">
        <v>78.717754172989373</v>
      </c>
      <c r="CF75" s="56">
        <v>67.924075780604852</v>
      </c>
    </row>
    <row r="76" spans="1:84" x14ac:dyDescent="0.35">
      <c r="A76" s="60">
        <v>72</v>
      </c>
      <c r="D76" s="56" t="s">
        <v>174</v>
      </c>
      <c r="E76" s="56">
        <v>21.47341984093763</v>
      </c>
      <c r="F76" s="56">
        <v>23.602923838717281</v>
      </c>
      <c r="G76" s="56">
        <v>30.789020023869512</v>
      </c>
      <c r="H76" s="56">
        <v>24.540935606146583</v>
      </c>
      <c r="I76" s="56">
        <v>24.980784012298233</v>
      </c>
      <c r="J76" s="56">
        <v>20.408868413475382</v>
      </c>
      <c r="K76" s="56">
        <v>23.028237585199609</v>
      </c>
      <c r="L76" s="56">
        <v>23.576642335766422</v>
      </c>
      <c r="M76" s="56">
        <v>30.317151669572212</v>
      </c>
      <c r="N76" s="56">
        <v>25.791522208412378</v>
      </c>
      <c r="O76" s="56">
        <v>17.044985555096986</v>
      </c>
      <c r="P76" s="56">
        <v>22.68769997767691</v>
      </c>
      <c r="Q76" s="56">
        <v>22.600235079012666</v>
      </c>
      <c r="R76" s="56">
        <v>21.077126931458544</v>
      </c>
      <c r="S76" s="56">
        <v>21.516853932584272</v>
      </c>
      <c r="T76" s="56">
        <v>22.428244856489712</v>
      </c>
      <c r="U76" s="56">
        <v>21.497056349873844</v>
      </c>
      <c r="V76" s="56">
        <v>37.990458932731777</v>
      </c>
      <c r="W76" s="56">
        <v>21.215332980038863</v>
      </c>
      <c r="X76" s="56">
        <v>28.435835153395523</v>
      </c>
      <c r="Y76" s="56">
        <v>20.431933996602766</v>
      </c>
      <c r="Z76" s="56">
        <v>33.690731931870495</v>
      </c>
      <c r="AA76" s="56">
        <v>21.925566343042071</v>
      </c>
      <c r="AB76" s="56">
        <v>8.7097684923771883</v>
      </c>
      <c r="AC76" s="56">
        <v>27.268006824419555</v>
      </c>
      <c r="AD76" s="56">
        <v>34.731915422370413</v>
      </c>
      <c r="AE76" s="56">
        <v>27.367672599689946</v>
      </c>
      <c r="AF76" s="56">
        <v>27.620016649708628</v>
      </c>
      <c r="AG76" s="56">
        <v>17.022349185010924</v>
      </c>
      <c r="AH76" s="56">
        <v>16.29336846728151</v>
      </c>
      <c r="AI76" s="56">
        <v>29.322911820352964</v>
      </c>
      <c r="AJ76" s="56">
        <v>24.715984147952444</v>
      </c>
      <c r="AK76" s="56">
        <v>24.31991386416783</v>
      </c>
      <c r="AL76" s="56">
        <v>17.913793103448274</v>
      </c>
      <c r="AM76" s="56">
        <v>25.234248788368337</v>
      </c>
      <c r="AN76" s="56">
        <v>19.542279963953138</v>
      </c>
      <c r="AO76" s="56">
        <v>25.807385952208545</v>
      </c>
      <c r="AP76" s="56">
        <v>16.20034542314335</v>
      </c>
      <c r="AQ76" s="56">
        <v>14.680195222193682</v>
      </c>
      <c r="AR76" s="56">
        <v>18.509248366831027</v>
      </c>
      <c r="AS76" s="56">
        <v>19.101834282099937</v>
      </c>
      <c r="AT76" s="56">
        <v>44.239173619388161</v>
      </c>
      <c r="AU76" s="56">
        <v>23.701200443861595</v>
      </c>
      <c r="AV76" s="56">
        <v>65.870680083886995</v>
      </c>
      <c r="AW76" s="56">
        <v>21.089344740423876</v>
      </c>
      <c r="AX76" s="56">
        <v>28.776027904027057</v>
      </c>
      <c r="AY76" s="56">
        <v>21.87779433681073</v>
      </c>
      <c r="AZ76" s="56">
        <v>22.872740963855424</v>
      </c>
      <c r="BA76" s="56">
        <v>29.384352425180598</v>
      </c>
      <c r="BB76" s="56">
        <v>32.265895953757223</v>
      </c>
      <c r="BC76" s="56">
        <v>18.313582497721058</v>
      </c>
      <c r="BD76" s="56">
        <v>37.650121085319846</v>
      </c>
      <c r="BE76" s="56">
        <v>20.560649541541263</v>
      </c>
      <c r="BF76" s="56">
        <v>17.353668590272054</v>
      </c>
      <c r="BG76" s="56">
        <v>19.820905803340796</v>
      </c>
      <c r="BH76" s="56">
        <v>15.637700793497194</v>
      </c>
      <c r="BI76" s="56">
        <v>9.5211411105450843</v>
      </c>
      <c r="BJ76" s="56">
        <v>21.831597222222221</v>
      </c>
      <c r="BK76" s="56">
        <v>54.026321659602949</v>
      </c>
      <c r="BL76" s="56">
        <v>14.537941397445531</v>
      </c>
      <c r="BM76" s="56">
        <v>19.434931506849313</v>
      </c>
      <c r="BN76" s="56">
        <v>18.309727042491321</v>
      </c>
      <c r="BO76" s="56">
        <v>21.41935483870968</v>
      </c>
      <c r="BP76" s="56">
        <v>47.02571054385038</v>
      </c>
      <c r="BQ76" s="56">
        <v>19.182083739045762</v>
      </c>
      <c r="BR76" s="56">
        <v>20.51638530287984</v>
      </c>
      <c r="BS76" s="56">
        <v>27.097621479643951</v>
      </c>
      <c r="BT76" s="56">
        <v>18.604651162790699</v>
      </c>
      <c r="BU76" s="56">
        <v>22.539653093405065</v>
      </c>
      <c r="BV76" s="56">
        <v>29.963636363636365</v>
      </c>
      <c r="BW76" s="56">
        <v>22.810577715771448</v>
      </c>
      <c r="BX76" s="56">
        <v>18.554062699936019</v>
      </c>
      <c r="BY76" s="56">
        <v>27.566674127511583</v>
      </c>
      <c r="BZ76" s="56">
        <v>23.948091554553109</v>
      </c>
      <c r="CA76" s="56">
        <v>34.761525656799598</v>
      </c>
      <c r="CB76" s="56">
        <v>28.289742078781561</v>
      </c>
      <c r="CC76" s="56">
        <v>54.438609652413106</v>
      </c>
      <c r="CD76" s="56">
        <v>14.258662762323086</v>
      </c>
      <c r="CE76" s="56">
        <v>16.805766312594841</v>
      </c>
      <c r="CF76" s="56">
        <v>28.485752240985196</v>
      </c>
    </row>
    <row r="77" spans="1:84" x14ac:dyDescent="0.35">
      <c r="A77" s="60">
        <v>73</v>
      </c>
      <c r="D77" s="56" t="s">
        <v>175</v>
      </c>
      <c r="E77" s="56">
        <v>3.3696107157806612</v>
      </c>
      <c r="F77" s="56">
        <v>3.5840603631219055</v>
      </c>
      <c r="G77" s="56">
        <v>2.6839941652300756</v>
      </c>
      <c r="H77" s="56">
        <v>2.3900855709648861</v>
      </c>
      <c r="I77" s="56">
        <v>3.0668716372021523</v>
      </c>
      <c r="J77" s="56">
        <v>2.6893175928591995</v>
      </c>
      <c r="K77" s="56">
        <v>2.2968096683658858</v>
      </c>
      <c r="L77" s="56">
        <v>3.1204379562043796</v>
      </c>
      <c r="M77" s="56">
        <v>2.1473112511733943</v>
      </c>
      <c r="N77" s="56">
        <v>3.7940733956956891</v>
      </c>
      <c r="O77" s="56">
        <v>3.3016921172100702</v>
      </c>
      <c r="P77" s="56">
        <v>3.4600788749162885</v>
      </c>
      <c r="Q77" s="56">
        <v>2.5107744547472901</v>
      </c>
      <c r="R77" s="56">
        <v>2.6785812061281034</v>
      </c>
      <c r="S77" s="56">
        <v>3.8576779026217229</v>
      </c>
      <c r="T77" s="56">
        <v>3.314706629413259</v>
      </c>
      <c r="U77" s="56">
        <v>3.3809924306139614</v>
      </c>
      <c r="V77" s="56">
        <v>3.0934506859953403</v>
      </c>
      <c r="W77" s="56">
        <v>3.5800506388741682</v>
      </c>
      <c r="X77" s="56">
        <v>2.7943908064746585</v>
      </c>
      <c r="Y77" s="56">
        <v>3.5428294103372968</v>
      </c>
      <c r="Z77" s="56">
        <v>2.3381156974067823</v>
      </c>
      <c r="AA77" s="56">
        <v>3.6138079827400214</v>
      </c>
      <c r="AB77" s="56">
        <v>2.1880293619424056</v>
      </c>
      <c r="AC77" s="56">
        <v>2.9226318522364809</v>
      </c>
      <c r="AD77" s="56">
        <v>3.8416136848427112</v>
      </c>
      <c r="AE77" s="56">
        <v>2.6867620146635427</v>
      </c>
      <c r="AF77" s="56">
        <v>3.4964388123207844</v>
      </c>
      <c r="AG77" s="56">
        <v>3.680053772475214</v>
      </c>
      <c r="AH77" s="56">
        <v>3.2059727711901624</v>
      </c>
      <c r="AI77" s="56">
        <v>2.7170373127384386</v>
      </c>
      <c r="AJ77" s="56">
        <v>2.7741083223249667</v>
      </c>
      <c r="AK77" s="56">
        <v>2.992883699803166</v>
      </c>
      <c r="AL77" s="56">
        <v>2.5517241379310347</v>
      </c>
      <c r="AM77" s="56">
        <v>2.5632740980075388</v>
      </c>
      <c r="AN77" s="56">
        <v>2.2416641634124361</v>
      </c>
      <c r="AO77" s="56">
        <v>3.3272990586531499</v>
      </c>
      <c r="AP77" s="56">
        <v>4.1796200345423138</v>
      </c>
      <c r="AQ77" s="56">
        <v>2.4723863344464423</v>
      </c>
      <c r="AR77" s="56">
        <v>2.6556203539158512</v>
      </c>
      <c r="AS77" s="56">
        <v>4.4275774826059457</v>
      </c>
      <c r="AT77" s="56">
        <v>2.9267646669315321</v>
      </c>
      <c r="AU77" s="56">
        <v>2.2344396247351961</v>
      </c>
      <c r="AV77" s="56">
        <v>2.9483812981336905</v>
      </c>
      <c r="AW77" s="56">
        <v>2.877697841726619</v>
      </c>
      <c r="AX77" s="56">
        <v>3.7786703308318361</v>
      </c>
      <c r="AY77" s="56">
        <v>2.7347242921013413</v>
      </c>
      <c r="AZ77" s="56">
        <v>3.6521084337349401</v>
      </c>
      <c r="BA77" s="56">
        <v>2.3961558307533539</v>
      </c>
      <c r="BB77" s="56">
        <v>2.8601156069364162</v>
      </c>
      <c r="BC77" s="56">
        <v>2.6071103008204193</v>
      </c>
      <c r="BD77" s="56">
        <v>2.8137921945272732</v>
      </c>
      <c r="BE77" s="56">
        <v>3.0377266046055853</v>
      </c>
      <c r="BF77" s="56">
        <v>2.8167078867820829</v>
      </c>
      <c r="BG77" s="56">
        <v>2.8241777165489927</v>
      </c>
      <c r="BH77" s="56">
        <v>4.5480936713760407</v>
      </c>
      <c r="BI77" s="56">
        <v>1.7626082526744777</v>
      </c>
      <c r="BJ77" s="56">
        <v>3.2552083333333335</v>
      </c>
      <c r="BK77" s="56">
        <v>2.5964755743921484</v>
      </c>
      <c r="BL77" s="56">
        <v>3.3433508640120206</v>
      </c>
      <c r="BM77" s="56">
        <v>2.9965753424657531</v>
      </c>
      <c r="BN77" s="56">
        <v>2.9640746646656035</v>
      </c>
      <c r="BO77" s="56">
        <v>2.903225806451613</v>
      </c>
      <c r="BP77" s="56">
        <v>2.4653631413275741</v>
      </c>
      <c r="BQ77" s="56">
        <v>3.3836416747809155</v>
      </c>
      <c r="BR77" s="56">
        <v>2.3733862959285004</v>
      </c>
      <c r="BS77" s="56">
        <v>3.6480373559025248</v>
      </c>
      <c r="BT77" s="56">
        <v>3.2909170688898639</v>
      </c>
      <c r="BU77" s="56">
        <v>3.4876171041647344</v>
      </c>
      <c r="BV77" s="56">
        <v>3.0383838383838384</v>
      </c>
      <c r="BW77" s="56">
        <v>2.9044327477963092</v>
      </c>
      <c r="BX77" s="56">
        <v>3.326935380678183</v>
      </c>
      <c r="BY77" s="56">
        <v>2.2933489437165337</v>
      </c>
      <c r="BZ77" s="56">
        <v>2.647839001223057</v>
      </c>
      <c r="CA77" s="56">
        <v>2.4317869291452561</v>
      </c>
      <c r="CB77" s="56">
        <v>2.3691884622939425</v>
      </c>
      <c r="CC77" s="56">
        <v>2.8173710094190216</v>
      </c>
      <c r="CD77" s="56">
        <v>2.3055148853099072</v>
      </c>
      <c r="CE77" s="56">
        <v>3.6039453717754175</v>
      </c>
      <c r="CF77" s="56">
        <v>2.7764041313115597</v>
      </c>
    </row>
    <row r="78" spans="1:84" x14ac:dyDescent="0.35">
      <c r="A78" s="60">
        <v>74</v>
      </c>
      <c r="D78" s="56" t="s">
        <v>176</v>
      </c>
      <c r="E78" s="56">
        <v>1.6324822101297616</v>
      </c>
      <c r="F78" s="56">
        <v>3.0888941287432208</v>
      </c>
      <c r="G78" s="56">
        <v>4.3283384166556162</v>
      </c>
      <c r="H78" s="56">
        <v>3.6952130194974688</v>
      </c>
      <c r="I78" s="56">
        <v>2.3136049192928514</v>
      </c>
      <c r="J78" s="56">
        <v>1.6585084940973223</v>
      </c>
      <c r="K78" s="56">
        <v>2.5774672088893982</v>
      </c>
      <c r="L78" s="56">
        <v>4.3978102189781021</v>
      </c>
      <c r="M78" s="56">
        <v>1.2220061687005499</v>
      </c>
      <c r="N78" s="56">
        <v>2.3647543664551582</v>
      </c>
      <c r="O78" s="56">
        <v>2.4349979364424268</v>
      </c>
      <c r="P78" s="56">
        <v>3.467519904754818</v>
      </c>
      <c r="Q78" s="56">
        <v>0.96643594096904784</v>
      </c>
      <c r="R78" s="56">
        <v>1.628393398819497</v>
      </c>
      <c r="S78" s="56">
        <v>3.8014981273408237</v>
      </c>
      <c r="T78" s="56">
        <v>3.4544069088138176</v>
      </c>
      <c r="U78" s="56">
        <v>2.1194280908326322</v>
      </c>
      <c r="V78" s="56">
        <v>4.2306127731962571</v>
      </c>
      <c r="W78" s="56">
        <v>2.6438202908791144</v>
      </c>
      <c r="X78" s="56">
        <v>2.6372190810557044</v>
      </c>
      <c r="Y78" s="56">
        <v>2.3295316670710995</v>
      </c>
      <c r="Z78" s="56">
        <v>1.2333128740217891</v>
      </c>
      <c r="AA78" s="56">
        <v>2.9665587918015102</v>
      </c>
      <c r="AB78" s="56">
        <v>0.19762845849802371</v>
      </c>
      <c r="AC78" s="56">
        <v>3.738595059713671</v>
      </c>
      <c r="AD78" s="56">
        <v>3.6987180814712035</v>
      </c>
      <c r="AE78" s="56">
        <v>3.6111013975824968</v>
      </c>
      <c r="AF78" s="56">
        <v>3.875682175561928</v>
      </c>
      <c r="AG78" s="56">
        <v>1.9996639220299108</v>
      </c>
      <c r="AH78" s="56">
        <v>1.1418533157663593</v>
      </c>
      <c r="AI78" s="56">
        <v>2.95586365187184</v>
      </c>
      <c r="AJ78" s="56">
        <v>3.7648612945838837</v>
      </c>
      <c r="AK78" s="56">
        <v>2.7354856075772616</v>
      </c>
      <c r="AL78" s="56">
        <v>1.8793103448275863</v>
      </c>
      <c r="AM78" s="56">
        <v>1.9278406031233171</v>
      </c>
      <c r="AN78" s="56">
        <v>2.0501652147792133</v>
      </c>
      <c r="AO78" s="56">
        <v>4.7646632874728461</v>
      </c>
      <c r="AP78" s="56">
        <v>1.4507772020725389</v>
      </c>
      <c r="AQ78" s="56">
        <v>1.5091189314153608</v>
      </c>
      <c r="AR78" s="56">
        <v>0.63824994368382848</v>
      </c>
      <c r="AS78" s="56">
        <v>1.5496521189120811</v>
      </c>
      <c r="AT78" s="56">
        <v>5.548933916037611</v>
      </c>
      <c r="AU78" s="56">
        <v>2.5244628265913445</v>
      </c>
      <c r="AV78" s="56">
        <v>5.4738029360449749</v>
      </c>
      <c r="AW78" s="56">
        <v>1.0280964417655065</v>
      </c>
      <c r="AX78" s="56">
        <v>3.7522460627840606</v>
      </c>
      <c r="AY78" s="56">
        <v>2.2801788375558867</v>
      </c>
      <c r="AZ78" s="56">
        <v>2.4943524096385543</v>
      </c>
      <c r="BA78" s="56">
        <v>2.2123323013415894</v>
      </c>
      <c r="BB78" s="56">
        <v>4.7861271676300579</v>
      </c>
      <c r="BC78" s="56">
        <v>2.780309936189608</v>
      </c>
      <c r="BD78" s="56">
        <v>2.555147361657963</v>
      </c>
      <c r="BE78" s="56">
        <v>1.6413522782949534</v>
      </c>
      <c r="BF78" s="56">
        <v>2.1984061555372354</v>
      </c>
      <c r="BG78" s="56">
        <v>0.84380919579817459</v>
      </c>
      <c r="BH78" s="56">
        <v>1.0257402748209794</v>
      </c>
      <c r="BI78" s="56">
        <v>0.62659195109526244</v>
      </c>
      <c r="BJ78" s="56">
        <v>3.6241319444444446</v>
      </c>
      <c r="BK78" s="56">
        <v>5.1817979031898282</v>
      </c>
      <c r="BL78" s="56">
        <v>0.52592036063110448</v>
      </c>
      <c r="BM78" s="56">
        <v>1.0273972602739725</v>
      </c>
      <c r="BN78" s="56">
        <v>1.9135165556702001</v>
      </c>
      <c r="BO78" s="56">
        <v>3.1935483870967745</v>
      </c>
      <c r="BP78" s="56">
        <v>3.184523125703651</v>
      </c>
      <c r="BQ78" s="56">
        <v>1.8013631937682568</v>
      </c>
      <c r="BR78" s="56">
        <v>0.59582919563058589</v>
      </c>
      <c r="BS78" s="56">
        <v>4.0712096891872172</v>
      </c>
      <c r="BT78" s="56">
        <v>1.1408512505484862</v>
      </c>
      <c r="BU78" s="56">
        <v>4.0256005936369545</v>
      </c>
      <c r="BV78" s="56">
        <v>5.0343434343434339</v>
      </c>
      <c r="BW78" s="56">
        <v>2.961506753757372</v>
      </c>
      <c r="BX78" s="56">
        <v>1.3435700575815739</v>
      </c>
      <c r="BY78" s="56">
        <v>2.4551918871920249</v>
      </c>
      <c r="BZ78" s="56">
        <v>1.1579331924964658</v>
      </c>
      <c r="CA78" s="56">
        <v>6.0288050951726131</v>
      </c>
      <c r="CB78" s="56">
        <v>1.0063007116631157</v>
      </c>
      <c r="CC78" s="56">
        <v>10.313689533494484</v>
      </c>
      <c r="CD78" s="56">
        <v>0.997559785261103</v>
      </c>
      <c r="CE78" s="56">
        <v>1.5174506828528074</v>
      </c>
      <c r="CF78" s="56">
        <v>2.7766434888758571</v>
      </c>
    </row>
    <row r="79" spans="1:84" x14ac:dyDescent="0.35">
      <c r="A79" s="60">
        <v>75</v>
      </c>
    </row>
    <row r="80" spans="1:84" x14ac:dyDescent="0.35">
      <c r="A80" s="60">
        <v>76</v>
      </c>
      <c r="B80" s="57" t="s">
        <v>142</v>
      </c>
      <c r="D80" s="56" t="s">
        <v>177</v>
      </c>
      <c r="E80" s="56">
        <v>13.725490196078432</v>
      </c>
      <c r="F80" s="56">
        <v>20.754716981132077</v>
      </c>
      <c r="G80" s="56">
        <v>21.458625525946704</v>
      </c>
      <c r="H80" s="56">
        <v>18.539325842696631</v>
      </c>
      <c r="I80" s="56">
        <v>16.129032258064516</v>
      </c>
      <c r="J80" s="56">
        <v>20.614035087719298</v>
      </c>
      <c r="K80" s="56">
        <v>11.214953271028037</v>
      </c>
      <c r="L80" s="56">
        <v>32.352941176470587</v>
      </c>
      <c r="M80" s="56">
        <v>8.2417582417582409</v>
      </c>
      <c r="N80" s="56">
        <v>18.015665796344649</v>
      </c>
      <c r="O80" s="56">
        <v>43.333333333333336</v>
      </c>
      <c r="P80" s="56">
        <v>29.899497487437188</v>
      </c>
      <c r="Q80" s="56">
        <v>12.466124661246612</v>
      </c>
      <c r="R80" s="56">
        <v>13.735558408215661</v>
      </c>
      <c r="S80" s="56">
        <v>22.772277227722775</v>
      </c>
      <c r="T80" s="56">
        <v>18.253968253968253</v>
      </c>
      <c r="U80" s="56">
        <v>28.767123287671232</v>
      </c>
      <c r="V80" s="56">
        <v>21.009771986970684</v>
      </c>
      <c r="W80" s="56">
        <v>34.686346863468636</v>
      </c>
      <c r="X80" s="56">
        <v>15.813253012048193</v>
      </c>
      <c r="Y80" s="56">
        <v>27.586206896551722</v>
      </c>
      <c r="Z80" s="56">
        <v>8.4415584415584419</v>
      </c>
      <c r="AA80" s="56">
        <v>31.415929203539822</v>
      </c>
      <c r="AB80" s="56">
        <v>14.736842105263156</v>
      </c>
      <c r="AC80" s="56">
        <v>18.949771689497716</v>
      </c>
      <c r="AD80" s="56">
        <v>25.868725868725868</v>
      </c>
      <c r="AE80" s="56">
        <v>17.38013698630137</v>
      </c>
      <c r="AF80" s="56">
        <v>26.153846153846157</v>
      </c>
      <c r="AG80" s="56">
        <v>23.376623376623375</v>
      </c>
      <c r="AH80" s="56">
        <v>23.255813953488371</v>
      </c>
      <c r="AI80" s="56">
        <v>16.996047430830039</v>
      </c>
      <c r="AJ80" s="56">
        <v>28.571428571428569</v>
      </c>
      <c r="AK80" s="56">
        <v>14.56752655538695</v>
      </c>
      <c r="AL80" s="56">
        <v>27.368421052631582</v>
      </c>
      <c r="AM80" s="56">
        <v>12.101910828025478</v>
      </c>
      <c r="AN80" s="56">
        <v>10.991957104557642</v>
      </c>
      <c r="AO80" s="56">
        <v>23.198594024604567</v>
      </c>
      <c r="AP80" s="56">
        <v>32.258064516129032</v>
      </c>
      <c r="AQ80" s="56">
        <v>17.333333333333336</v>
      </c>
      <c r="AR80" s="56">
        <v>16.101694915254235</v>
      </c>
      <c r="AS80" s="56">
        <v>24.390243902439025</v>
      </c>
      <c r="AT80" s="56">
        <v>17.843866171003718</v>
      </c>
      <c r="AU80" s="56">
        <v>12.969283276450511</v>
      </c>
      <c r="AV80" s="56">
        <v>12.977099236641221</v>
      </c>
      <c r="AW80" s="56">
        <v>12.477064220183486</v>
      </c>
      <c r="AX80" s="56">
        <v>28.92271662763466</v>
      </c>
      <c r="AY80" s="56">
        <v>13.993174061433447</v>
      </c>
      <c r="AZ80" s="56">
        <v>24.324324324324326</v>
      </c>
      <c r="BA80" s="56">
        <v>13.705583756345177</v>
      </c>
      <c r="BB80" s="56">
        <v>15.079365079365079</v>
      </c>
      <c r="BC80" s="56">
        <v>12.865497076023392</v>
      </c>
      <c r="BD80" s="56">
        <v>11</v>
      </c>
      <c r="BE80" s="56">
        <v>17.412140575079874</v>
      </c>
      <c r="BF80" s="56">
        <v>22.826086956521738</v>
      </c>
      <c r="BG80" s="56">
        <v>15.730337078651685</v>
      </c>
      <c r="BH80" s="56">
        <v>16.666666666666664</v>
      </c>
      <c r="BI80" s="56">
        <v>7.5</v>
      </c>
      <c r="BJ80" s="56">
        <v>29.629629629629626</v>
      </c>
      <c r="BK80" s="56">
        <v>18.897637795275589</v>
      </c>
      <c r="BL80" s="56">
        <v>20</v>
      </c>
      <c r="BM80" s="56">
        <v>0</v>
      </c>
      <c r="BN80" s="56">
        <v>21.641791044776117</v>
      </c>
      <c r="BO80" s="56">
        <v>27.350427350427353</v>
      </c>
      <c r="BP80" s="56">
        <v>9.1397849462365599</v>
      </c>
      <c r="BQ80" s="56">
        <v>31.666666666666664</v>
      </c>
      <c r="BR80" s="56">
        <v>12.643678160919542</v>
      </c>
      <c r="BS80" s="56">
        <v>30.063291139240505</v>
      </c>
      <c r="BT80" s="56">
        <v>36.363636363636367</v>
      </c>
      <c r="BU80" s="56">
        <v>24.226804123711339</v>
      </c>
      <c r="BV80" s="56">
        <v>17.670682730923694</v>
      </c>
      <c r="BW80" s="56">
        <v>25.170068027210885</v>
      </c>
      <c r="BX80" s="56">
        <v>64.285714285714292</v>
      </c>
      <c r="BY80" s="56">
        <v>15</v>
      </c>
      <c r="BZ80" s="56">
        <v>12.195121951219512</v>
      </c>
      <c r="CA80" s="56">
        <v>17.84037558685446</v>
      </c>
      <c r="CB80" s="56">
        <v>11.732605729877218</v>
      </c>
      <c r="CC80" s="56">
        <v>17.131474103585656</v>
      </c>
      <c r="CD80" s="56">
        <v>14.586466165413533</v>
      </c>
      <c r="CE80" s="56">
        <v>29.545454545454547</v>
      </c>
      <c r="CF80" s="56">
        <v>18.875554969449208</v>
      </c>
    </row>
    <row r="81" spans="1:84" x14ac:dyDescent="0.35">
      <c r="A81" s="60">
        <v>77</v>
      </c>
      <c r="D81" s="56" t="s">
        <v>178</v>
      </c>
      <c r="E81" s="56">
        <v>19.982717649600346</v>
      </c>
      <c r="F81" s="56">
        <v>25.103785103785103</v>
      </c>
      <c r="G81" s="56">
        <v>17.147994768962509</v>
      </c>
      <c r="H81" s="56">
        <v>11.881257113655897</v>
      </c>
      <c r="I81" s="56">
        <v>20.136248415716096</v>
      </c>
      <c r="J81" s="56">
        <v>16.753400354819632</v>
      </c>
      <c r="K81" s="56">
        <v>9.2667816125544284</v>
      </c>
      <c r="L81" s="56">
        <v>23.208576264810983</v>
      </c>
      <c r="M81" s="56">
        <v>7.674283368680304</v>
      </c>
      <c r="N81" s="56">
        <v>17.951938089742718</v>
      </c>
      <c r="O81" s="56">
        <v>28.651202749140893</v>
      </c>
      <c r="P81" s="56">
        <v>22.549849872969435</v>
      </c>
      <c r="Q81" s="56">
        <v>11.22404627369688</v>
      </c>
      <c r="R81" s="56">
        <v>10.066027018210859</v>
      </c>
      <c r="S81" s="56">
        <v>29.272090307512649</v>
      </c>
      <c r="T81" s="56">
        <v>23.868852459016392</v>
      </c>
      <c r="U81" s="56">
        <v>24.055700609225415</v>
      </c>
      <c r="V81" s="56">
        <v>17.328863662336673</v>
      </c>
      <c r="W81" s="56">
        <v>22.092101250381212</v>
      </c>
      <c r="X81" s="56">
        <v>13.416143855305398</v>
      </c>
      <c r="Y81" s="56">
        <v>27.678795483061482</v>
      </c>
      <c r="Z81" s="56">
        <v>10.616935325724596</v>
      </c>
      <c r="AA81" s="56">
        <v>23.310999441652708</v>
      </c>
      <c r="AB81" s="56">
        <v>12.545009361947285</v>
      </c>
      <c r="AC81" s="56">
        <v>17.41973235638325</v>
      </c>
      <c r="AD81" s="56">
        <v>17.396554326498048</v>
      </c>
      <c r="AE81" s="56">
        <v>16.844436463757706</v>
      </c>
      <c r="AF81" s="56">
        <v>19.55491744436468</v>
      </c>
      <c r="AG81" s="56">
        <v>19.404284967775649</v>
      </c>
      <c r="AH81" s="56">
        <v>27.120181405895693</v>
      </c>
      <c r="AI81" s="56">
        <v>16.206402293358817</v>
      </c>
      <c r="AJ81" s="56">
        <v>22.45756958587916</v>
      </c>
      <c r="AK81" s="56">
        <v>12.986539929230556</v>
      </c>
      <c r="AL81" s="56">
        <v>17.073170731707318</v>
      </c>
      <c r="AM81" s="56">
        <v>13.194840561576534</v>
      </c>
      <c r="AN81" s="56">
        <v>10.151602379581655</v>
      </c>
      <c r="AO81" s="56">
        <v>20.118985257801391</v>
      </c>
      <c r="AP81" s="56">
        <v>28.586839266450919</v>
      </c>
      <c r="AQ81" s="56">
        <v>11.133722838574148</v>
      </c>
      <c r="AR81" s="56">
        <v>10.855296892626397</v>
      </c>
      <c r="AS81" s="56">
        <v>18.523401450230718</v>
      </c>
      <c r="AT81" s="56">
        <v>13.994884910485933</v>
      </c>
      <c r="AU81" s="56">
        <v>10.461221334707551</v>
      </c>
      <c r="AV81" s="56">
        <v>7.6766575840145315</v>
      </c>
      <c r="AW81" s="56">
        <v>11.089727568107973</v>
      </c>
      <c r="AX81" s="56">
        <v>22.903526572697857</v>
      </c>
      <c r="AY81" s="56">
        <v>15.255664421310472</v>
      </c>
      <c r="AZ81" s="56">
        <v>24.217302252999122</v>
      </c>
      <c r="BA81" s="56">
        <v>11.414506830533393</v>
      </c>
      <c r="BB81" s="56">
        <v>15.111966909142776</v>
      </c>
      <c r="BC81" s="56">
        <v>15.152650309046638</v>
      </c>
      <c r="BD81" s="56">
        <v>15.909244835760244</v>
      </c>
      <c r="BE81" s="56">
        <v>14.253043290355111</v>
      </c>
      <c r="BF81" s="56">
        <v>18.793176371070068</v>
      </c>
      <c r="BG81" s="56">
        <v>19.492727917701313</v>
      </c>
      <c r="BH81" s="56">
        <v>19.186399514268366</v>
      </c>
      <c r="BI81" s="56">
        <v>6.229610066801305</v>
      </c>
      <c r="BJ81" s="56">
        <v>25.705329153605017</v>
      </c>
      <c r="BK81" s="56">
        <v>10.118584313905041</v>
      </c>
      <c r="BL81" s="56">
        <v>26.949806949806948</v>
      </c>
      <c r="BM81" s="56">
        <v>13.935144609991234</v>
      </c>
      <c r="BN81" s="56">
        <v>19.408467040402087</v>
      </c>
      <c r="BO81" s="56">
        <v>22.487562189054728</v>
      </c>
      <c r="BP81" s="56">
        <v>9.0804246004660243</v>
      </c>
      <c r="BQ81" s="56">
        <v>23.376295173110943</v>
      </c>
      <c r="BR81" s="56">
        <v>10.301125418229748</v>
      </c>
      <c r="BS81" s="56">
        <v>25.613822370415278</v>
      </c>
      <c r="BT81" s="56">
        <v>23.031406463359126</v>
      </c>
      <c r="BU81" s="56">
        <v>21.778758514822989</v>
      </c>
      <c r="BV81" s="56">
        <v>19.576983928720125</v>
      </c>
      <c r="BW81" s="56">
        <v>19.906078789459951</v>
      </c>
      <c r="BX81" s="56">
        <v>26.561472715318867</v>
      </c>
      <c r="BY81" s="56">
        <v>11.541780399753456</v>
      </c>
      <c r="BZ81" s="56">
        <v>13.940677966101694</v>
      </c>
      <c r="CA81" s="56">
        <v>16.396971496437054</v>
      </c>
      <c r="CB81" s="56">
        <v>9.2874510229050191</v>
      </c>
      <c r="CC81" s="56">
        <v>9.9614010007147957</v>
      </c>
      <c r="CD81" s="56">
        <v>11.003391182924396</v>
      </c>
      <c r="CE81" s="56">
        <v>26.216640502354789</v>
      </c>
      <c r="CF81" s="56">
        <v>13.932014954742227</v>
      </c>
    </row>
    <row r="82" spans="1:84" x14ac:dyDescent="0.35">
      <c r="A82" s="60">
        <v>78</v>
      </c>
    </row>
    <row r="83" spans="1:84" x14ac:dyDescent="0.35">
      <c r="A83" s="60">
        <v>79</v>
      </c>
    </row>
    <row r="84" spans="1:84" x14ac:dyDescent="0.35">
      <c r="A84" s="60">
        <v>80</v>
      </c>
      <c r="B84" s="57" t="s">
        <v>180</v>
      </c>
      <c r="C84" s="56" t="s">
        <v>93</v>
      </c>
      <c r="D84" s="56" t="s">
        <v>181</v>
      </c>
      <c r="E84" s="56">
        <v>0</v>
      </c>
      <c r="F84" s="56">
        <v>0</v>
      </c>
      <c r="G84" s="56">
        <v>20.606060606060606</v>
      </c>
      <c r="H84" s="56">
        <v>8.064516129032258</v>
      </c>
      <c r="I84" s="56">
        <v>14.285714285714285</v>
      </c>
      <c r="J84" s="56">
        <v>19.512195121951219</v>
      </c>
      <c r="K84" s="56">
        <v>30</v>
      </c>
      <c r="L84" s="56">
        <v>17.647058823529413</v>
      </c>
      <c r="M84" s="56">
        <v>0</v>
      </c>
      <c r="N84" s="56">
        <v>13.157894736842104</v>
      </c>
      <c r="O84" s="56" t="s">
        <v>111</v>
      </c>
      <c r="P84" s="56">
        <v>23.684210526315788</v>
      </c>
      <c r="Q84" s="56">
        <v>16.071428571428573</v>
      </c>
      <c r="R84" s="56">
        <v>16.783216783216783</v>
      </c>
      <c r="S84" s="56">
        <v>25</v>
      </c>
      <c r="T84" s="56">
        <v>0</v>
      </c>
      <c r="U84" s="56">
        <v>23.076923076923077</v>
      </c>
      <c r="V84" s="56">
        <v>10.92436974789916</v>
      </c>
      <c r="W84" s="56">
        <v>22.222222222222221</v>
      </c>
      <c r="X84" s="56">
        <v>15.463917525773196</v>
      </c>
      <c r="Y84" s="56">
        <v>33.333333333333329</v>
      </c>
      <c r="Z84" s="56">
        <v>0</v>
      </c>
      <c r="AA84" s="56">
        <v>21.875</v>
      </c>
      <c r="AB84" s="56">
        <v>0</v>
      </c>
      <c r="AC84" s="56">
        <v>18.75</v>
      </c>
      <c r="AD84" s="56">
        <v>7.6923076923076925</v>
      </c>
      <c r="AE84" s="56">
        <v>10.714285714285714</v>
      </c>
      <c r="AF84" s="56">
        <v>19.075144508670519</v>
      </c>
      <c r="AG84" s="56">
        <v>0</v>
      </c>
      <c r="AH84" s="56">
        <v>0</v>
      </c>
      <c r="AI84" s="56">
        <v>8.3333333333333321</v>
      </c>
      <c r="AJ84" s="56">
        <v>19.047619047619047</v>
      </c>
      <c r="AK84" s="56">
        <v>13.432835820895523</v>
      </c>
      <c r="AL84" s="56">
        <v>0</v>
      </c>
      <c r="AM84" s="56">
        <v>0</v>
      </c>
      <c r="AN84" s="56">
        <v>13.23529411764706</v>
      </c>
      <c r="AO84" s="56">
        <v>15.625</v>
      </c>
      <c r="AP84" s="56">
        <v>0</v>
      </c>
      <c r="AQ84" s="56">
        <v>0</v>
      </c>
      <c r="AR84" s="56">
        <v>0</v>
      </c>
      <c r="AS84" s="56">
        <v>0</v>
      </c>
      <c r="AT84" s="56">
        <v>8.5714285714285712</v>
      </c>
      <c r="AU84" s="56">
        <v>10.909090909090908</v>
      </c>
      <c r="AV84" s="56">
        <v>0</v>
      </c>
      <c r="AW84" s="56">
        <v>12.380952380952381</v>
      </c>
      <c r="AX84" s="56">
        <v>22.352941176470591</v>
      </c>
      <c r="AY84" s="56">
        <v>28.260869565217391</v>
      </c>
      <c r="AZ84" s="56">
        <v>11.111111111111111</v>
      </c>
      <c r="BA84" s="56">
        <v>11.111111111111111</v>
      </c>
      <c r="BB84" s="56">
        <v>0</v>
      </c>
      <c r="BC84" s="56">
        <v>14.285714285714285</v>
      </c>
      <c r="BD84" s="56">
        <v>0</v>
      </c>
      <c r="BE84" s="56">
        <v>9.8039215686274517</v>
      </c>
      <c r="BF84" s="56">
        <v>20</v>
      </c>
      <c r="BG84" s="56">
        <v>0</v>
      </c>
      <c r="BH84" s="56">
        <v>0</v>
      </c>
      <c r="BI84" s="56">
        <v>0</v>
      </c>
      <c r="BJ84" s="56">
        <v>20</v>
      </c>
      <c r="BK84" s="56">
        <v>0</v>
      </c>
      <c r="BL84" s="56">
        <v>0</v>
      </c>
      <c r="BM84" s="56" t="s">
        <v>111</v>
      </c>
      <c r="BN84" s="56">
        <v>0</v>
      </c>
      <c r="BO84" s="56">
        <v>15.384615384615385</v>
      </c>
      <c r="BP84" s="56">
        <v>0</v>
      </c>
      <c r="BQ84" s="56">
        <v>0</v>
      </c>
      <c r="BR84" s="56">
        <v>0</v>
      </c>
      <c r="BS84" s="56">
        <v>15.625</v>
      </c>
      <c r="BT84" s="56">
        <v>0</v>
      </c>
      <c r="BU84" s="56">
        <v>9.375</v>
      </c>
      <c r="BV84" s="56">
        <v>7.5471698113207548</v>
      </c>
      <c r="BW84" s="56">
        <v>20.454545454545457</v>
      </c>
      <c r="BX84" s="56" t="s">
        <v>111</v>
      </c>
      <c r="BY84" s="56">
        <v>0</v>
      </c>
      <c r="BZ84" s="56">
        <v>15.714285714285714</v>
      </c>
      <c r="CA84" s="56">
        <v>18.75</v>
      </c>
      <c r="CB84" s="56">
        <v>14.906832298136646</v>
      </c>
      <c r="CC84" s="56">
        <v>0</v>
      </c>
      <c r="CD84" s="56">
        <v>3.7593984962406015</v>
      </c>
      <c r="CE84" s="56">
        <v>0</v>
      </c>
      <c r="CF84" s="56">
        <v>14.729434603251637</v>
      </c>
    </row>
    <row r="85" spans="1:84" x14ac:dyDescent="0.35">
      <c r="A85" s="60">
        <v>81</v>
      </c>
      <c r="C85" s="56" t="s">
        <v>179</v>
      </c>
      <c r="D85" s="56" t="s">
        <v>182</v>
      </c>
      <c r="E85" s="56">
        <v>4.3879907621247112</v>
      </c>
      <c r="F85" s="56">
        <v>11.633109619686801</v>
      </c>
      <c r="G85" s="56">
        <v>7.3746312684365778</v>
      </c>
      <c r="H85" s="56">
        <v>2.2366288492706645</v>
      </c>
      <c r="I85" s="56">
        <v>12.782608695652172</v>
      </c>
      <c r="J85" s="56">
        <v>7.8447912273302407</v>
      </c>
      <c r="K85" s="56">
        <v>0.64489286457249839</v>
      </c>
      <c r="L85" s="56">
        <v>12.028725314183124</v>
      </c>
      <c r="M85" s="56">
        <v>0.59213433495360135</v>
      </c>
      <c r="N85" s="56">
        <v>5.5061528788287077</v>
      </c>
      <c r="O85" s="56">
        <v>11.004784688995215</v>
      </c>
      <c r="P85" s="56">
        <v>10.081402629931119</v>
      </c>
      <c r="Q85" s="56">
        <v>8.5278614457831328</v>
      </c>
      <c r="R85" s="56">
        <v>6.9730496453900708</v>
      </c>
      <c r="S85" s="56">
        <v>12.068965517241379</v>
      </c>
      <c r="T85" s="56">
        <v>10.407725321888412</v>
      </c>
      <c r="U85" s="56">
        <v>10.113960113960115</v>
      </c>
      <c r="V85" s="56">
        <v>2.5177614358718685</v>
      </c>
      <c r="W85" s="56">
        <v>9.5864661654135332</v>
      </c>
      <c r="X85" s="56">
        <v>6.9968445602963367</v>
      </c>
      <c r="Y85" s="56">
        <v>10.42654028436019</v>
      </c>
      <c r="Z85" s="56">
        <v>1.198284561049445</v>
      </c>
      <c r="AA85" s="56">
        <v>10.050251256281408</v>
      </c>
      <c r="AB85" s="56">
        <v>3.7793667007150153</v>
      </c>
      <c r="AC85" s="56">
        <v>8.2013485965187378</v>
      </c>
      <c r="AD85" s="56">
        <v>7.94717887154862</v>
      </c>
      <c r="AE85" s="56">
        <v>5.8211256746337705</v>
      </c>
      <c r="AF85" s="56">
        <v>10.139416983523446</v>
      </c>
      <c r="AG85" s="56">
        <v>8.1761006289308167</v>
      </c>
      <c r="AH85" s="56">
        <v>5.809128630705394</v>
      </c>
      <c r="AI85" s="56">
        <v>4.4196211753278289</v>
      </c>
      <c r="AJ85" s="56">
        <v>11.588411588411589</v>
      </c>
      <c r="AK85" s="56">
        <v>7.1108529704613339</v>
      </c>
      <c r="AL85" s="56">
        <v>4.4207317073170733</v>
      </c>
      <c r="AM85" s="56">
        <v>1.8798024149286501</v>
      </c>
      <c r="AN85" s="56">
        <v>3.0068439358240773</v>
      </c>
      <c r="AO85" s="56">
        <v>10.986722207758397</v>
      </c>
      <c r="AP85" s="56">
        <v>7.5098814229249005</v>
      </c>
      <c r="AQ85" s="56">
        <v>3.4531693472090819</v>
      </c>
      <c r="AR85" s="56">
        <v>1.0377358490566038</v>
      </c>
      <c r="AS85" s="56">
        <v>3.4267912772585665</v>
      </c>
      <c r="AT85" s="56">
        <v>2.9654403567447045</v>
      </c>
      <c r="AU85" s="56">
        <v>3.4547631263896017</v>
      </c>
      <c r="AV85" s="56">
        <v>0.56532337534360255</v>
      </c>
      <c r="AW85" s="56">
        <v>7.3675609423941166</v>
      </c>
      <c r="AX85" s="56">
        <v>8.974840405557643</v>
      </c>
      <c r="AY85" s="56">
        <v>8.0226521944313358</v>
      </c>
      <c r="AZ85" s="56">
        <v>10.492332526230831</v>
      </c>
      <c r="BA85" s="56">
        <v>0.96894789044022278</v>
      </c>
      <c r="BB85" s="56">
        <v>1.4091273018414732</v>
      </c>
      <c r="BC85" s="56">
        <v>4.8598130841121492</v>
      </c>
      <c r="BD85" s="56">
        <v>3.1673692605673915</v>
      </c>
      <c r="BE85" s="56">
        <v>5.4349431398611721</v>
      </c>
      <c r="BF85" s="56">
        <v>5.1162790697674421</v>
      </c>
      <c r="BG85" s="56">
        <v>10.451977401129943</v>
      </c>
      <c r="BH85" s="56">
        <v>5.1792828685258963</v>
      </c>
      <c r="BI85" s="56">
        <v>1.0206822455009401</v>
      </c>
      <c r="BJ85" s="56">
        <v>10.973084886128365</v>
      </c>
      <c r="BK85" s="56">
        <v>1.6662809534829899</v>
      </c>
      <c r="BL85" s="56">
        <v>6.024096385542169</v>
      </c>
      <c r="BM85" s="56">
        <v>0</v>
      </c>
      <c r="BN85" s="56">
        <v>8.4239130434782616</v>
      </c>
      <c r="BO85" s="56">
        <v>6.6290550070521856</v>
      </c>
      <c r="BP85" s="56">
        <v>0.58326042578011084</v>
      </c>
      <c r="BQ85" s="56">
        <v>9.8802395209580833</v>
      </c>
      <c r="BR85" s="56">
        <v>2.3622047244094486</v>
      </c>
      <c r="BS85" s="56">
        <v>12.147505422993492</v>
      </c>
      <c r="BT85" s="56">
        <v>5.3921568627450984</v>
      </c>
      <c r="BU85" s="56">
        <v>8.3887043189368757</v>
      </c>
      <c r="BV85" s="56">
        <v>5.3995680345572357</v>
      </c>
      <c r="BW85" s="56">
        <v>8.644729503625209</v>
      </c>
      <c r="BX85" s="56">
        <v>8.1632653061224492</v>
      </c>
      <c r="BY85" s="56">
        <v>1.183546759798215</v>
      </c>
      <c r="BZ85" s="56">
        <v>5.4646324549237173</v>
      </c>
      <c r="CA85" s="56">
        <v>9.6034400382226472</v>
      </c>
      <c r="CB85" s="56">
        <v>7.1305138699408825</v>
      </c>
      <c r="CC85" s="56">
        <v>1.5032679738562091</v>
      </c>
      <c r="CD85" s="56">
        <v>4.1424508470384573</v>
      </c>
      <c r="CE85" s="56">
        <v>9.8765432098765427</v>
      </c>
      <c r="CF85" s="56">
        <v>4.6109318541613797</v>
      </c>
    </row>
    <row r="86" spans="1:84" x14ac:dyDescent="0.35">
      <c r="A86" s="60">
        <v>82</v>
      </c>
      <c r="D86" s="56" t="s">
        <v>184</v>
      </c>
      <c r="E86" s="56">
        <v>0</v>
      </c>
      <c r="F86" s="56">
        <v>0</v>
      </c>
      <c r="G86" s="56">
        <v>34</v>
      </c>
      <c r="H86" s="56">
        <v>5</v>
      </c>
      <c r="I86" s="56">
        <v>3</v>
      </c>
      <c r="J86" s="56">
        <v>8</v>
      </c>
      <c r="K86" s="56">
        <v>3</v>
      </c>
      <c r="L86" s="56">
        <v>3</v>
      </c>
      <c r="M86" s="56">
        <v>0</v>
      </c>
      <c r="N86" s="56">
        <v>10</v>
      </c>
      <c r="O86" s="56">
        <v>0</v>
      </c>
      <c r="P86" s="56">
        <v>18</v>
      </c>
      <c r="Q86" s="56">
        <v>9</v>
      </c>
      <c r="R86" s="56">
        <v>24</v>
      </c>
      <c r="S86" s="56">
        <v>4</v>
      </c>
      <c r="T86" s="56">
        <v>0</v>
      </c>
      <c r="U86" s="56">
        <v>3</v>
      </c>
      <c r="V86" s="56">
        <v>13</v>
      </c>
      <c r="W86" s="56">
        <v>24</v>
      </c>
      <c r="X86" s="56">
        <v>15</v>
      </c>
      <c r="Y86" s="56">
        <v>5</v>
      </c>
      <c r="Z86" s="56">
        <v>0</v>
      </c>
      <c r="AA86" s="56">
        <v>7</v>
      </c>
      <c r="AB86" s="56">
        <v>0</v>
      </c>
      <c r="AC86" s="56">
        <v>33</v>
      </c>
      <c r="AD86" s="56">
        <v>3</v>
      </c>
      <c r="AE86" s="56">
        <v>24</v>
      </c>
      <c r="AF86" s="56">
        <v>33</v>
      </c>
      <c r="AG86" s="56">
        <v>0</v>
      </c>
      <c r="AH86" s="56">
        <v>0</v>
      </c>
      <c r="AI86" s="56">
        <v>3</v>
      </c>
      <c r="AJ86" s="56">
        <v>4</v>
      </c>
      <c r="AK86" s="56">
        <v>18</v>
      </c>
      <c r="AL86" s="56">
        <v>0</v>
      </c>
      <c r="AM86" s="56">
        <v>0</v>
      </c>
      <c r="AN86" s="56">
        <v>9</v>
      </c>
      <c r="AO86" s="56">
        <v>15</v>
      </c>
      <c r="AP86" s="56">
        <v>0</v>
      </c>
      <c r="AQ86" s="56">
        <v>0</v>
      </c>
      <c r="AR86" s="56">
        <v>0</v>
      </c>
      <c r="AS86" s="56">
        <v>0</v>
      </c>
      <c r="AT86" s="56">
        <v>3</v>
      </c>
      <c r="AU86" s="56">
        <v>6</v>
      </c>
      <c r="AV86" s="56">
        <v>0</v>
      </c>
      <c r="AW86" s="56">
        <v>13</v>
      </c>
      <c r="AX86" s="56">
        <v>38</v>
      </c>
      <c r="AY86" s="56">
        <v>13</v>
      </c>
      <c r="AZ86" s="56">
        <v>4</v>
      </c>
      <c r="BA86" s="56">
        <v>6</v>
      </c>
      <c r="BB86" s="56">
        <v>0</v>
      </c>
      <c r="BC86" s="56">
        <v>4</v>
      </c>
      <c r="BD86" s="56">
        <v>0</v>
      </c>
      <c r="BE86" s="56">
        <v>10</v>
      </c>
      <c r="BF86" s="56">
        <v>3</v>
      </c>
      <c r="BG86" s="56">
        <v>0</v>
      </c>
      <c r="BH86" s="56">
        <v>0</v>
      </c>
      <c r="BI86" s="56">
        <v>0</v>
      </c>
      <c r="BJ86" s="56">
        <v>3</v>
      </c>
      <c r="BK86" s="56">
        <v>0</v>
      </c>
      <c r="BL86" s="56">
        <v>0</v>
      </c>
      <c r="BM86" s="56">
        <v>0</v>
      </c>
      <c r="BN86" s="56">
        <v>0</v>
      </c>
      <c r="BO86" s="56">
        <v>4</v>
      </c>
      <c r="BP86" s="56">
        <v>0</v>
      </c>
      <c r="BQ86" s="56">
        <v>0</v>
      </c>
      <c r="BR86" s="56">
        <v>0</v>
      </c>
      <c r="BS86" s="56">
        <v>10</v>
      </c>
      <c r="BT86" s="56">
        <v>0</v>
      </c>
      <c r="BU86" s="56">
        <v>3</v>
      </c>
      <c r="BV86" s="56">
        <v>4</v>
      </c>
      <c r="BW86" s="56">
        <v>9</v>
      </c>
      <c r="BX86" s="56">
        <v>0</v>
      </c>
      <c r="BY86" s="56">
        <v>0</v>
      </c>
      <c r="BZ86" s="56">
        <v>22</v>
      </c>
      <c r="CA86" s="56">
        <v>18</v>
      </c>
      <c r="CB86" s="56">
        <v>24</v>
      </c>
      <c r="CC86" s="56">
        <v>0</v>
      </c>
      <c r="CD86" s="56">
        <v>5</v>
      </c>
      <c r="CE86" s="56">
        <v>0</v>
      </c>
      <c r="CF86" s="56">
        <v>607</v>
      </c>
    </row>
    <row r="87" spans="1:84" x14ac:dyDescent="0.35">
      <c r="A87" s="60">
        <v>83</v>
      </c>
    </row>
    <row r="88" spans="1:84" x14ac:dyDescent="0.35">
      <c r="A88" s="60">
        <v>84</v>
      </c>
      <c r="B88" s="57" t="s">
        <v>185</v>
      </c>
      <c r="D88" s="56" t="s">
        <v>186</v>
      </c>
      <c r="H88" s="56">
        <v>66.7348874419407</v>
      </c>
      <c r="K88" s="56">
        <v>47.304292547072713</v>
      </c>
      <c r="M88" s="56">
        <v>63.092979449841593</v>
      </c>
      <c r="N88" s="56">
        <v>73.396090706860903</v>
      </c>
      <c r="Q88" s="56">
        <v>69.271816150877058</v>
      </c>
      <c r="R88" s="56">
        <v>69.155303399511027</v>
      </c>
      <c r="V88" s="56">
        <v>66.46803270873346</v>
      </c>
      <c r="X88" s="56">
        <v>73.015690152087672</v>
      </c>
      <c r="Z88" s="56">
        <v>38.922636661330131</v>
      </c>
      <c r="AD88" s="56">
        <v>75.137452281864412</v>
      </c>
      <c r="AI88" s="56">
        <v>58.633637484238413</v>
      </c>
      <c r="AK88" s="56">
        <v>71.057534746500252</v>
      </c>
      <c r="AM88" s="56">
        <v>71.423964260420036</v>
      </c>
      <c r="AN88" s="56">
        <v>73.390703517587937</v>
      </c>
      <c r="AR88" s="56">
        <v>53.660532976530661</v>
      </c>
      <c r="AT88" s="56">
        <v>67.76322233277871</v>
      </c>
      <c r="AU88" s="56">
        <v>74.124537677200308</v>
      </c>
      <c r="AV88" s="56">
        <v>37.882852573068185</v>
      </c>
      <c r="AW88" s="56">
        <v>74.923855773025167</v>
      </c>
      <c r="BA88" s="56">
        <v>74.598109064512101</v>
      </c>
      <c r="BB88" s="56">
        <v>49.560734628368472</v>
      </c>
      <c r="BD88" s="56">
        <v>58.061782960666832</v>
      </c>
      <c r="BE88" s="56">
        <v>76.842546063651596</v>
      </c>
      <c r="BI88" s="56">
        <v>78.899577838470179</v>
      </c>
      <c r="BK88" s="56">
        <v>49.721230015057529</v>
      </c>
      <c r="BP88" s="56">
        <v>23.659804023178996</v>
      </c>
      <c r="BY88" s="56">
        <v>59.257295652574804</v>
      </c>
      <c r="BZ88" s="56">
        <v>70.65308661633</v>
      </c>
      <c r="CB88" s="56">
        <v>69.858145663729672</v>
      </c>
      <c r="CC88" s="56">
        <v>56.002094893007538</v>
      </c>
      <c r="CD88" s="56">
        <v>76.928747283878636</v>
      </c>
      <c r="CF88" s="56">
        <v>71.560940199912977</v>
      </c>
    </row>
    <row r="89" spans="1:84" x14ac:dyDescent="0.35">
      <c r="A89" s="60">
        <v>85</v>
      </c>
      <c r="D89" s="56" t="s">
        <v>187</v>
      </c>
      <c r="H89" s="56">
        <v>162.83312535833528</v>
      </c>
      <c r="K89" s="56">
        <v>13.24520191318036</v>
      </c>
      <c r="M89" s="56">
        <v>56.15275171035902</v>
      </c>
      <c r="N89" s="56">
        <v>253.95047384573874</v>
      </c>
      <c r="Q89" s="56">
        <v>200.88826683754345</v>
      </c>
      <c r="R89" s="56">
        <v>377.5879565613302</v>
      </c>
      <c r="V89" s="56">
        <v>407.44904050453613</v>
      </c>
      <c r="X89" s="56">
        <v>325.64997807831099</v>
      </c>
      <c r="Z89" s="56">
        <v>28.802751129384294</v>
      </c>
      <c r="AD89" s="56">
        <v>188.59500522747967</v>
      </c>
      <c r="AI89" s="56">
        <v>106.12688384647153</v>
      </c>
      <c r="AK89" s="56">
        <v>393.65874249561136</v>
      </c>
      <c r="AM89" s="56">
        <v>119.99225995750565</v>
      </c>
      <c r="AN89" s="56">
        <v>146.78140703517587</v>
      </c>
      <c r="AR89" s="56">
        <v>28.440082477561251</v>
      </c>
      <c r="AT89" s="56">
        <v>113.16458129574043</v>
      </c>
      <c r="AU89" s="56">
        <v>153.43779299180463</v>
      </c>
      <c r="AV89" s="56">
        <v>59.854907065447726</v>
      </c>
      <c r="AW89" s="56">
        <v>369.37460896101408</v>
      </c>
      <c r="BA89" s="56">
        <v>99.215485055801096</v>
      </c>
      <c r="BB89" s="56">
        <v>72.358672557417975</v>
      </c>
      <c r="BD89" s="56">
        <v>199.73253338469391</v>
      </c>
      <c r="BE89" s="56">
        <v>13.831658291457288</v>
      </c>
      <c r="BI89" s="56">
        <v>342.4241678189606</v>
      </c>
      <c r="BK89" s="56">
        <v>67.62087282047824</v>
      </c>
      <c r="BP89" s="56">
        <v>27.918568747351216</v>
      </c>
      <c r="BY89" s="56">
        <v>64.590452261306538</v>
      </c>
      <c r="BZ89" s="56">
        <v>469.13649513243121</v>
      </c>
      <c r="CB89" s="56">
        <v>519.04602228151145</v>
      </c>
      <c r="CC89" s="56">
        <v>90.723393726672214</v>
      </c>
      <c r="CD89" s="56">
        <v>231.55552932447472</v>
      </c>
      <c r="CF89" s="56">
        <v>14425.254325498456</v>
      </c>
    </row>
    <row r="90" spans="1:84" x14ac:dyDescent="0.35">
      <c r="A90" s="60">
        <v>86</v>
      </c>
    </row>
    <row r="91" spans="1:84" x14ac:dyDescent="0.35">
      <c r="A91" s="60">
        <v>87</v>
      </c>
    </row>
    <row r="92" spans="1:84" x14ac:dyDescent="0.35">
      <c r="A92" s="60">
        <v>88</v>
      </c>
      <c r="B92" s="57" t="s">
        <v>189</v>
      </c>
      <c r="D92" s="56" t="s">
        <v>190</v>
      </c>
      <c r="E92" s="56">
        <v>0</v>
      </c>
      <c r="F92" s="56">
        <v>25.641025641025639</v>
      </c>
      <c r="G92" s="56">
        <v>13.294797687861271</v>
      </c>
      <c r="H92" s="56">
        <v>7.9207920792079207</v>
      </c>
      <c r="I92" s="56">
        <v>2.7027027027027026</v>
      </c>
      <c r="J92" s="56">
        <v>4.5454545454545459</v>
      </c>
      <c r="K92" s="56">
        <v>9.0909090909090917</v>
      </c>
      <c r="L92" s="56">
        <v>10.714285714285714</v>
      </c>
      <c r="M92" s="56">
        <v>6.1643835616438354</v>
      </c>
      <c r="N92" s="56">
        <v>12.1301775147929</v>
      </c>
      <c r="O92" s="56">
        <v>33.333333333333329</v>
      </c>
      <c r="P92" s="56">
        <v>10.397553516819572</v>
      </c>
      <c r="Q92" s="56">
        <v>4.6979865771812079</v>
      </c>
      <c r="R92" s="56">
        <v>11.021069692058347</v>
      </c>
      <c r="S92" s="56">
        <v>23.809523809523807</v>
      </c>
      <c r="T92" s="56">
        <v>3.9603960396039604</v>
      </c>
      <c r="U92" s="56">
        <v>0</v>
      </c>
      <c r="V92" s="56">
        <v>9.2391304347826075</v>
      </c>
      <c r="W92" s="56">
        <v>9.2519685039370074</v>
      </c>
      <c r="X92" s="56">
        <v>11.66077738515901</v>
      </c>
      <c r="Y92" s="56">
        <v>14.084507042253522</v>
      </c>
      <c r="Z92" s="56">
        <v>2.5423728813559325</v>
      </c>
      <c r="AA92" s="56">
        <v>10.344827586206897</v>
      </c>
      <c r="AB92" s="56">
        <v>3.5714285714285712</v>
      </c>
      <c r="AC92" s="56">
        <v>11.482558139534884</v>
      </c>
      <c r="AD92" s="56">
        <v>12.077294685990339</v>
      </c>
      <c r="AE92" s="56">
        <v>9.5756256800870503</v>
      </c>
      <c r="AF92" s="56">
        <v>11.00123609394314</v>
      </c>
      <c r="AG92" s="56">
        <v>0</v>
      </c>
      <c r="AH92" s="56">
        <v>11.904761904761903</v>
      </c>
      <c r="AI92" s="56">
        <v>2.880658436213992</v>
      </c>
      <c r="AJ92" s="56">
        <v>20.353982300884958</v>
      </c>
      <c r="AK92" s="56">
        <v>8.2051282051282044</v>
      </c>
      <c r="AL92" s="56">
        <v>0</v>
      </c>
      <c r="AM92" s="56">
        <v>7.3359073359073363</v>
      </c>
      <c r="AN92" s="56">
        <v>8.3032490974729249</v>
      </c>
      <c r="AO92" s="56">
        <v>14.622641509433961</v>
      </c>
      <c r="AP92" s="56">
        <v>9.8039215686274517</v>
      </c>
      <c r="AQ92" s="56">
        <v>4.2016806722689077</v>
      </c>
      <c r="AR92" s="56">
        <v>0</v>
      </c>
      <c r="AS92" s="56">
        <v>0</v>
      </c>
      <c r="AT92" s="56">
        <v>8.1632653061224492</v>
      </c>
      <c r="AU92" s="56">
        <v>11.39240506329114</v>
      </c>
      <c r="AV92" s="56">
        <v>8.8888888888888893</v>
      </c>
      <c r="AW92" s="56">
        <v>10.625</v>
      </c>
      <c r="AX92" s="56">
        <v>8.5865257595772793</v>
      </c>
      <c r="AY92" s="56">
        <v>7.2033898305084749</v>
      </c>
      <c r="AZ92" s="56">
        <v>13.440860215053762</v>
      </c>
      <c r="BA92" s="56">
        <v>7.4074074074074066</v>
      </c>
      <c r="BB92" s="56">
        <v>12.01923076923077</v>
      </c>
      <c r="BC92" s="56">
        <v>5.6737588652482271</v>
      </c>
      <c r="BD92" s="56">
        <v>6.8459657701711487</v>
      </c>
      <c r="BE92" s="56">
        <v>8.3333333333333321</v>
      </c>
      <c r="BF92" s="56">
        <v>13.114754098360656</v>
      </c>
      <c r="BG92" s="56">
        <v>0</v>
      </c>
      <c r="BH92" s="56">
        <v>4.3478260869565215</v>
      </c>
      <c r="BI92" s="56">
        <v>0</v>
      </c>
      <c r="BJ92" s="56">
        <v>9.6385542168674707</v>
      </c>
      <c r="BK92" s="56">
        <v>9.4488188976377945</v>
      </c>
      <c r="BL92" s="56">
        <v>15.909090909090908</v>
      </c>
      <c r="BM92" s="56">
        <v>0</v>
      </c>
      <c r="BN92" s="56">
        <v>16.831683168316832</v>
      </c>
      <c r="BO92" s="56">
        <v>4.2553191489361701</v>
      </c>
      <c r="BP92" s="56">
        <v>1.7647058823529411</v>
      </c>
      <c r="BQ92" s="56">
        <v>25.531914893617021</v>
      </c>
      <c r="BR92" s="56">
        <v>5</v>
      </c>
      <c r="BS92" s="56">
        <v>6.5972222222222223</v>
      </c>
      <c r="BT92" s="56">
        <v>13.333333333333334</v>
      </c>
      <c r="BU92" s="56">
        <v>5.1470588235294112</v>
      </c>
      <c r="BV92" s="56">
        <v>11.881188118811881</v>
      </c>
      <c r="BW92" s="56">
        <v>14.102564102564102</v>
      </c>
      <c r="BX92" s="56">
        <v>0</v>
      </c>
      <c r="BY92" s="56">
        <v>4.0816326530612246</v>
      </c>
      <c r="BZ92" s="56">
        <v>9.7058823529411775</v>
      </c>
      <c r="CA92" s="56">
        <v>13.764044943820226</v>
      </c>
      <c r="CB92" s="56">
        <v>9.1787439613526569</v>
      </c>
      <c r="CC92" s="56">
        <v>5.4298642533936654</v>
      </c>
      <c r="CD92" s="56">
        <v>9.8389982110912353</v>
      </c>
      <c r="CE92" s="56">
        <v>10.714285714285714</v>
      </c>
      <c r="CF92" s="56">
        <v>9.7228055438891214</v>
      </c>
    </row>
    <row r="93" spans="1:84" x14ac:dyDescent="0.35">
      <c r="A93" s="60">
        <v>89</v>
      </c>
      <c r="D93" s="56" t="s">
        <v>191</v>
      </c>
      <c r="E93" s="56">
        <v>3.357742454009645</v>
      </c>
      <c r="F93" s="56">
        <v>5.5760557605576055</v>
      </c>
      <c r="G93" s="56">
        <v>4.5454545454545459</v>
      </c>
      <c r="H93" s="56">
        <v>2.804155775402839</v>
      </c>
      <c r="I93" s="56">
        <v>4.7420788935149245</v>
      </c>
      <c r="J93" s="56">
        <v>3.8158136121812514</v>
      </c>
      <c r="K93" s="56">
        <v>1.6948411223128568</v>
      </c>
      <c r="L93" s="56">
        <v>5.1715396315700524</v>
      </c>
      <c r="M93" s="56">
        <v>1.4416743613419514</v>
      </c>
      <c r="N93" s="56">
        <v>4.28660178090702</v>
      </c>
      <c r="O93" s="56">
        <v>5.1232665639445303</v>
      </c>
      <c r="P93" s="56">
        <v>4.0366626906899361</v>
      </c>
      <c r="Q93" s="56">
        <v>2.8391167192429023</v>
      </c>
      <c r="R93" s="56">
        <v>3.4392138939670933</v>
      </c>
      <c r="S93" s="56">
        <v>7.5114784205693299</v>
      </c>
      <c r="T93" s="56">
        <v>5.2291732825235524</v>
      </c>
      <c r="U93" s="56">
        <v>3.9004029936672424</v>
      </c>
      <c r="V93" s="56">
        <v>2.9107029107029105</v>
      </c>
      <c r="W93" s="56">
        <v>4.8723772442137134</v>
      </c>
      <c r="X93" s="56">
        <v>3.6514811897982677</v>
      </c>
      <c r="Y93" s="56">
        <v>4.0622884224779954</v>
      </c>
      <c r="Z93" s="56">
        <v>1.7151462754831692</v>
      </c>
      <c r="AA93" s="56">
        <v>5.2691090004522847</v>
      </c>
      <c r="AB93" s="56">
        <v>3.4823038238922099</v>
      </c>
      <c r="AC93" s="56">
        <v>4.1967988140788073</v>
      </c>
      <c r="AD93" s="56">
        <v>4.5611299763487176</v>
      </c>
      <c r="AE93" s="56">
        <v>3.756238751693044</v>
      </c>
      <c r="AF93" s="56">
        <v>4.4408717399071094</v>
      </c>
      <c r="AG93" s="56">
        <v>3.8293062031934437</v>
      </c>
      <c r="AH93" s="56">
        <v>5.4509018036072145</v>
      </c>
      <c r="AI93" s="56">
        <v>2.8986138010576026</v>
      </c>
      <c r="AJ93" s="56">
        <v>3.8626126126126126</v>
      </c>
      <c r="AK93" s="56">
        <v>5.3520018226631594</v>
      </c>
      <c r="AL93" s="56">
        <v>2.891110510672791</v>
      </c>
      <c r="AM93" s="56">
        <v>2.7040823004332291</v>
      </c>
      <c r="AN93" s="56">
        <v>2.5878496836649134</v>
      </c>
      <c r="AO93" s="56">
        <v>5.3385260635110843</v>
      </c>
      <c r="AP93" s="56">
        <v>5.7402760351317434</v>
      </c>
      <c r="AQ93" s="56">
        <v>2.5772723103732917</v>
      </c>
      <c r="AR93" s="56">
        <v>1.9585817042016198</v>
      </c>
      <c r="AS93" s="56">
        <v>3.2145727297080096</v>
      </c>
      <c r="AT93" s="56">
        <v>2.4904673711733305</v>
      </c>
      <c r="AU93" s="56">
        <v>2.8478335223488327</v>
      </c>
      <c r="AV93" s="56">
        <v>1.106181603076013</v>
      </c>
      <c r="AW93" s="56">
        <v>3.8441371664843973</v>
      </c>
      <c r="AX93" s="56">
        <v>4.4194660876229408</v>
      </c>
      <c r="AY93" s="56">
        <v>3.6273527706015711</v>
      </c>
      <c r="AZ93" s="56">
        <v>4.5257030417315738</v>
      </c>
      <c r="BA93" s="56">
        <v>2.1638846388348845</v>
      </c>
      <c r="BB93" s="56">
        <v>2.2421448952371303</v>
      </c>
      <c r="BC93" s="56">
        <v>3.7356700487547765</v>
      </c>
      <c r="BD93" s="56">
        <v>2.8905989394619089</v>
      </c>
      <c r="BE93" s="56">
        <v>3.2766419927153096</v>
      </c>
      <c r="BF93" s="56">
        <v>3.6923454367026496</v>
      </c>
      <c r="BG93" s="56">
        <v>3.0166710770044984</v>
      </c>
      <c r="BH93" s="56">
        <v>4.0050858232676418</v>
      </c>
      <c r="BI93" s="56">
        <v>1.7426012461059188</v>
      </c>
      <c r="BJ93" s="56">
        <v>6.7934782608695645</v>
      </c>
      <c r="BK93" s="56">
        <v>1.6930793714276193</v>
      </c>
      <c r="BL93" s="56">
        <v>5.7773450178513475</v>
      </c>
      <c r="BM93" s="56">
        <v>1.4285714285714286</v>
      </c>
      <c r="BN93" s="56">
        <v>3.9583661882983754</v>
      </c>
      <c r="BO93" s="56">
        <v>3.9560748979304519</v>
      </c>
      <c r="BP93" s="56">
        <v>1.3152213026268442</v>
      </c>
      <c r="BQ93" s="56">
        <v>4.2729306487695746</v>
      </c>
      <c r="BR93" s="56">
        <v>1.9987331972693363</v>
      </c>
      <c r="BS93" s="56">
        <v>3.755868544600939</v>
      </c>
      <c r="BT93" s="56">
        <v>3.5903250188964475</v>
      </c>
      <c r="BU93" s="56">
        <v>4.0759794222398105</v>
      </c>
      <c r="BV93" s="56">
        <v>3.6849378166743434</v>
      </c>
      <c r="BW93" s="56">
        <v>4.5172071648650061</v>
      </c>
      <c r="BX93" s="56">
        <v>3.3994334277620402</v>
      </c>
      <c r="BY93" s="56">
        <v>2.2846655274982597</v>
      </c>
      <c r="BZ93" s="56">
        <v>3.8302952477452621</v>
      </c>
      <c r="CA93" s="56">
        <v>4.1108723204937458</v>
      </c>
      <c r="CB93" s="56">
        <v>2.6808069246727233</v>
      </c>
      <c r="CC93" s="56">
        <v>1.8130431438898715</v>
      </c>
      <c r="CD93" s="56">
        <v>2.9019916426982149</v>
      </c>
      <c r="CE93" s="56">
        <v>7.3823109843081314</v>
      </c>
      <c r="CF93" s="56">
        <v>3.1477697263201745</v>
      </c>
    </row>
    <row r="94" spans="1:84" x14ac:dyDescent="0.35">
      <c r="A94" s="60">
        <v>90</v>
      </c>
    </row>
    <row r="95" spans="1:84" x14ac:dyDescent="0.35">
      <c r="A95" s="60">
        <v>91</v>
      </c>
    </row>
    <row r="96" spans="1:84" x14ac:dyDescent="0.35">
      <c r="A96" s="60">
        <v>92</v>
      </c>
      <c r="B96" s="57" t="s">
        <v>231</v>
      </c>
      <c r="D96" s="77" t="s">
        <v>233</v>
      </c>
      <c r="E96" s="74">
        <v>4</v>
      </c>
      <c r="F96" s="74">
        <v>4</v>
      </c>
      <c r="G96" s="74">
        <v>85</v>
      </c>
      <c r="H96" s="74">
        <v>31</v>
      </c>
      <c r="I96" s="74">
        <v>16</v>
      </c>
      <c r="J96" s="74">
        <v>33</v>
      </c>
      <c r="K96" s="74">
        <v>8</v>
      </c>
      <c r="L96" s="74">
        <v>8</v>
      </c>
      <c r="M96" s="74">
        <v>6</v>
      </c>
      <c r="N96" s="74">
        <v>43</v>
      </c>
      <c r="O96" s="74">
        <v>3</v>
      </c>
      <c r="P96" s="74">
        <v>51</v>
      </c>
      <c r="Q96" s="74">
        <v>35</v>
      </c>
      <c r="R96" s="74">
        <v>85</v>
      </c>
      <c r="S96" s="74">
        <v>9</v>
      </c>
      <c r="T96" s="74">
        <v>7</v>
      </c>
      <c r="U96" s="74">
        <v>6</v>
      </c>
      <c r="V96" s="74">
        <v>71</v>
      </c>
      <c r="W96" s="74">
        <v>72</v>
      </c>
      <c r="X96" s="74">
        <v>79</v>
      </c>
      <c r="Y96" s="74">
        <v>6</v>
      </c>
      <c r="Z96" s="74">
        <v>10</v>
      </c>
      <c r="AA96" s="74">
        <v>33</v>
      </c>
      <c r="AB96" s="74">
        <v>10</v>
      </c>
      <c r="AC96" s="74">
        <v>105</v>
      </c>
      <c r="AD96" s="74">
        <v>38</v>
      </c>
      <c r="AE96" s="74">
        <v>111</v>
      </c>
      <c r="AF96" s="74">
        <v>126</v>
      </c>
      <c r="AG96" s="74">
        <v>0</v>
      </c>
      <c r="AH96" s="74">
        <v>0</v>
      </c>
      <c r="AI96" s="74">
        <v>31</v>
      </c>
      <c r="AJ96" s="74">
        <v>14</v>
      </c>
      <c r="AK96" s="74">
        <v>77</v>
      </c>
      <c r="AL96" s="74">
        <v>6</v>
      </c>
      <c r="AM96" s="74">
        <v>16</v>
      </c>
      <c r="AN96" s="74">
        <v>33</v>
      </c>
      <c r="AO96" s="74">
        <v>105</v>
      </c>
      <c r="AP96" s="74">
        <v>4</v>
      </c>
      <c r="AQ96" s="74">
        <v>11</v>
      </c>
      <c r="AR96" s="74">
        <v>11</v>
      </c>
      <c r="AS96" s="74">
        <v>0</v>
      </c>
      <c r="AT96" s="74">
        <v>40</v>
      </c>
      <c r="AU96" s="74">
        <v>20</v>
      </c>
      <c r="AV96" s="74">
        <v>31</v>
      </c>
      <c r="AW96" s="74">
        <v>65</v>
      </c>
      <c r="AX96" s="74">
        <v>135</v>
      </c>
      <c r="AY96" s="74">
        <v>30</v>
      </c>
      <c r="AZ96" s="74">
        <v>22</v>
      </c>
      <c r="BA96" s="74">
        <v>19</v>
      </c>
      <c r="BB96" s="74">
        <v>19</v>
      </c>
      <c r="BC96" s="74">
        <v>16</v>
      </c>
      <c r="BD96" s="74">
        <v>45</v>
      </c>
      <c r="BE96" s="74">
        <v>61</v>
      </c>
      <c r="BF96" s="74">
        <v>9</v>
      </c>
      <c r="BG96" s="74">
        <v>9</v>
      </c>
      <c r="BH96" s="74">
        <v>9</v>
      </c>
      <c r="BI96" s="74">
        <v>5</v>
      </c>
      <c r="BJ96" s="74">
        <v>7</v>
      </c>
      <c r="BK96" s="74">
        <v>21</v>
      </c>
      <c r="BL96" s="74">
        <v>5</v>
      </c>
      <c r="BM96" s="74">
        <v>0</v>
      </c>
      <c r="BN96" s="74">
        <v>12</v>
      </c>
      <c r="BO96" s="74">
        <v>12</v>
      </c>
      <c r="BP96" s="74">
        <v>15</v>
      </c>
      <c r="BQ96" s="74">
        <v>0</v>
      </c>
      <c r="BR96" s="74">
        <v>3</v>
      </c>
      <c r="BS96" s="74">
        <v>42</v>
      </c>
      <c r="BT96" s="74">
        <v>4</v>
      </c>
      <c r="BU96" s="74">
        <v>20</v>
      </c>
      <c r="BV96" s="74">
        <v>44</v>
      </c>
      <c r="BW96" s="74">
        <v>35</v>
      </c>
      <c r="BX96" s="74">
        <v>0</v>
      </c>
      <c r="BY96" s="74">
        <v>18</v>
      </c>
      <c r="BZ96" s="74">
        <v>68</v>
      </c>
      <c r="CA96" s="74">
        <v>49</v>
      </c>
      <c r="CB96" s="74">
        <v>94</v>
      </c>
      <c r="CC96" s="74">
        <v>18</v>
      </c>
      <c r="CD96" s="74">
        <v>59</v>
      </c>
      <c r="CE96" s="74">
        <v>4</v>
      </c>
      <c r="CF96" s="74">
        <v>2480</v>
      </c>
    </row>
    <row r="97" spans="1:84" x14ac:dyDescent="0.35">
      <c r="A97" s="60">
        <v>93</v>
      </c>
      <c r="D97" s="78" t="s">
        <v>234</v>
      </c>
      <c r="E97" s="75">
        <v>10.256410256410255</v>
      </c>
      <c r="F97" s="75">
        <v>17.391304347826086</v>
      </c>
      <c r="G97" s="75">
        <v>17.561983471074381</v>
      </c>
      <c r="H97" s="75">
        <v>10.437710437710438</v>
      </c>
      <c r="I97" s="75">
        <v>16.842105263157894</v>
      </c>
      <c r="J97" s="75">
        <v>20.121951219512198</v>
      </c>
      <c r="K97" s="75">
        <v>9.1954022988505741</v>
      </c>
      <c r="L97" s="75">
        <v>13.333333333333334</v>
      </c>
      <c r="M97" s="75">
        <v>4.0268456375838921</v>
      </c>
      <c r="N97" s="75">
        <v>14.23841059602649</v>
      </c>
      <c r="O97" s="75">
        <v>20</v>
      </c>
      <c r="P97" s="75">
        <v>19.540229885057471</v>
      </c>
      <c r="Q97" s="75">
        <v>11.904761904761903</v>
      </c>
      <c r="R97" s="75">
        <v>13.47068145800317</v>
      </c>
      <c r="S97" s="75">
        <v>22.5</v>
      </c>
      <c r="T97" s="75">
        <v>7.6923076923076925</v>
      </c>
      <c r="U97" s="75">
        <v>13.043478260869565</v>
      </c>
      <c r="V97" s="75">
        <v>14.791666666666666</v>
      </c>
      <c r="W97" s="75">
        <v>19.565217391304348</v>
      </c>
      <c r="X97" s="75">
        <v>14.442413162705666</v>
      </c>
      <c r="Y97" s="75">
        <v>12</v>
      </c>
      <c r="Z97" s="75">
        <v>7.9365079365079358</v>
      </c>
      <c r="AA97" s="75">
        <v>20</v>
      </c>
      <c r="AB97" s="75">
        <v>13.157894736842104</v>
      </c>
      <c r="AC97" s="75">
        <v>16.380655226209047</v>
      </c>
      <c r="AD97" s="75">
        <v>21.59090909090909</v>
      </c>
      <c r="AE97" s="75">
        <v>12.700228832951947</v>
      </c>
      <c r="AF97" s="75">
        <v>18.502202643171806</v>
      </c>
      <c r="AG97" s="75">
        <v>0</v>
      </c>
      <c r="AH97" s="75">
        <v>0</v>
      </c>
      <c r="AI97" s="75">
        <v>14.622641509433961</v>
      </c>
      <c r="AJ97" s="75">
        <v>17.948717948717949</v>
      </c>
      <c r="AK97" s="75">
        <v>13.628318584070797</v>
      </c>
      <c r="AL97" s="75">
        <v>8.3333333333333321</v>
      </c>
      <c r="AM97" s="75">
        <v>6.2256809338521402</v>
      </c>
      <c r="AN97" s="75">
        <v>9.8507462686567173</v>
      </c>
      <c r="AO97" s="75">
        <v>28.455284552845526</v>
      </c>
      <c r="AP97" s="75">
        <v>14.814814814814813</v>
      </c>
      <c r="AQ97" s="75">
        <v>10.185185185185185</v>
      </c>
      <c r="AR97" s="75">
        <v>10.576923076923077</v>
      </c>
      <c r="AS97" s="75">
        <v>0</v>
      </c>
      <c r="AT97" s="75">
        <v>18.604651162790699</v>
      </c>
      <c r="AU97" s="75">
        <v>8.4388185654008439</v>
      </c>
      <c r="AV97" s="75">
        <v>12.204724409448819</v>
      </c>
      <c r="AW97" s="75">
        <v>14.380530973451327</v>
      </c>
      <c r="AX97" s="75">
        <v>23.356401384083046</v>
      </c>
      <c r="AY97" s="75">
        <v>13.043478260869565</v>
      </c>
      <c r="AZ97" s="75">
        <v>14.864864864864865</v>
      </c>
      <c r="BA97" s="75">
        <v>11.176470588235295</v>
      </c>
      <c r="BB97" s="75">
        <v>7.9166666666666661</v>
      </c>
      <c r="BC97" s="75">
        <v>11.428571428571429</v>
      </c>
      <c r="BD97" s="75">
        <v>11.421319796954315</v>
      </c>
      <c r="BE97" s="75">
        <v>11.753371868978805</v>
      </c>
      <c r="BF97" s="75">
        <v>15.517241379310345</v>
      </c>
      <c r="BG97" s="75">
        <v>12.857142857142856</v>
      </c>
      <c r="BH97" s="75">
        <v>11.688311688311687</v>
      </c>
      <c r="BI97" s="75">
        <v>4.2016806722689077</v>
      </c>
      <c r="BJ97" s="75">
        <v>15.217391304347828</v>
      </c>
      <c r="BK97" s="75">
        <v>10.096153846153847</v>
      </c>
      <c r="BL97" s="75">
        <v>13.157894736842104</v>
      </c>
      <c r="BM97" s="75">
        <v>0</v>
      </c>
      <c r="BN97" s="75">
        <v>13.793103448275861</v>
      </c>
      <c r="BO97" s="75">
        <v>16.666666666666664</v>
      </c>
      <c r="BP97" s="75">
        <v>7.8947368421052628</v>
      </c>
      <c r="BQ97" s="75">
        <v>0</v>
      </c>
      <c r="BR97" s="75">
        <v>4.4117647058823533</v>
      </c>
      <c r="BS97" s="75">
        <v>17.004048582995949</v>
      </c>
      <c r="BT97" s="75">
        <v>18.181818181818183</v>
      </c>
      <c r="BU97" s="75">
        <v>15.625</v>
      </c>
      <c r="BV97" s="75">
        <v>21.674876847290641</v>
      </c>
      <c r="BW97" s="75">
        <v>16.666666666666664</v>
      </c>
      <c r="BX97" s="75">
        <v>0</v>
      </c>
      <c r="BY97" s="75">
        <v>12</v>
      </c>
      <c r="BZ97" s="75">
        <v>10.493827160493826</v>
      </c>
      <c r="CA97" s="75">
        <v>14.759036144578314</v>
      </c>
      <c r="CB97" s="75">
        <v>14.826498422712934</v>
      </c>
      <c r="CC97" s="75">
        <v>8.6124401913875595</v>
      </c>
      <c r="CD97" s="75">
        <v>10.727272727272727</v>
      </c>
      <c r="CE97" s="75">
        <v>20</v>
      </c>
      <c r="CF97" s="75">
        <v>14.135886912904697</v>
      </c>
    </row>
    <row r="98" spans="1:84" x14ac:dyDescent="0.35">
      <c r="A98" s="60">
        <v>94</v>
      </c>
      <c r="D98" s="79" t="s">
        <v>235</v>
      </c>
      <c r="E98" s="76">
        <v>3.7557781201849001</v>
      </c>
      <c r="F98" s="76">
        <v>5.3309640159928922</v>
      </c>
      <c r="G98" s="76">
        <v>7.1401926579334249</v>
      </c>
      <c r="H98" s="76">
        <v>5.600597035177584</v>
      </c>
      <c r="I98" s="76">
        <v>6.6535400771187136</v>
      </c>
      <c r="J98" s="76">
        <v>5.606983548371625</v>
      </c>
      <c r="K98" s="76">
        <v>4.7124295940578511</v>
      </c>
      <c r="L98" s="76">
        <v>5.5833797069189384</v>
      </c>
      <c r="M98" s="76">
        <v>5.7446052421973608</v>
      </c>
      <c r="N98" s="76">
        <v>10.511551346401289</v>
      </c>
      <c r="O98" s="76">
        <v>4.5276447540269915</v>
      </c>
      <c r="P98" s="76">
        <v>4.9111807732497388</v>
      </c>
      <c r="Q98" s="76">
        <v>5.5473552025731978</v>
      </c>
      <c r="R98" s="76">
        <v>7.2211620164649171</v>
      </c>
      <c r="S98" s="76">
        <v>9.0598679717732757</v>
      </c>
      <c r="T98" s="76">
        <v>4.2423571112095697</v>
      </c>
      <c r="U98" s="76">
        <v>4.116150276904655</v>
      </c>
      <c r="V98" s="76">
        <v>7.1900600764609512</v>
      </c>
      <c r="W98" s="76">
        <v>6.4903846153846159</v>
      </c>
      <c r="X98" s="76">
        <v>6.4834653004191889</v>
      </c>
      <c r="Y98" s="76">
        <v>5.0719336747134847</v>
      </c>
      <c r="Z98" s="76">
        <v>5.9292881713983929</v>
      </c>
      <c r="AA98" s="76">
        <v>6.052995102348361</v>
      </c>
      <c r="AB98" s="76">
        <v>4.8666401273885347</v>
      </c>
      <c r="AC98" s="76">
        <v>6.4172215187288106</v>
      </c>
      <c r="AD98" s="76">
        <v>10.390511736944385</v>
      </c>
      <c r="AE98" s="76">
        <v>6.4449757575180273</v>
      </c>
      <c r="AF98" s="76">
        <v>6.4279779439534712</v>
      </c>
      <c r="AG98" s="76">
        <v>5.4500412881915778</v>
      </c>
      <c r="AH98" s="76">
        <v>5.4587155963302756</v>
      </c>
      <c r="AI98" s="76">
        <v>6.5800745525688225</v>
      </c>
      <c r="AJ98" s="76">
        <v>4.9633389734912576</v>
      </c>
      <c r="AK98" s="76">
        <v>8.8063970116150116</v>
      </c>
      <c r="AL98" s="76">
        <v>4.3772945495622704</v>
      </c>
      <c r="AM98" s="76">
        <v>5.5041690125740637</v>
      </c>
      <c r="AN98" s="76">
        <v>5.6887683291962023</v>
      </c>
      <c r="AO98" s="76">
        <v>9.6840257460503221</v>
      </c>
      <c r="AP98" s="76">
        <v>5.4209919261822375</v>
      </c>
      <c r="AQ98" s="76">
        <v>4.4544166273027868</v>
      </c>
      <c r="AR98" s="76">
        <v>6.3871078216861052</v>
      </c>
      <c r="AS98" s="76">
        <v>3.5294117647058822</v>
      </c>
      <c r="AT98" s="76">
        <v>8.2638465188800758</v>
      </c>
      <c r="AU98" s="76">
        <v>5.3031674208144794</v>
      </c>
      <c r="AV98" s="76">
        <v>11.132961715854108</v>
      </c>
      <c r="AW98" s="76">
        <v>7.6323022417107547</v>
      </c>
      <c r="AX98" s="76">
        <v>7.1143765960306444</v>
      </c>
      <c r="AY98" s="76">
        <v>5.7074262017787962</v>
      </c>
      <c r="AZ98" s="76">
        <v>5.1610638111120863</v>
      </c>
      <c r="BA98" s="76">
        <v>8.1675480567447316</v>
      </c>
      <c r="BB98" s="76">
        <v>5.7519707879739279</v>
      </c>
      <c r="BC98" s="76">
        <v>5.8573679523189695</v>
      </c>
      <c r="BD98" s="76">
        <v>6.8992711196080778</v>
      </c>
      <c r="BE98" s="76">
        <v>5.0083268399260517</v>
      </c>
      <c r="BF98" s="76">
        <v>5.4284926977128691</v>
      </c>
      <c r="BG98" s="76">
        <v>3.8894997251236942</v>
      </c>
      <c r="BH98" s="76">
        <v>5.3475935828877006</v>
      </c>
      <c r="BI98" s="76">
        <v>4.3528421315206884</v>
      </c>
      <c r="BJ98" s="76">
        <v>5.2449816533563567</v>
      </c>
      <c r="BK98" s="76">
        <v>5.0773386555633939</v>
      </c>
      <c r="BL98" s="76">
        <v>6.5873015873015879</v>
      </c>
      <c r="BM98" s="76">
        <v>3.7194473963868226</v>
      </c>
      <c r="BN98" s="76">
        <v>5.0851855054916548</v>
      </c>
      <c r="BO98" s="76">
        <v>4.6140325179434596</v>
      </c>
      <c r="BP98" s="76">
        <v>5.3611970181805182</v>
      </c>
      <c r="BQ98" s="76">
        <v>4.9073610415623437</v>
      </c>
      <c r="BR98" s="76">
        <v>3.9093442863429662</v>
      </c>
      <c r="BS98" s="76">
        <v>4.9252634158294537</v>
      </c>
      <c r="BT98" s="76">
        <v>5.1131601005867564</v>
      </c>
      <c r="BU98" s="76">
        <v>4.7074314871204015</v>
      </c>
      <c r="BV98" s="76">
        <v>5.0527806385169924</v>
      </c>
      <c r="BW98" s="76">
        <v>6.3463178845607056</v>
      </c>
      <c r="BX98" s="76">
        <v>4.0240240240240244</v>
      </c>
      <c r="BY98" s="76">
        <v>7.1493862627317846</v>
      </c>
      <c r="BZ98" s="76">
        <v>7.2597092644825345</v>
      </c>
      <c r="CA98" s="76">
        <v>5.9575863576738088</v>
      </c>
      <c r="CB98" s="76">
        <v>8.2680792261630582</v>
      </c>
      <c r="CC98" s="76">
        <v>5.2927709440844355</v>
      </c>
      <c r="CD98" s="76">
        <v>4.6492603449451231</v>
      </c>
      <c r="CE98" s="76">
        <v>5.0468050468050469</v>
      </c>
      <c r="CF98" s="76">
        <v>6.7107010255058013</v>
      </c>
    </row>
    <row r="99" spans="1:84" x14ac:dyDescent="0.35">
      <c r="A99" s="60">
        <v>95</v>
      </c>
    </row>
    <row r="100" spans="1:84" x14ac:dyDescent="0.35">
      <c r="A100" s="60">
        <v>96</v>
      </c>
      <c r="B100" s="57" t="s">
        <v>236</v>
      </c>
      <c r="D100" s="56" t="s">
        <v>245</v>
      </c>
      <c r="E100" s="56">
        <v>8</v>
      </c>
      <c r="F100" s="56">
        <v>5</v>
      </c>
      <c r="G100" s="56">
        <v>22</v>
      </c>
      <c r="H100" s="56">
        <v>24</v>
      </c>
      <c r="I100" s="56">
        <v>12</v>
      </c>
      <c r="J100" s="56">
        <v>4</v>
      </c>
      <c r="K100" s="56">
        <v>15</v>
      </c>
      <c r="L100" s="56">
        <v>4</v>
      </c>
      <c r="M100" s="56">
        <v>14</v>
      </c>
      <c r="N100" s="56">
        <v>20</v>
      </c>
      <c r="O100" s="56">
        <v>0</v>
      </c>
      <c r="P100" s="56">
        <v>22</v>
      </c>
      <c r="Q100" s="56">
        <v>27</v>
      </c>
      <c r="R100" s="56">
        <v>43</v>
      </c>
      <c r="S100" s="56">
        <v>0</v>
      </c>
      <c r="T100" s="56">
        <v>5</v>
      </c>
      <c r="U100" s="56">
        <v>9</v>
      </c>
      <c r="V100" s="56">
        <v>43</v>
      </c>
      <c r="W100" s="56">
        <v>25</v>
      </c>
      <c r="X100" s="56">
        <v>41</v>
      </c>
      <c r="Y100" s="56">
        <v>12</v>
      </c>
      <c r="Z100" s="56">
        <v>10</v>
      </c>
      <c r="AA100" s="56">
        <v>13</v>
      </c>
      <c r="AB100" s="56">
        <v>8</v>
      </c>
      <c r="AC100" s="56">
        <v>40</v>
      </c>
      <c r="AD100" s="56">
        <v>3</v>
      </c>
      <c r="AE100" s="56">
        <v>55</v>
      </c>
      <c r="AF100" s="56">
        <v>42</v>
      </c>
      <c r="AG100" s="56">
        <v>8</v>
      </c>
      <c r="AH100" s="56">
        <v>5</v>
      </c>
      <c r="AI100" s="56">
        <v>17</v>
      </c>
      <c r="AJ100" s="56">
        <v>4</v>
      </c>
      <c r="AK100" s="56">
        <v>41</v>
      </c>
      <c r="AL100" s="56">
        <v>8</v>
      </c>
      <c r="AM100" s="56">
        <v>24</v>
      </c>
      <c r="AN100" s="56">
        <v>23</v>
      </c>
      <c r="AO100" s="56">
        <v>22</v>
      </c>
      <c r="AP100" s="56">
        <v>0</v>
      </c>
      <c r="AQ100" s="56">
        <v>12</v>
      </c>
      <c r="AR100" s="56">
        <v>7</v>
      </c>
      <c r="AS100" s="56">
        <v>4</v>
      </c>
      <c r="AT100" s="56">
        <v>21</v>
      </c>
      <c r="AU100" s="56">
        <v>19</v>
      </c>
      <c r="AV100" s="56">
        <v>23</v>
      </c>
      <c r="AW100" s="56">
        <v>20</v>
      </c>
      <c r="AX100" s="56">
        <v>34</v>
      </c>
      <c r="AY100" s="56">
        <v>16</v>
      </c>
      <c r="AZ100" s="56">
        <v>11</v>
      </c>
      <c r="BA100" s="56">
        <v>11</v>
      </c>
      <c r="BB100" s="56">
        <v>26</v>
      </c>
      <c r="BC100" s="56">
        <v>4</v>
      </c>
      <c r="BD100" s="56">
        <v>37</v>
      </c>
      <c r="BE100" s="56">
        <v>38</v>
      </c>
      <c r="BF100" s="56">
        <v>3</v>
      </c>
      <c r="BG100" s="56">
        <v>11</v>
      </c>
      <c r="BH100" s="56">
        <v>7</v>
      </c>
      <c r="BI100" s="56">
        <v>19</v>
      </c>
      <c r="BJ100" s="56">
        <v>6</v>
      </c>
      <c r="BK100" s="56">
        <v>31</v>
      </c>
      <c r="BL100" s="56">
        <v>5</v>
      </c>
      <c r="BM100" s="56">
        <v>0</v>
      </c>
      <c r="BN100" s="56">
        <v>12</v>
      </c>
      <c r="BO100" s="56">
        <v>4</v>
      </c>
      <c r="BP100" s="56">
        <v>25</v>
      </c>
      <c r="BQ100" s="56">
        <v>10</v>
      </c>
      <c r="BR100" s="56">
        <v>11</v>
      </c>
      <c r="BS100" s="56">
        <v>12</v>
      </c>
      <c r="BT100" s="56">
        <v>14</v>
      </c>
      <c r="BU100" s="56">
        <v>7</v>
      </c>
      <c r="BV100" s="56">
        <v>12</v>
      </c>
      <c r="BW100" s="56">
        <v>18</v>
      </c>
      <c r="BX100" s="56">
        <v>0</v>
      </c>
      <c r="BY100" s="56">
        <v>11</v>
      </c>
      <c r="BZ100" s="56">
        <v>38</v>
      </c>
      <c r="CA100" s="56">
        <v>25</v>
      </c>
      <c r="CB100" s="56">
        <v>40</v>
      </c>
      <c r="CC100" s="56">
        <v>29</v>
      </c>
      <c r="CD100" s="56">
        <v>51</v>
      </c>
      <c r="CE100" s="56">
        <v>0</v>
      </c>
      <c r="CF100" s="56">
        <v>1362</v>
      </c>
    </row>
    <row r="101" spans="1:84" x14ac:dyDescent="0.35">
      <c r="A101" s="60">
        <v>97</v>
      </c>
      <c r="D101" s="56" t="s">
        <v>246</v>
      </c>
      <c r="E101" s="56">
        <v>3</v>
      </c>
      <c r="F101" s="56">
        <v>0</v>
      </c>
      <c r="G101" s="56">
        <v>66</v>
      </c>
      <c r="H101" s="56">
        <v>53</v>
      </c>
      <c r="I101" s="56">
        <v>10</v>
      </c>
      <c r="J101" s="56">
        <v>20</v>
      </c>
      <c r="K101" s="56">
        <v>16</v>
      </c>
      <c r="L101" s="56">
        <v>5</v>
      </c>
      <c r="M101" s="56">
        <v>37</v>
      </c>
      <c r="N101" s="56">
        <v>37</v>
      </c>
      <c r="O101" s="56">
        <v>3</v>
      </c>
      <c r="P101" s="56">
        <v>22</v>
      </c>
      <c r="Q101" s="56">
        <v>27</v>
      </c>
      <c r="R101" s="56">
        <v>65</v>
      </c>
      <c r="S101" s="56">
        <v>4</v>
      </c>
      <c r="T101" s="56">
        <v>6</v>
      </c>
      <c r="U101" s="56">
        <v>0</v>
      </c>
      <c r="V101" s="56">
        <v>112</v>
      </c>
      <c r="W101" s="56">
        <v>50</v>
      </c>
      <c r="X101" s="56">
        <v>63</v>
      </c>
      <c r="Y101" s="56">
        <v>3</v>
      </c>
      <c r="Z101" s="56">
        <v>43</v>
      </c>
      <c r="AA101" s="56">
        <v>14</v>
      </c>
      <c r="AB101" s="56">
        <v>7</v>
      </c>
      <c r="AC101" s="56">
        <v>75</v>
      </c>
      <c r="AD101" s="56">
        <v>14</v>
      </c>
      <c r="AE101" s="56">
        <v>100</v>
      </c>
      <c r="AF101" s="56">
        <v>84</v>
      </c>
      <c r="AG101" s="56">
        <v>5</v>
      </c>
      <c r="AH101" s="56">
        <v>4</v>
      </c>
      <c r="AI101" s="56">
        <v>28</v>
      </c>
      <c r="AJ101" s="56">
        <v>12</v>
      </c>
      <c r="AK101" s="56">
        <v>47</v>
      </c>
      <c r="AL101" s="56">
        <v>12</v>
      </c>
      <c r="AM101" s="56">
        <v>52</v>
      </c>
      <c r="AN101" s="56">
        <v>34</v>
      </c>
      <c r="AO101" s="56">
        <v>40</v>
      </c>
      <c r="AP101" s="56">
        <v>0</v>
      </c>
      <c r="AQ101" s="56">
        <v>13</v>
      </c>
      <c r="AR101" s="56">
        <v>18</v>
      </c>
      <c r="AS101" s="56">
        <v>5</v>
      </c>
      <c r="AT101" s="56">
        <v>54</v>
      </c>
      <c r="AU101" s="56">
        <v>39</v>
      </c>
      <c r="AV101" s="56">
        <v>81</v>
      </c>
      <c r="AW101" s="56">
        <v>40</v>
      </c>
      <c r="AX101" s="56">
        <v>71</v>
      </c>
      <c r="AY101" s="56">
        <v>11</v>
      </c>
      <c r="AZ101" s="56">
        <v>16</v>
      </c>
      <c r="BA101" s="56">
        <v>22</v>
      </c>
      <c r="BB101" s="56">
        <v>55</v>
      </c>
      <c r="BC101" s="56">
        <v>12</v>
      </c>
      <c r="BD101" s="56">
        <v>105</v>
      </c>
      <c r="BE101" s="56">
        <v>62</v>
      </c>
      <c r="BF101" s="56">
        <v>16</v>
      </c>
      <c r="BG101" s="56">
        <v>4</v>
      </c>
      <c r="BH101" s="56">
        <v>7</v>
      </c>
      <c r="BI101" s="56">
        <v>23</v>
      </c>
      <c r="BJ101" s="56">
        <v>3</v>
      </c>
      <c r="BK101" s="56">
        <v>58</v>
      </c>
      <c r="BL101" s="56">
        <v>7</v>
      </c>
      <c r="BM101" s="56">
        <v>5</v>
      </c>
      <c r="BN101" s="56">
        <v>8</v>
      </c>
      <c r="BO101" s="56">
        <v>5</v>
      </c>
      <c r="BP101" s="56">
        <v>54</v>
      </c>
      <c r="BQ101" s="56">
        <v>3</v>
      </c>
      <c r="BR101" s="56">
        <v>17</v>
      </c>
      <c r="BS101" s="56">
        <v>27</v>
      </c>
      <c r="BT101" s="56">
        <v>3</v>
      </c>
      <c r="BU101" s="56">
        <v>8</v>
      </c>
      <c r="BV101" s="56">
        <v>13</v>
      </c>
      <c r="BW101" s="56">
        <v>31</v>
      </c>
      <c r="BX101" s="56">
        <v>0</v>
      </c>
      <c r="BY101" s="56">
        <v>31</v>
      </c>
      <c r="BZ101" s="56">
        <v>98</v>
      </c>
      <c r="CA101" s="56">
        <v>25</v>
      </c>
      <c r="CB101" s="56">
        <v>68</v>
      </c>
      <c r="CC101" s="56">
        <v>55</v>
      </c>
      <c r="CD101" s="56">
        <v>65</v>
      </c>
      <c r="CE101" s="56">
        <v>4</v>
      </c>
      <c r="CF101" s="56">
        <v>2396</v>
      </c>
    </row>
    <row r="102" spans="1:84" x14ac:dyDescent="0.35">
      <c r="A102" s="60">
        <v>98</v>
      </c>
      <c r="D102" s="56" t="s">
        <v>247</v>
      </c>
      <c r="E102" s="56">
        <v>5</v>
      </c>
      <c r="F102" s="56">
        <v>0</v>
      </c>
      <c r="G102" s="56">
        <v>48</v>
      </c>
      <c r="H102" s="56">
        <v>51</v>
      </c>
      <c r="I102" s="56">
        <v>21</v>
      </c>
      <c r="J102" s="56">
        <v>19</v>
      </c>
      <c r="K102" s="56">
        <v>12</v>
      </c>
      <c r="L102" s="56">
        <v>3</v>
      </c>
      <c r="M102" s="56">
        <v>15</v>
      </c>
      <c r="N102" s="56">
        <v>26</v>
      </c>
      <c r="O102" s="56">
        <v>0</v>
      </c>
      <c r="P102" s="56">
        <v>31</v>
      </c>
      <c r="Q102" s="56">
        <v>45</v>
      </c>
      <c r="R102" s="56">
        <v>91</v>
      </c>
      <c r="S102" s="56">
        <v>5</v>
      </c>
      <c r="T102" s="56">
        <v>10</v>
      </c>
      <c r="U102" s="56">
        <v>4</v>
      </c>
      <c r="V102" s="56">
        <v>39</v>
      </c>
      <c r="W102" s="56">
        <v>44</v>
      </c>
      <c r="X102" s="56">
        <v>81</v>
      </c>
      <c r="Y102" s="56">
        <v>10</v>
      </c>
      <c r="Z102" s="56">
        <v>14</v>
      </c>
      <c r="AA102" s="56">
        <v>15</v>
      </c>
      <c r="AB102" s="56">
        <v>8</v>
      </c>
      <c r="AC102" s="56">
        <v>79</v>
      </c>
      <c r="AD102" s="56">
        <v>23</v>
      </c>
      <c r="AE102" s="56">
        <v>105</v>
      </c>
      <c r="AF102" s="56">
        <v>66</v>
      </c>
      <c r="AG102" s="56">
        <v>6</v>
      </c>
      <c r="AH102" s="56">
        <v>0</v>
      </c>
      <c r="AI102" s="56">
        <v>23</v>
      </c>
      <c r="AJ102" s="56">
        <v>6</v>
      </c>
      <c r="AK102" s="56">
        <v>78</v>
      </c>
      <c r="AL102" s="56">
        <v>9</v>
      </c>
      <c r="AM102" s="56">
        <v>43</v>
      </c>
      <c r="AN102" s="56">
        <v>68</v>
      </c>
      <c r="AO102" s="56">
        <v>32</v>
      </c>
      <c r="AP102" s="56">
        <v>4</v>
      </c>
      <c r="AQ102" s="56">
        <v>17</v>
      </c>
      <c r="AR102" s="56">
        <v>11</v>
      </c>
      <c r="AS102" s="56">
        <v>3</v>
      </c>
      <c r="AT102" s="56">
        <v>15</v>
      </c>
      <c r="AU102" s="56">
        <v>37</v>
      </c>
      <c r="AV102" s="56">
        <v>18</v>
      </c>
      <c r="AW102" s="56">
        <v>55</v>
      </c>
      <c r="AX102" s="56">
        <v>55</v>
      </c>
      <c r="AY102" s="56">
        <v>29</v>
      </c>
      <c r="AZ102" s="56">
        <v>23</v>
      </c>
      <c r="BA102" s="56">
        <v>18</v>
      </c>
      <c r="BB102" s="56">
        <v>19</v>
      </c>
      <c r="BC102" s="56">
        <v>23</v>
      </c>
      <c r="BD102" s="56">
        <v>32</v>
      </c>
      <c r="BE102" s="56">
        <v>93</v>
      </c>
      <c r="BF102" s="56">
        <v>6</v>
      </c>
      <c r="BG102" s="56">
        <v>4</v>
      </c>
      <c r="BH102" s="56">
        <v>14</v>
      </c>
      <c r="BI102" s="56">
        <v>21</v>
      </c>
      <c r="BJ102" s="56">
        <v>3</v>
      </c>
      <c r="BK102" s="56">
        <v>14</v>
      </c>
      <c r="BL102" s="56">
        <v>9</v>
      </c>
      <c r="BM102" s="56">
        <v>0</v>
      </c>
      <c r="BN102" s="56">
        <v>9</v>
      </c>
      <c r="BO102" s="56">
        <v>10</v>
      </c>
      <c r="BP102" s="56">
        <v>13</v>
      </c>
      <c r="BQ102" s="56">
        <v>8</v>
      </c>
      <c r="BR102" s="56">
        <v>11</v>
      </c>
      <c r="BS102" s="56">
        <v>28</v>
      </c>
      <c r="BT102" s="56">
        <v>0</v>
      </c>
      <c r="BU102" s="56">
        <v>16</v>
      </c>
      <c r="BV102" s="56">
        <v>23</v>
      </c>
      <c r="BW102" s="56">
        <v>25</v>
      </c>
      <c r="BX102" s="56">
        <v>0</v>
      </c>
      <c r="BY102" s="56">
        <v>15</v>
      </c>
      <c r="BZ102" s="56">
        <v>89</v>
      </c>
      <c r="CA102" s="56">
        <v>43</v>
      </c>
      <c r="CB102" s="56">
        <v>70</v>
      </c>
      <c r="CC102" s="56">
        <v>15</v>
      </c>
      <c r="CD102" s="56">
        <v>105</v>
      </c>
      <c r="CE102" s="56">
        <v>5</v>
      </c>
      <c r="CF102" s="56">
        <v>2163</v>
      </c>
    </row>
    <row r="103" spans="1:84" x14ac:dyDescent="0.35">
      <c r="A103" s="60">
        <v>99</v>
      </c>
      <c r="D103" s="56" t="s">
        <v>248</v>
      </c>
      <c r="E103" s="56">
        <v>4</v>
      </c>
      <c r="F103" s="56">
        <v>8</v>
      </c>
      <c r="G103" s="56">
        <v>64</v>
      </c>
      <c r="H103" s="56">
        <v>40</v>
      </c>
      <c r="I103" s="56">
        <v>9</v>
      </c>
      <c r="J103" s="56">
        <v>25</v>
      </c>
      <c r="K103" s="56">
        <v>11</v>
      </c>
      <c r="L103" s="56">
        <v>17</v>
      </c>
      <c r="M103" s="56">
        <v>13</v>
      </c>
      <c r="N103" s="56">
        <v>40</v>
      </c>
      <c r="O103" s="56">
        <v>0</v>
      </c>
      <c r="P103" s="56">
        <v>47</v>
      </c>
      <c r="Q103" s="56">
        <v>27</v>
      </c>
      <c r="R103" s="56">
        <v>69</v>
      </c>
      <c r="S103" s="56">
        <v>7</v>
      </c>
      <c r="T103" s="56">
        <v>17</v>
      </c>
      <c r="U103" s="56">
        <v>3</v>
      </c>
      <c r="V103" s="56">
        <v>71</v>
      </c>
      <c r="W103" s="56">
        <v>60</v>
      </c>
      <c r="X103" s="56">
        <v>63</v>
      </c>
      <c r="Y103" s="56">
        <v>14</v>
      </c>
      <c r="Z103" s="56">
        <v>14</v>
      </c>
      <c r="AA103" s="56">
        <v>29</v>
      </c>
      <c r="AB103" s="56">
        <v>13</v>
      </c>
      <c r="AC103" s="56">
        <v>89</v>
      </c>
      <c r="AD103" s="56">
        <v>25</v>
      </c>
      <c r="AE103" s="56">
        <v>143</v>
      </c>
      <c r="AF103" s="56">
        <v>116</v>
      </c>
      <c r="AG103" s="56">
        <v>7</v>
      </c>
      <c r="AH103" s="56">
        <v>0</v>
      </c>
      <c r="AI103" s="56">
        <v>31</v>
      </c>
      <c r="AJ103" s="56">
        <v>12</v>
      </c>
      <c r="AK103" s="56">
        <v>83</v>
      </c>
      <c r="AL103" s="56">
        <v>10</v>
      </c>
      <c r="AM103" s="56">
        <v>28</v>
      </c>
      <c r="AN103" s="56">
        <v>37</v>
      </c>
      <c r="AO103" s="56">
        <v>60</v>
      </c>
      <c r="AP103" s="56">
        <v>6</v>
      </c>
      <c r="AQ103" s="56">
        <v>12</v>
      </c>
      <c r="AR103" s="56">
        <v>16</v>
      </c>
      <c r="AS103" s="56">
        <v>9</v>
      </c>
      <c r="AT103" s="56">
        <v>21</v>
      </c>
      <c r="AU103" s="56">
        <v>25</v>
      </c>
      <c r="AV103" s="56">
        <v>41</v>
      </c>
      <c r="AW103" s="56">
        <v>69</v>
      </c>
      <c r="AX103" s="56">
        <v>76</v>
      </c>
      <c r="AY103" s="56">
        <v>39</v>
      </c>
      <c r="AZ103" s="56">
        <v>28</v>
      </c>
      <c r="BA103" s="56">
        <v>21</v>
      </c>
      <c r="BB103" s="56">
        <v>33</v>
      </c>
      <c r="BC103" s="56">
        <v>13</v>
      </c>
      <c r="BD103" s="56">
        <v>48</v>
      </c>
      <c r="BE103" s="56">
        <v>88</v>
      </c>
      <c r="BF103" s="56">
        <v>8</v>
      </c>
      <c r="BG103" s="56">
        <v>13</v>
      </c>
      <c r="BH103" s="56">
        <v>14</v>
      </c>
      <c r="BI103" s="56">
        <v>10</v>
      </c>
      <c r="BJ103" s="56">
        <v>8</v>
      </c>
      <c r="BK103" s="56">
        <v>22</v>
      </c>
      <c r="BL103" s="56">
        <v>4</v>
      </c>
      <c r="BM103" s="56">
        <v>0</v>
      </c>
      <c r="BN103" s="56">
        <v>12</v>
      </c>
      <c r="BO103" s="56">
        <v>9</v>
      </c>
      <c r="BP103" s="56">
        <v>26</v>
      </c>
      <c r="BQ103" s="56">
        <v>6</v>
      </c>
      <c r="BR103" s="56">
        <v>8</v>
      </c>
      <c r="BS103" s="56">
        <v>32</v>
      </c>
      <c r="BT103" s="56">
        <v>5</v>
      </c>
      <c r="BU103" s="56">
        <v>15</v>
      </c>
      <c r="BV103" s="56">
        <v>37</v>
      </c>
      <c r="BW103" s="56">
        <v>28</v>
      </c>
      <c r="BX103" s="56">
        <v>0</v>
      </c>
      <c r="BY103" s="56">
        <v>19</v>
      </c>
      <c r="BZ103" s="56">
        <v>104</v>
      </c>
      <c r="CA103" s="56">
        <v>51</v>
      </c>
      <c r="CB103" s="56">
        <v>82</v>
      </c>
      <c r="CC103" s="56">
        <v>32</v>
      </c>
      <c r="CD103" s="56">
        <v>68</v>
      </c>
      <c r="CE103" s="56">
        <v>0</v>
      </c>
      <c r="CF103" s="56">
        <v>2463</v>
      </c>
    </row>
    <row r="104" spans="1:84" x14ac:dyDescent="0.35">
      <c r="A104" s="60">
        <v>100</v>
      </c>
      <c r="D104" s="56" t="s">
        <v>249</v>
      </c>
      <c r="E104" s="56">
        <v>0</v>
      </c>
      <c r="F104" s="56">
        <v>3</v>
      </c>
      <c r="G104" s="56">
        <v>49</v>
      </c>
      <c r="H104" s="56">
        <v>35</v>
      </c>
      <c r="I104" s="56">
        <v>0</v>
      </c>
      <c r="J104" s="56">
        <v>14</v>
      </c>
      <c r="K104" s="56">
        <v>14</v>
      </c>
      <c r="L104" s="56">
        <v>3</v>
      </c>
      <c r="M104" s="56">
        <v>23</v>
      </c>
      <c r="N104" s="56">
        <v>32</v>
      </c>
      <c r="O104" s="56">
        <v>0</v>
      </c>
      <c r="P104" s="56">
        <v>18</v>
      </c>
      <c r="Q104" s="56">
        <v>47</v>
      </c>
      <c r="R104" s="56">
        <v>80</v>
      </c>
      <c r="S104" s="56">
        <v>4</v>
      </c>
      <c r="T104" s="56">
        <v>10</v>
      </c>
      <c r="U104" s="56">
        <v>3</v>
      </c>
      <c r="V104" s="56">
        <v>71</v>
      </c>
      <c r="W104" s="56">
        <v>31</v>
      </c>
      <c r="X104" s="56">
        <v>57</v>
      </c>
      <c r="Y104" s="56">
        <v>5</v>
      </c>
      <c r="Z104" s="56">
        <v>21</v>
      </c>
      <c r="AA104" s="56">
        <v>21</v>
      </c>
      <c r="AB104" s="56">
        <v>4</v>
      </c>
      <c r="AC104" s="56">
        <v>56</v>
      </c>
      <c r="AD104" s="56">
        <v>17</v>
      </c>
      <c r="AE104" s="56">
        <v>111</v>
      </c>
      <c r="AF104" s="56">
        <v>74</v>
      </c>
      <c r="AG104" s="56">
        <v>0</v>
      </c>
      <c r="AH104" s="56">
        <v>4</v>
      </c>
      <c r="AI104" s="56">
        <v>32</v>
      </c>
      <c r="AJ104" s="56">
        <v>3</v>
      </c>
      <c r="AK104" s="56">
        <v>51</v>
      </c>
      <c r="AL104" s="56">
        <v>5</v>
      </c>
      <c r="AM104" s="56">
        <v>35</v>
      </c>
      <c r="AN104" s="56">
        <v>41</v>
      </c>
      <c r="AO104" s="56">
        <v>32</v>
      </c>
      <c r="AP104" s="56">
        <v>0</v>
      </c>
      <c r="AQ104" s="56">
        <v>11</v>
      </c>
      <c r="AR104" s="56">
        <v>9</v>
      </c>
      <c r="AS104" s="56">
        <v>6</v>
      </c>
      <c r="AT104" s="56">
        <v>34</v>
      </c>
      <c r="AU104" s="56">
        <v>30</v>
      </c>
      <c r="AV104" s="56">
        <v>35</v>
      </c>
      <c r="AW104" s="56">
        <v>53</v>
      </c>
      <c r="AX104" s="56">
        <v>41</v>
      </c>
      <c r="AY104" s="56">
        <v>24</v>
      </c>
      <c r="AZ104" s="56">
        <v>4</v>
      </c>
      <c r="BA104" s="56">
        <v>34</v>
      </c>
      <c r="BB104" s="56">
        <v>33</v>
      </c>
      <c r="BC104" s="56">
        <v>16</v>
      </c>
      <c r="BD104" s="56">
        <v>59</v>
      </c>
      <c r="BE104" s="56">
        <v>39</v>
      </c>
      <c r="BF104" s="56">
        <v>11</v>
      </c>
      <c r="BG104" s="56">
        <v>7</v>
      </c>
      <c r="BH104" s="56">
        <v>9</v>
      </c>
      <c r="BI104" s="56">
        <v>14</v>
      </c>
      <c r="BJ104" s="56">
        <v>0</v>
      </c>
      <c r="BK104" s="56">
        <v>30</v>
      </c>
      <c r="BL104" s="56">
        <v>3</v>
      </c>
      <c r="BM104" s="56">
        <v>0</v>
      </c>
      <c r="BN104" s="56">
        <v>5</v>
      </c>
      <c r="BO104" s="56">
        <v>11</v>
      </c>
      <c r="BP104" s="56">
        <v>23</v>
      </c>
      <c r="BQ104" s="56">
        <v>4</v>
      </c>
      <c r="BR104" s="56">
        <v>3</v>
      </c>
      <c r="BS104" s="56">
        <v>19</v>
      </c>
      <c r="BT104" s="56">
        <v>0</v>
      </c>
      <c r="BU104" s="56">
        <v>8</v>
      </c>
      <c r="BV104" s="56">
        <v>16</v>
      </c>
      <c r="BW104" s="56">
        <v>18</v>
      </c>
      <c r="BX104" s="56">
        <v>0</v>
      </c>
      <c r="BY104" s="56">
        <v>24</v>
      </c>
      <c r="BZ104" s="56">
        <v>79</v>
      </c>
      <c r="CA104" s="56">
        <v>40</v>
      </c>
      <c r="CB104" s="56">
        <v>87</v>
      </c>
      <c r="CC104" s="56">
        <v>28</v>
      </c>
      <c r="CD104" s="56">
        <v>66</v>
      </c>
      <c r="CE104" s="56">
        <v>0</v>
      </c>
      <c r="CF104" s="56">
        <v>1931</v>
      </c>
    </row>
    <row r="105" spans="1:84" x14ac:dyDescent="0.35">
      <c r="A105" s="60">
        <v>101</v>
      </c>
      <c r="D105" s="56" t="s">
        <v>250</v>
      </c>
      <c r="E105" s="56">
        <v>4</v>
      </c>
      <c r="F105" s="56">
        <v>0</v>
      </c>
      <c r="G105" s="56">
        <v>53</v>
      </c>
      <c r="H105" s="56">
        <v>18</v>
      </c>
      <c r="I105" s="56">
        <v>12</v>
      </c>
      <c r="J105" s="56">
        <v>16</v>
      </c>
      <c r="K105" s="56">
        <v>6</v>
      </c>
      <c r="L105" s="56">
        <v>6</v>
      </c>
      <c r="M105" s="56">
        <v>15</v>
      </c>
      <c r="N105" s="56">
        <v>25</v>
      </c>
      <c r="O105" s="56">
        <v>3</v>
      </c>
      <c r="P105" s="56">
        <v>14</v>
      </c>
      <c r="Q105" s="56">
        <v>30</v>
      </c>
      <c r="R105" s="56">
        <v>61</v>
      </c>
      <c r="S105" s="56">
        <v>8</v>
      </c>
      <c r="T105" s="56">
        <v>5</v>
      </c>
      <c r="U105" s="56">
        <v>10</v>
      </c>
      <c r="V105" s="56">
        <v>30</v>
      </c>
      <c r="W105" s="56">
        <v>11</v>
      </c>
      <c r="X105" s="56">
        <v>50</v>
      </c>
      <c r="Y105" s="56">
        <v>0</v>
      </c>
      <c r="Z105" s="56">
        <v>8</v>
      </c>
      <c r="AA105" s="56">
        <v>12</v>
      </c>
      <c r="AB105" s="56">
        <v>3</v>
      </c>
      <c r="AC105" s="56">
        <v>60</v>
      </c>
      <c r="AD105" s="56">
        <v>11</v>
      </c>
      <c r="AE105" s="56">
        <v>79</v>
      </c>
      <c r="AF105" s="56">
        <v>36</v>
      </c>
      <c r="AG105" s="56">
        <v>3</v>
      </c>
      <c r="AH105" s="56">
        <v>0</v>
      </c>
      <c r="AI105" s="56">
        <v>22</v>
      </c>
      <c r="AJ105" s="56">
        <v>6</v>
      </c>
      <c r="AK105" s="56">
        <v>40</v>
      </c>
      <c r="AL105" s="56">
        <v>9</v>
      </c>
      <c r="AM105" s="56">
        <v>22</v>
      </c>
      <c r="AN105" s="56">
        <v>37</v>
      </c>
      <c r="AO105" s="56">
        <v>19</v>
      </c>
      <c r="AP105" s="56">
        <v>0</v>
      </c>
      <c r="AQ105" s="56">
        <v>9</v>
      </c>
      <c r="AR105" s="56">
        <v>10</v>
      </c>
      <c r="AS105" s="56">
        <v>0</v>
      </c>
      <c r="AT105" s="56">
        <v>17</v>
      </c>
      <c r="AU105" s="56">
        <v>24</v>
      </c>
      <c r="AV105" s="56">
        <v>19</v>
      </c>
      <c r="AW105" s="56">
        <v>35</v>
      </c>
      <c r="AX105" s="56">
        <v>48</v>
      </c>
      <c r="AY105" s="56">
        <v>17</v>
      </c>
      <c r="AZ105" s="56">
        <v>9</v>
      </c>
      <c r="BA105" s="56">
        <v>12</v>
      </c>
      <c r="BB105" s="56">
        <v>21</v>
      </c>
      <c r="BC105" s="56">
        <v>11</v>
      </c>
      <c r="BD105" s="56">
        <v>20</v>
      </c>
      <c r="BE105" s="56">
        <v>65</v>
      </c>
      <c r="BF105" s="56">
        <v>0</v>
      </c>
      <c r="BG105" s="56">
        <v>4</v>
      </c>
      <c r="BH105" s="56">
        <v>3</v>
      </c>
      <c r="BI105" s="56">
        <v>14</v>
      </c>
      <c r="BJ105" s="56">
        <v>0</v>
      </c>
      <c r="BK105" s="56">
        <v>12</v>
      </c>
      <c r="BL105" s="56">
        <v>0</v>
      </c>
      <c r="BM105" s="56">
        <v>0</v>
      </c>
      <c r="BN105" s="56">
        <v>6</v>
      </c>
      <c r="BO105" s="56">
        <v>5</v>
      </c>
      <c r="BP105" s="56">
        <v>18</v>
      </c>
      <c r="BQ105" s="56">
        <v>5</v>
      </c>
      <c r="BR105" s="56">
        <v>3</v>
      </c>
      <c r="BS105" s="56">
        <v>18</v>
      </c>
      <c r="BT105" s="56">
        <v>0</v>
      </c>
      <c r="BU105" s="56">
        <v>16</v>
      </c>
      <c r="BV105" s="56">
        <v>20</v>
      </c>
      <c r="BW105" s="56">
        <v>17</v>
      </c>
      <c r="BX105" s="56">
        <v>0</v>
      </c>
      <c r="BY105" s="56">
        <v>17</v>
      </c>
      <c r="BZ105" s="56">
        <v>44</v>
      </c>
      <c r="CA105" s="56">
        <v>27</v>
      </c>
      <c r="CB105" s="56">
        <v>63</v>
      </c>
      <c r="CC105" s="56">
        <v>18</v>
      </c>
      <c r="CD105" s="56">
        <v>39</v>
      </c>
      <c r="CE105" s="56">
        <v>0</v>
      </c>
      <c r="CF105" s="56">
        <v>1449</v>
      </c>
    </row>
    <row r="106" spans="1:84" x14ac:dyDescent="0.35">
      <c r="A106" s="60">
        <v>102</v>
      </c>
      <c r="D106" s="56" t="s">
        <v>251</v>
      </c>
      <c r="E106" s="56">
        <v>4</v>
      </c>
      <c r="F106" s="56">
        <v>0</v>
      </c>
      <c r="G106" s="56">
        <v>25</v>
      </c>
      <c r="H106" s="56">
        <v>15</v>
      </c>
      <c r="I106" s="56">
        <v>0</v>
      </c>
      <c r="J106" s="56">
        <v>9</v>
      </c>
      <c r="K106" s="56">
        <v>3</v>
      </c>
      <c r="L106" s="56">
        <v>4</v>
      </c>
      <c r="M106" s="56">
        <v>0</v>
      </c>
      <c r="N106" s="56">
        <v>46</v>
      </c>
      <c r="O106" s="56">
        <v>0</v>
      </c>
      <c r="P106" s="56">
        <v>11</v>
      </c>
      <c r="Q106" s="56">
        <v>25</v>
      </c>
      <c r="R106" s="56">
        <v>55</v>
      </c>
      <c r="S106" s="56">
        <v>0</v>
      </c>
      <c r="T106" s="56">
        <v>4</v>
      </c>
      <c r="U106" s="56">
        <v>3</v>
      </c>
      <c r="V106" s="56">
        <v>18</v>
      </c>
      <c r="W106" s="56">
        <v>12</v>
      </c>
      <c r="X106" s="56">
        <v>39</v>
      </c>
      <c r="Y106" s="56">
        <v>4</v>
      </c>
      <c r="Z106" s="56">
        <v>0</v>
      </c>
      <c r="AA106" s="56">
        <v>16</v>
      </c>
      <c r="AB106" s="56">
        <v>8</v>
      </c>
      <c r="AC106" s="56">
        <v>33</v>
      </c>
      <c r="AD106" s="56">
        <v>16</v>
      </c>
      <c r="AE106" s="56">
        <v>59</v>
      </c>
      <c r="AF106" s="56">
        <v>51</v>
      </c>
      <c r="AG106" s="56">
        <v>3</v>
      </c>
      <c r="AH106" s="56">
        <v>0</v>
      </c>
      <c r="AI106" s="56">
        <v>15</v>
      </c>
      <c r="AJ106" s="56">
        <v>0</v>
      </c>
      <c r="AK106" s="56">
        <v>76</v>
      </c>
      <c r="AL106" s="56">
        <v>4</v>
      </c>
      <c r="AM106" s="56">
        <v>19</v>
      </c>
      <c r="AN106" s="56">
        <v>21</v>
      </c>
      <c r="AO106" s="56">
        <v>20</v>
      </c>
      <c r="AP106" s="56">
        <v>0</v>
      </c>
      <c r="AQ106" s="56">
        <v>11</v>
      </c>
      <c r="AR106" s="56">
        <v>3</v>
      </c>
      <c r="AS106" s="56">
        <v>0</v>
      </c>
      <c r="AT106" s="56">
        <v>4</v>
      </c>
      <c r="AU106" s="56">
        <v>16</v>
      </c>
      <c r="AV106" s="56">
        <v>0</v>
      </c>
      <c r="AW106" s="56">
        <v>55</v>
      </c>
      <c r="AX106" s="56">
        <v>40</v>
      </c>
      <c r="AY106" s="56">
        <v>25</v>
      </c>
      <c r="AZ106" s="56">
        <v>12</v>
      </c>
      <c r="BA106" s="56">
        <v>0</v>
      </c>
      <c r="BB106" s="56">
        <v>12</v>
      </c>
      <c r="BC106" s="56">
        <v>14</v>
      </c>
      <c r="BD106" s="56">
        <v>10</v>
      </c>
      <c r="BE106" s="56">
        <v>25</v>
      </c>
      <c r="BF106" s="56">
        <v>0</v>
      </c>
      <c r="BG106" s="56">
        <v>3</v>
      </c>
      <c r="BH106" s="56">
        <v>3</v>
      </c>
      <c r="BI106" s="56">
        <v>3</v>
      </c>
      <c r="BJ106" s="56">
        <v>4</v>
      </c>
      <c r="BK106" s="56">
        <v>0</v>
      </c>
      <c r="BL106" s="56">
        <v>0</v>
      </c>
      <c r="BM106" s="56">
        <v>0</v>
      </c>
      <c r="BN106" s="56">
        <v>10</v>
      </c>
      <c r="BO106" s="56">
        <v>0</v>
      </c>
      <c r="BP106" s="56">
        <v>0</v>
      </c>
      <c r="BQ106" s="56">
        <v>7</v>
      </c>
      <c r="BR106" s="56">
        <v>0</v>
      </c>
      <c r="BS106" s="56">
        <v>15</v>
      </c>
      <c r="BT106" s="56">
        <v>0</v>
      </c>
      <c r="BU106" s="56">
        <v>10</v>
      </c>
      <c r="BV106" s="56">
        <v>12</v>
      </c>
      <c r="BW106" s="56">
        <v>12</v>
      </c>
      <c r="BX106" s="56">
        <v>0</v>
      </c>
      <c r="BY106" s="56">
        <v>8</v>
      </c>
      <c r="BZ106" s="56">
        <v>44</v>
      </c>
      <c r="CA106" s="56">
        <v>27</v>
      </c>
      <c r="CB106" s="56">
        <v>64</v>
      </c>
      <c r="CC106" s="56">
        <v>0</v>
      </c>
      <c r="CD106" s="56">
        <v>40</v>
      </c>
      <c r="CE106" s="56">
        <v>0</v>
      </c>
      <c r="CF106" s="56">
        <v>1118</v>
      </c>
    </row>
    <row r="107" spans="1:84" x14ac:dyDescent="0.35">
      <c r="A107" s="60">
        <v>103</v>
      </c>
      <c r="D107" s="56" t="s">
        <v>252</v>
      </c>
      <c r="E107" s="56">
        <v>9</v>
      </c>
      <c r="F107" s="56">
        <v>9</v>
      </c>
      <c r="G107" s="56">
        <v>59</v>
      </c>
      <c r="H107" s="56">
        <v>25</v>
      </c>
      <c r="I107" s="56">
        <v>15</v>
      </c>
      <c r="J107" s="56">
        <v>26</v>
      </c>
      <c r="K107" s="56">
        <v>3</v>
      </c>
      <c r="L107" s="56">
        <v>11</v>
      </c>
      <c r="M107" s="56">
        <v>8</v>
      </c>
      <c r="N107" s="56">
        <v>31</v>
      </c>
      <c r="O107" s="56">
        <v>3</v>
      </c>
      <c r="P107" s="56">
        <v>36</v>
      </c>
      <c r="Q107" s="56">
        <v>37</v>
      </c>
      <c r="R107" s="56">
        <v>82</v>
      </c>
      <c r="S107" s="56">
        <v>5</v>
      </c>
      <c r="T107" s="56">
        <v>24</v>
      </c>
      <c r="U107" s="56">
        <v>10</v>
      </c>
      <c r="V107" s="56">
        <v>28</v>
      </c>
      <c r="W107" s="56">
        <v>64</v>
      </c>
      <c r="X107" s="56">
        <v>62</v>
      </c>
      <c r="Y107" s="56">
        <v>5</v>
      </c>
      <c r="Z107" s="56">
        <v>0</v>
      </c>
      <c r="AA107" s="56">
        <v>16</v>
      </c>
      <c r="AB107" s="56">
        <v>4</v>
      </c>
      <c r="AC107" s="56">
        <v>100</v>
      </c>
      <c r="AD107" s="56">
        <v>20</v>
      </c>
      <c r="AE107" s="56">
        <v>113</v>
      </c>
      <c r="AF107" s="56">
        <v>91</v>
      </c>
      <c r="AG107" s="56">
        <v>3</v>
      </c>
      <c r="AH107" s="56">
        <v>7</v>
      </c>
      <c r="AI107" s="56">
        <v>14</v>
      </c>
      <c r="AJ107" s="56">
        <v>10</v>
      </c>
      <c r="AK107" s="56">
        <v>61</v>
      </c>
      <c r="AL107" s="56">
        <v>9</v>
      </c>
      <c r="AM107" s="56">
        <v>22</v>
      </c>
      <c r="AN107" s="56">
        <v>35</v>
      </c>
      <c r="AO107" s="56">
        <v>34</v>
      </c>
      <c r="AP107" s="56">
        <v>10</v>
      </c>
      <c r="AQ107" s="56">
        <v>4</v>
      </c>
      <c r="AR107" s="56">
        <v>16</v>
      </c>
      <c r="AS107" s="56">
        <v>0</v>
      </c>
      <c r="AT107" s="56">
        <v>7</v>
      </c>
      <c r="AU107" s="56">
        <v>24</v>
      </c>
      <c r="AV107" s="56">
        <v>4</v>
      </c>
      <c r="AW107" s="56">
        <v>47</v>
      </c>
      <c r="AX107" s="56">
        <v>82</v>
      </c>
      <c r="AY107" s="56">
        <v>33</v>
      </c>
      <c r="AZ107" s="56">
        <v>22</v>
      </c>
      <c r="BA107" s="56">
        <v>12</v>
      </c>
      <c r="BB107" s="56">
        <v>24</v>
      </c>
      <c r="BC107" s="56">
        <v>27</v>
      </c>
      <c r="BD107" s="56">
        <v>32</v>
      </c>
      <c r="BE107" s="56">
        <v>58</v>
      </c>
      <c r="BF107" s="56">
        <v>12</v>
      </c>
      <c r="BG107" s="56">
        <v>12</v>
      </c>
      <c r="BH107" s="56">
        <v>16</v>
      </c>
      <c r="BI107" s="56">
        <v>7</v>
      </c>
      <c r="BJ107" s="56">
        <v>15</v>
      </c>
      <c r="BK107" s="56">
        <v>10</v>
      </c>
      <c r="BL107" s="56">
        <v>7</v>
      </c>
      <c r="BM107" s="56">
        <v>0</v>
      </c>
      <c r="BN107" s="56">
        <v>16</v>
      </c>
      <c r="BO107" s="56">
        <v>10</v>
      </c>
      <c r="BP107" s="56">
        <v>6</v>
      </c>
      <c r="BQ107" s="56">
        <v>9</v>
      </c>
      <c r="BR107" s="56">
        <v>9</v>
      </c>
      <c r="BS107" s="56">
        <v>39</v>
      </c>
      <c r="BT107" s="56">
        <v>4</v>
      </c>
      <c r="BU107" s="56">
        <v>23</v>
      </c>
      <c r="BV107" s="56">
        <v>27</v>
      </c>
      <c r="BW107" s="56">
        <v>24</v>
      </c>
      <c r="BX107" s="56">
        <v>0</v>
      </c>
      <c r="BY107" s="56">
        <v>8</v>
      </c>
      <c r="BZ107" s="56">
        <v>75</v>
      </c>
      <c r="CA107" s="56">
        <v>40</v>
      </c>
      <c r="CB107" s="56">
        <v>61</v>
      </c>
      <c r="CC107" s="56">
        <v>13</v>
      </c>
      <c r="CD107" s="56">
        <v>47</v>
      </c>
      <c r="CE107" s="56">
        <v>0</v>
      </c>
      <c r="CF107" s="56">
        <v>1968</v>
      </c>
    </row>
    <row r="108" spans="1:84" x14ac:dyDescent="0.35">
      <c r="A108" s="60">
        <v>104</v>
      </c>
      <c r="D108" s="56" t="s">
        <v>253</v>
      </c>
      <c r="E108" s="56">
        <v>37</v>
      </c>
      <c r="F108" s="56">
        <v>25</v>
      </c>
      <c r="G108" s="56">
        <v>386</v>
      </c>
      <c r="H108" s="56">
        <v>261</v>
      </c>
      <c r="I108" s="56">
        <v>79</v>
      </c>
      <c r="J108" s="56">
        <v>133</v>
      </c>
      <c r="K108" s="56">
        <v>80</v>
      </c>
      <c r="L108" s="56">
        <v>53</v>
      </c>
      <c r="M108" s="56">
        <v>125</v>
      </c>
      <c r="N108" s="56">
        <v>257</v>
      </c>
      <c r="O108" s="56">
        <v>9</v>
      </c>
      <c r="P108" s="56">
        <v>201</v>
      </c>
      <c r="Q108" s="56">
        <v>265</v>
      </c>
      <c r="R108" s="56">
        <v>546</v>
      </c>
      <c r="S108" s="56">
        <v>33</v>
      </c>
      <c r="T108" s="56">
        <v>81</v>
      </c>
      <c r="U108" s="56">
        <v>42</v>
      </c>
      <c r="V108" s="56">
        <v>412</v>
      </c>
      <c r="W108" s="56">
        <v>297</v>
      </c>
      <c r="X108" s="56">
        <v>456</v>
      </c>
      <c r="Y108" s="56">
        <v>53</v>
      </c>
      <c r="Z108" s="56">
        <v>110</v>
      </c>
      <c r="AA108" s="56">
        <v>136</v>
      </c>
      <c r="AB108" s="56">
        <v>55</v>
      </c>
      <c r="AC108" s="56">
        <v>532</v>
      </c>
      <c r="AD108" s="56">
        <v>129</v>
      </c>
      <c r="AE108" s="56">
        <v>765</v>
      </c>
      <c r="AF108" s="56">
        <v>560</v>
      </c>
      <c r="AG108" s="56">
        <v>35</v>
      </c>
      <c r="AH108" s="56">
        <v>20</v>
      </c>
      <c r="AI108" s="56">
        <v>182</v>
      </c>
      <c r="AJ108" s="56">
        <v>53</v>
      </c>
      <c r="AK108" s="56">
        <v>477</v>
      </c>
      <c r="AL108" s="56">
        <v>66</v>
      </c>
      <c r="AM108" s="56">
        <v>245</v>
      </c>
      <c r="AN108" s="56">
        <v>296</v>
      </c>
      <c r="AO108" s="56">
        <v>259</v>
      </c>
      <c r="AP108" s="56">
        <v>20</v>
      </c>
      <c r="AQ108" s="56">
        <v>89</v>
      </c>
      <c r="AR108" s="56">
        <v>90</v>
      </c>
      <c r="AS108" s="56">
        <v>27</v>
      </c>
      <c r="AT108" s="56">
        <v>173</v>
      </c>
      <c r="AU108" s="56">
        <v>214</v>
      </c>
      <c r="AV108" s="56">
        <v>221</v>
      </c>
      <c r="AW108" s="56">
        <v>374</v>
      </c>
      <c r="AX108" s="56">
        <v>447</v>
      </c>
      <c r="AY108" s="56">
        <v>194</v>
      </c>
      <c r="AZ108" s="56">
        <v>125</v>
      </c>
      <c r="BA108" s="56">
        <v>130</v>
      </c>
      <c r="BB108" s="56">
        <v>223</v>
      </c>
      <c r="BC108" s="56">
        <v>120</v>
      </c>
      <c r="BD108" s="56">
        <v>343</v>
      </c>
      <c r="BE108" s="56">
        <v>468</v>
      </c>
      <c r="BF108" s="56">
        <v>56</v>
      </c>
      <c r="BG108" s="56">
        <v>58</v>
      </c>
      <c r="BH108" s="56">
        <v>73</v>
      </c>
      <c r="BI108" s="56">
        <v>111</v>
      </c>
      <c r="BJ108" s="56">
        <v>39</v>
      </c>
      <c r="BK108" s="56">
        <v>177</v>
      </c>
      <c r="BL108" s="56">
        <v>35</v>
      </c>
      <c r="BM108" s="56">
        <v>5</v>
      </c>
      <c r="BN108" s="56">
        <v>78</v>
      </c>
      <c r="BO108" s="56">
        <v>54</v>
      </c>
      <c r="BP108" s="56">
        <v>165</v>
      </c>
      <c r="BQ108" s="56">
        <v>52</v>
      </c>
      <c r="BR108" s="56">
        <v>62</v>
      </c>
      <c r="BS108" s="56">
        <v>190</v>
      </c>
      <c r="BT108" s="56">
        <v>26</v>
      </c>
      <c r="BU108" s="56">
        <v>103</v>
      </c>
      <c r="BV108" s="56">
        <v>160</v>
      </c>
      <c r="BW108" s="56">
        <v>173</v>
      </c>
      <c r="BX108" s="56">
        <v>0</v>
      </c>
      <c r="BY108" s="56">
        <v>133</v>
      </c>
      <c r="BZ108" s="56">
        <v>571</v>
      </c>
      <c r="CA108" s="56">
        <v>278</v>
      </c>
      <c r="CB108" s="56">
        <v>535</v>
      </c>
      <c r="CC108" s="56">
        <v>190</v>
      </c>
      <c r="CD108" s="56">
        <v>481</v>
      </c>
      <c r="CE108" s="56">
        <v>9</v>
      </c>
      <c r="CF108" s="56">
        <v>14850</v>
      </c>
    </row>
    <row r="109" spans="1:84" x14ac:dyDescent="0.35">
      <c r="A109" s="60">
        <v>105</v>
      </c>
    </row>
    <row r="110" spans="1:84" x14ac:dyDescent="0.35">
      <c r="A110" s="60">
        <v>106</v>
      </c>
      <c r="D110" s="56" t="s">
        <v>254</v>
      </c>
      <c r="E110" s="81">
        <v>974</v>
      </c>
      <c r="F110" s="81">
        <v>857</v>
      </c>
      <c r="G110" s="81">
        <v>4804</v>
      </c>
      <c r="H110" s="81">
        <v>7956</v>
      </c>
      <c r="I110" s="81">
        <v>1782</v>
      </c>
      <c r="J110" s="81">
        <v>3198</v>
      </c>
      <c r="K110" s="81">
        <v>10230</v>
      </c>
      <c r="L110" s="81">
        <v>896</v>
      </c>
      <c r="M110" s="81">
        <v>15376</v>
      </c>
      <c r="N110" s="81">
        <v>6621</v>
      </c>
      <c r="O110" s="81">
        <v>741</v>
      </c>
      <c r="P110" s="81">
        <v>2786</v>
      </c>
      <c r="Q110" s="81">
        <v>5254</v>
      </c>
      <c r="R110" s="81">
        <v>14033</v>
      </c>
      <c r="S110" s="81">
        <v>530</v>
      </c>
      <c r="T110" s="81">
        <v>1610</v>
      </c>
      <c r="U110" s="81">
        <v>2003</v>
      </c>
      <c r="V110" s="81">
        <v>8702</v>
      </c>
      <c r="W110" s="81">
        <v>2524</v>
      </c>
      <c r="X110" s="81">
        <v>6873</v>
      </c>
      <c r="Y110" s="81">
        <v>1072</v>
      </c>
      <c r="Z110" s="81">
        <v>11434</v>
      </c>
      <c r="AA110" s="81">
        <v>1278</v>
      </c>
      <c r="AB110" s="81">
        <v>1393</v>
      </c>
      <c r="AC110" s="81">
        <v>5278</v>
      </c>
      <c r="AD110" s="81">
        <v>4615</v>
      </c>
      <c r="AE110" s="81">
        <v>10985</v>
      </c>
      <c r="AF110" s="81">
        <v>3848</v>
      </c>
      <c r="AG110" s="81">
        <v>1063</v>
      </c>
      <c r="AH110" s="81">
        <v>567</v>
      </c>
      <c r="AI110" s="81">
        <v>5987</v>
      </c>
      <c r="AJ110" s="81">
        <v>1459</v>
      </c>
      <c r="AK110" s="81">
        <v>7597</v>
      </c>
      <c r="AL110" s="81">
        <v>1220</v>
      </c>
      <c r="AM110" s="81">
        <v>10298</v>
      </c>
      <c r="AN110" s="81">
        <v>9215</v>
      </c>
      <c r="AO110" s="81">
        <v>2747</v>
      </c>
      <c r="AP110" s="81">
        <v>978</v>
      </c>
      <c r="AQ110" s="81">
        <v>3151</v>
      </c>
      <c r="AR110" s="81">
        <v>8822</v>
      </c>
      <c r="AS110" s="81">
        <v>677</v>
      </c>
      <c r="AT110" s="81">
        <v>5550</v>
      </c>
      <c r="AU110" s="81">
        <v>6801</v>
      </c>
      <c r="AV110" s="81">
        <v>9352</v>
      </c>
      <c r="AW110" s="81">
        <v>6102</v>
      </c>
      <c r="AX110" s="81">
        <v>3226</v>
      </c>
      <c r="AY110" s="81">
        <v>2125</v>
      </c>
      <c r="AZ110" s="81">
        <v>2176</v>
      </c>
      <c r="BA110" s="81">
        <v>10980</v>
      </c>
      <c r="BB110" s="81">
        <v>8596</v>
      </c>
      <c r="BC110" s="81">
        <v>1838</v>
      </c>
      <c r="BD110" s="81">
        <v>9729</v>
      </c>
      <c r="BE110" s="81">
        <v>9460</v>
      </c>
      <c r="BF110" s="81">
        <v>1071</v>
      </c>
      <c r="BG110" s="81">
        <v>2104</v>
      </c>
      <c r="BH110" s="81">
        <v>981</v>
      </c>
      <c r="BI110" s="81">
        <v>5025</v>
      </c>
      <c r="BJ110" s="81">
        <v>909</v>
      </c>
      <c r="BK110" s="81">
        <v>11154</v>
      </c>
      <c r="BL110" s="81">
        <v>615</v>
      </c>
      <c r="BM110" s="81">
        <v>171</v>
      </c>
      <c r="BN110" s="81">
        <v>2525</v>
      </c>
      <c r="BO110" s="81">
        <v>1587</v>
      </c>
      <c r="BP110" s="81">
        <v>10598</v>
      </c>
      <c r="BQ110" s="81">
        <v>947</v>
      </c>
      <c r="BR110" s="81">
        <v>2297</v>
      </c>
      <c r="BS110" s="81">
        <v>1555</v>
      </c>
      <c r="BT110" s="81">
        <v>705</v>
      </c>
      <c r="BU110" s="81">
        <v>1875</v>
      </c>
      <c r="BV110" s="81">
        <v>1575</v>
      </c>
      <c r="BW110" s="81">
        <v>2936</v>
      </c>
      <c r="BX110" s="81">
        <v>705</v>
      </c>
      <c r="BY110" s="81">
        <v>10362</v>
      </c>
      <c r="BZ110" s="81">
        <v>8549</v>
      </c>
      <c r="CA110" s="81">
        <v>1878</v>
      </c>
      <c r="CB110" s="81">
        <v>10473</v>
      </c>
      <c r="CC110" s="81">
        <v>8467</v>
      </c>
      <c r="CD110" s="81">
        <v>9420</v>
      </c>
      <c r="CE110" s="81">
        <v>741</v>
      </c>
      <c r="CF110" s="81">
        <v>366830</v>
      </c>
    </row>
    <row r="111" spans="1:84" x14ac:dyDescent="0.35">
      <c r="A111" s="60">
        <v>107</v>
      </c>
      <c r="D111" s="56" t="s">
        <v>255</v>
      </c>
      <c r="E111" s="81">
        <v>796</v>
      </c>
      <c r="F111" s="81">
        <v>621</v>
      </c>
      <c r="G111" s="81">
        <v>9630</v>
      </c>
      <c r="H111" s="81">
        <v>17659</v>
      </c>
      <c r="I111" s="81">
        <v>1880</v>
      </c>
      <c r="J111" s="81">
        <v>3493</v>
      </c>
      <c r="K111" s="81">
        <v>15431</v>
      </c>
      <c r="L111" s="81">
        <v>856</v>
      </c>
      <c r="M111" s="81">
        <v>32233</v>
      </c>
      <c r="N111" s="81">
        <v>11492</v>
      </c>
      <c r="O111" s="81">
        <v>344</v>
      </c>
      <c r="P111" s="81">
        <v>2069</v>
      </c>
      <c r="Q111" s="81">
        <v>6492</v>
      </c>
      <c r="R111" s="81">
        <v>20596</v>
      </c>
      <c r="S111" s="81">
        <v>479</v>
      </c>
      <c r="T111" s="81">
        <v>1152</v>
      </c>
      <c r="U111" s="81">
        <v>809</v>
      </c>
      <c r="V111" s="81">
        <v>21391</v>
      </c>
      <c r="W111" s="81">
        <v>2440</v>
      </c>
      <c r="X111" s="81">
        <v>10278</v>
      </c>
      <c r="Y111" s="81">
        <v>491</v>
      </c>
      <c r="Z111" s="81">
        <v>23958</v>
      </c>
      <c r="AA111" s="81">
        <v>1092</v>
      </c>
      <c r="AB111" s="81">
        <v>1552</v>
      </c>
      <c r="AC111" s="81">
        <v>9657</v>
      </c>
      <c r="AD111" s="81">
        <v>8119</v>
      </c>
      <c r="AE111" s="81">
        <v>21338</v>
      </c>
      <c r="AF111" s="81">
        <v>4508</v>
      </c>
      <c r="AG111" s="81">
        <v>1195</v>
      </c>
      <c r="AH111" s="81">
        <v>299</v>
      </c>
      <c r="AI111" s="81">
        <v>10295</v>
      </c>
      <c r="AJ111" s="81">
        <v>1548</v>
      </c>
      <c r="AK111" s="81">
        <v>11350</v>
      </c>
      <c r="AL111" s="81">
        <v>1406</v>
      </c>
      <c r="AM111" s="81">
        <v>17931</v>
      </c>
      <c r="AN111" s="81">
        <v>16100</v>
      </c>
      <c r="AO111" s="81">
        <v>4438</v>
      </c>
      <c r="AP111" s="81">
        <v>303</v>
      </c>
      <c r="AQ111" s="81">
        <v>4791</v>
      </c>
      <c r="AR111" s="81">
        <v>14962</v>
      </c>
      <c r="AS111" s="81">
        <v>570</v>
      </c>
      <c r="AT111" s="81">
        <v>11878</v>
      </c>
      <c r="AU111" s="81">
        <v>12929</v>
      </c>
      <c r="AV111" s="81">
        <v>25459</v>
      </c>
      <c r="AW111" s="81">
        <v>8789</v>
      </c>
      <c r="AX111" s="81">
        <v>3472</v>
      </c>
      <c r="AY111" s="81">
        <v>2287</v>
      </c>
      <c r="AZ111" s="81">
        <v>1379</v>
      </c>
      <c r="BA111" s="81">
        <v>24358</v>
      </c>
      <c r="BB111" s="81">
        <v>16828</v>
      </c>
      <c r="BC111" s="81">
        <v>2301</v>
      </c>
      <c r="BD111" s="81">
        <v>24839</v>
      </c>
      <c r="BE111" s="81">
        <v>12598</v>
      </c>
      <c r="BF111" s="81">
        <v>1770</v>
      </c>
      <c r="BG111" s="81">
        <v>1068</v>
      </c>
      <c r="BH111" s="81">
        <v>803</v>
      </c>
      <c r="BI111" s="81">
        <v>8400</v>
      </c>
      <c r="BJ111" s="81">
        <v>576</v>
      </c>
      <c r="BK111" s="81">
        <v>21724</v>
      </c>
      <c r="BL111" s="81">
        <v>290</v>
      </c>
      <c r="BM111" s="81">
        <v>334</v>
      </c>
      <c r="BN111" s="81">
        <v>1624</v>
      </c>
      <c r="BO111" s="81">
        <v>1124</v>
      </c>
      <c r="BP111" s="81">
        <v>22406</v>
      </c>
      <c r="BQ111" s="81">
        <v>616</v>
      </c>
      <c r="BR111" s="81">
        <v>3504</v>
      </c>
      <c r="BS111" s="81">
        <v>1175</v>
      </c>
      <c r="BT111" s="81">
        <v>377</v>
      </c>
      <c r="BU111" s="81">
        <v>2216</v>
      </c>
      <c r="BV111" s="81">
        <v>2922</v>
      </c>
      <c r="BW111" s="81">
        <v>2761</v>
      </c>
      <c r="BX111" s="81">
        <v>218</v>
      </c>
      <c r="BY111" s="81">
        <v>23636</v>
      </c>
      <c r="BZ111" s="81">
        <v>14208</v>
      </c>
      <c r="CA111" s="81">
        <v>2931</v>
      </c>
      <c r="CB111" s="81">
        <v>18127</v>
      </c>
      <c r="CC111" s="81">
        <v>21639</v>
      </c>
      <c r="CD111" s="81">
        <v>13115</v>
      </c>
      <c r="CE111" s="81">
        <v>331</v>
      </c>
      <c r="CF111" s="81">
        <v>631495</v>
      </c>
    </row>
    <row r="112" spans="1:84" x14ac:dyDescent="0.35">
      <c r="A112" s="60">
        <v>108</v>
      </c>
      <c r="D112" s="56" t="s">
        <v>256</v>
      </c>
      <c r="E112" s="81">
        <v>855</v>
      </c>
      <c r="F112" s="81">
        <v>548</v>
      </c>
      <c r="G112" s="81">
        <v>6347</v>
      </c>
      <c r="H112" s="81">
        <v>7064</v>
      </c>
      <c r="I112" s="81">
        <v>2101</v>
      </c>
      <c r="J112" s="81">
        <v>3467</v>
      </c>
      <c r="K112" s="81">
        <v>3162</v>
      </c>
      <c r="L112" s="81">
        <v>869</v>
      </c>
      <c r="M112" s="81">
        <v>4773</v>
      </c>
      <c r="N112" s="81">
        <v>10951</v>
      </c>
      <c r="O112" s="81">
        <v>257</v>
      </c>
      <c r="P112" s="81">
        <v>2260</v>
      </c>
      <c r="Q112" s="81">
        <v>8100</v>
      </c>
      <c r="R112" s="81">
        <v>22284</v>
      </c>
      <c r="S112" s="81">
        <v>705</v>
      </c>
      <c r="T112" s="81">
        <v>1284</v>
      </c>
      <c r="U112" s="81">
        <v>829</v>
      </c>
      <c r="V112" s="81">
        <v>7665</v>
      </c>
      <c r="W112" s="81">
        <v>2434</v>
      </c>
      <c r="X112" s="81">
        <v>10760</v>
      </c>
      <c r="Y112" s="81">
        <v>554</v>
      </c>
      <c r="Z112" s="81">
        <v>6102</v>
      </c>
      <c r="AA112" s="81">
        <v>1176</v>
      </c>
      <c r="AB112" s="81">
        <v>1842</v>
      </c>
      <c r="AC112" s="81">
        <v>6916</v>
      </c>
      <c r="AD112" s="81">
        <v>9272</v>
      </c>
      <c r="AE112" s="81">
        <v>15335</v>
      </c>
      <c r="AF112" s="81">
        <v>3586</v>
      </c>
      <c r="AG112" s="81">
        <v>977</v>
      </c>
      <c r="AH112" s="81">
        <v>256</v>
      </c>
      <c r="AI112" s="81">
        <v>5135</v>
      </c>
      <c r="AJ112" s="81">
        <v>1287</v>
      </c>
      <c r="AK112" s="81">
        <v>12349</v>
      </c>
      <c r="AL112" s="81">
        <v>1048</v>
      </c>
      <c r="AM112" s="81">
        <v>9824</v>
      </c>
      <c r="AN112" s="81">
        <v>11627</v>
      </c>
      <c r="AO112" s="81">
        <v>5170</v>
      </c>
      <c r="AP112" s="81">
        <v>240</v>
      </c>
      <c r="AQ112" s="81">
        <v>3442</v>
      </c>
      <c r="AR112" s="81">
        <v>5478</v>
      </c>
      <c r="AS112" s="81">
        <v>627</v>
      </c>
      <c r="AT112" s="81">
        <v>4132</v>
      </c>
      <c r="AU112" s="81">
        <v>8087</v>
      </c>
      <c r="AV112" s="81">
        <v>4675</v>
      </c>
      <c r="AW112" s="81">
        <v>8768</v>
      </c>
      <c r="AX112" s="81">
        <v>2957</v>
      </c>
      <c r="AY112" s="81">
        <v>3145</v>
      </c>
      <c r="AZ112" s="81">
        <v>1618</v>
      </c>
      <c r="BA112" s="81">
        <v>8307</v>
      </c>
      <c r="BB112" s="81">
        <v>5817</v>
      </c>
      <c r="BC112" s="81">
        <v>2372</v>
      </c>
      <c r="BD112" s="81">
        <v>9167</v>
      </c>
      <c r="BE112" s="81">
        <v>11749</v>
      </c>
      <c r="BF112" s="81">
        <v>1019</v>
      </c>
      <c r="BG112" s="81">
        <v>929</v>
      </c>
      <c r="BH112" s="81">
        <v>1060</v>
      </c>
      <c r="BI112" s="81">
        <v>4629</v>
      </c>
      <c r="BJ112" s="81">
        <v>565</v>
      </c>
      <c r="BK112" s="81">
        <v>4405</v>
      </c>
      <c r="BL112" s="81">
        <v>353</v>
      </c>
      <c r="BM112" s="81">
        <v>114</v>
      </c>
      <c r="BN112" s="81">
        <v>1814</v>
      </c>
      <c r="BO112" s="81">
        <v>993</v>
      </c>
      <c r="BP112" s="81">
        <v>3402</v>
      </c>
      <c r="BQ112" s="81">
        <v>607</v>
      </c>
      <c r="BR112" s="81">
        <v>2064</v>
      </c>
      <c r="BS112" s="81">
        <v>1085</v>
      </c>
      <c r="BT112" s="81">
        <v>369</v>
      </c>
      <c r="BU112" s="81">
        <v>1746</v>
      </c>
      <c r="BV112" s="81">
        <v>2186</v>
      </c>
      <c r="BW112" s="81">
        <v>2864</v>
      </c>
      <c r="BX112" s="81">
        <v>155</v>
      </c>
      <c r="BY112" s="81">
        <v>7532</v>
      </c>
      <c r="BZ112" s="81">
        <v>13439</v>
      </c>
      <c r="CA112" s="81">
        <v>2963</v>
      </c>
      <c r="CB112" s="81">
        <v>12403</v>
      </c>
      <c r="CC112" s="81">
        <v>3473</v>
      </c>
      <c r="CD112" s="81">
        <v>13649</v>
      </c>
      <c r="CE112" s="81">
        <v>272</v>
      </c>
      <c r="CF112" s="81">
        <v>354196</v>
      </c>
    </row>
    <row r="113" spans="1:84" x14ac:dyDescent="0.35">
      <c r="A113" s="60">
        <v>109</v>
      </c>
      <c r="D113" s="56" t="s">
        <v>257</v>
      </c>
      <c r="E113" s="81">
        <v>632</v>
      </c>
      <c r="F113" s="81">
        <v>729</v>
      </c>
      <c r="G113" s="81">
        <v>5516</v>
      </c>
      <c r="H113" s="81">
        <v>5868</v>
      </c>
      <c r="I113" s="81">
        <v>1523</v>
      </c>
      <c r="J113" s="81">
        <v>2251</v>
      </c>
      <c r="K113" s="81">
        <v>3919</v>
      </c>
      <c r="L113" s="81">
        <v>634</v>
      </c>
      <c r="M113" s="81">
        <v>6637</v>
      </c>
      <c r="N113" s="81">
        <v>8368</v>
      </c>
      <c r="O113" s="81">
        <v>210</v>
      </c>
      <c r="P113" s="81">
        <v>1697</v>
      </c>
      <c r="Q113" s="81">
        <v>4710</v>
      </c>
      <c r="R113" s="81">
        <v>14827</v>
      </c>
      <c r="S113" s="81">
        <v>550</v>
      </c>
      <c r="T113" s="81">
        <v>1096</v>
      </c>
      <c r="U113" s="81">
        <v>617</v>
      </c>
      <c r="V113" s="81">
        <v>7238</v>
      </c>
      <c r="W113" s="81">
        <v>2112</v>
      </c>
      <c r="X113" s="81">
        <v>7368</v>
      </c>
      <c r="Y113" s="81">
        <v>395</v>
      </c>
      <c r="Z113" s="81">
        <v>6240</v>
      </c>
      <c r="AA113" s="81">
        <v>844</v>
      </c>
      <c r="AB113" s="81">
        <v>1076</v>
      </c>
      <c r="AC113" s="81">
        <v>5773</v>
      </c>
      <c r="AD113" s="81">
        <v>6360</v>
      </c>
      <c r="AE113" s="81">
        <v>13182</v>
      </c>
      <c r="AF113" s="81">
        <v>2680</v>
      </c>
      <c r="AG113" s="81">
        <v>765</v>
      </c>
      <c r="AH113" s="81">
        <v>220</v>
      </c>
      <c r="AI113" s="81">
        <v>3890</v>
      </c>
      <c r="AJ113" s="81">
        <v>1018</v>
      </c>
      <c r="AK113" s="81">
        <v>9622</v>
      </c>
      <c r="AL113" s="81">
        <v>803</v>
      </c>
      <c r="AM113" s="81">
        <v>7116</v>
      </c>
      <c r="AN113" s="81">
        <v>7733</v>
      </c>
      <c r="AO113" s="81">
        <v>3420</v>
      </c>
      <c r="AP113" s="81">
        <v>218</v>
      </c>
      <c r="AQ113" s="81">
        <v>2417</v>
      </c>
      <c r="AR113" s="81">
        <v>4672</v>
      </c>
      <c r="AS113" s="81">
        <v>401</v>
      </c>
      <c r="AT113" s="81">
        <v>4303</v>
      </c>
      <c r="AU113" s="81">
        <v>5785</v>
      </c>
      <c r="AV113" s="81">
        <v>7228</v>
      </c>
      <c r="AW113" s="81">
        <v>6517</v>
      </c>
      <c r="AX113" s="81">
        <v>2475</v>
      </c>
      <c r="AY113" s="81">
        <v>2212</v>
      </c>
      <c r="AZ113" s="81">
        <v>1192</v>
      </c>
      <c r="BA113" s="81">
        <v>7158</v>
      </c>
      <c r="BB113" s="81">
        <v>5451</v>
      </c>
      <c r="BC113" s="81">
        <v>1581</v>
      </c>
      <c r="BD113" s="81">
        <v>8120</v>
      </c>
      <c r="BE113" s="81">
        <v>7864</v>
      </c>
      <c r="BF113" s="81">
        <v>855</v>
      </c>
      <c r="BG113" s="81">
        <v>688</v>
      </c>
      <c r="BH113" s="81">
        <v>714</v>
      </c>
      <c r="BI113" s="81">
        <v>3340</v>
      </c>
      <c r="BJ113" s="81">
        <v>674</v>
      </c>
      <c r="BK113" s="81">
        <v>4836</v>
      </c>
      <c r="BL113" s="81">
        <v>282</v>
      </c>
      <c r="BM113" s="81">
        <v>97</v>
      </c>
      <c r="BN113" s="81">
        <v>1179</v>
      </c>
      <c r="BO113" s="81">
        <v>735</v>
      </c>
      <c r="BP113" s="81">
        <v>4510</v>
      </c>
      <c r="BQ113" s="81">
        <v>433</v>
      </c>
      <c r="BR113" s="81">
        <v>1516</v>
      </c>
      <c r="BS113" s="81">
        <v>837</v>
      </c>
      <c r="BT113" s="81">
        <v>232</v>
      </c>
      <c r="BU113" s="81">
        <v>1482</v>
      </c>
      <c r="BV113" s="81">
        <v>1755</v>
      </c>
      <c r="BW113" s="81">
        <v>1993</v>
      </c>
      <c r="BX113" s="81">
        <v>148</v>
      </c>
      <c r="BY113" s="81">
        <v>7196</v>
      </c>
      <c r="BZ113" s="81">
        <v>9932</v>
      </c>
      <c r="CA113" s="81">
        <v>2338</v>
      </c>
      <c r="CB113" s="81">
        <v>10842</v>
      </c>
      <c r="CC113" s="81">
        <v>4433</v>
      </c>
      <c r="CD113" s="81">
        <v>8347</v>
      </c>
      <c r="CE113" s="81">
        <v>322</v>
      </c>
      <c r="CF113" s="81">
        <v>285277</v>
      </c>
    </row>
    <row r="114" spans="1:84" x14ac:dyDescent="0.35">
      <c r="A114" s="60">
        <v>110</v>
      </c>
      <c r="D114" s="56" t="s">
        <v>258</v>
      </c>
      <c r="E114" s="81">
        <v>506</v>
      </c>
      <c r="F114" s="81">
        <v>381</v>
      </c>
      <c r="G114" s="81">
        <v>5550</v>
      </c>
      <c r="H114" s="81">
        <v>8672</v>
      </c>
      <c r="I114" s="81">
        <v>1254</v>
      </c>
      <c r="J114" s="81">
        <v>2363</v>
      </c>
      <c r="K114" s="81">
        <v>5831</v>
      </c>
      <c r="L114" s="81">
        <v>602</v>
      </c>
      <c r="M114" s="81">
        <v>10346</v>
      </c>
      <c r="N114" s="81">
        <v>10895</v>
      </c>
      <c r="O114" s="81">
        <v>215</v>
      </c>
      <c r="P114" s="81">
        <v>1523</v>
      </c>
      <c r="Q114" s="81">
        <v>6247</v>
      </c>
      <c r="R114" s="81">
        <v>19955</v>
      </c>
      <c r="S114" s="81">
        <v>396</v>
      </c>
      <c r="T114" s="81">
        <v>850</v>
      </c>
      <c r="U114" s="81">
        <v>519</v>
      </c>
      <c r="V114" s="81">
        <v>9030</v>
      </c>
      <c r="W114" s="81">
        <v>1815</v>
      </c>
      <c r="X114" s="81">
        <v>8794</v>
      </c>
      <c r="Y114" s="81">
        <v>423</v>
      </c>
      <c r="Z114" s="81">
        <v>9339</v>
      </c>
      <c r="AA114" s="81">
        <v>775</v>
      </c>
      <c r="AB114" s="81">
        <v>1203</v>
      </c>
      <c r="AC114" s="81">
        <v>5953</v>
      </c>
      <c r="AD114" s="81">
        <v>6857</v>
      </c>
      <c r="AE114" s="81">
        <v>12479</v>
      </c>
      <c r="AF114" s="81">
        <v>3080</v>
      </c>
      <c r="AG114" s="81">
        <v>676</v>
      </c>
      <c r="AH114" s="81">
        <v>206</v>
      </c>
      <c r="AI114" s="81">
        <v>6006</v>
      </c>
      <c r="AJ114" s="81">
        <v>1046</v>
      </c>
      <c r="AK114" s="81">
        <v>11852</v>
      </c>
      <c r="AL114" s="81">
        <v>795</v>
      </c>
      <c r="AM114" s="81">
        <v>11219</v>
      </c>
      <c r="AN114" s="81">
        <v>12081</v>
      </c>
      <c r="AO114" s="81">
        <v>3949</v>
      </c>
      <c r="AP114" s="81">
        <v>236</v>
      </c>
      <c r="AQ114" s="81">
        <v>2798</v>
      </c>
      <c r="AR114" s="81">
        <v>7535</v>
      </c>
      <c r="AS114" s="81">
        <v>366</v>
      </c>
      <c r="AT114" s="81">
        <v>5249</v>
      </c>
      <c r="AU114" s="81">
        <v>8224</v>
      </c>
      <c r="AV114" s="81">
        <v>7255</v>
      </c>
      <c r="AW114" s="81">
        <v>9394</v>
      </c>
      <c r="AX114" s="81">
        <v>2467</v>
      </c>
      <c r="AY114" s="81">
        <v>2450</v>
      </c>
      <c r="AZ114" s="81">
        <v>1104</v>
      </c>
      <c r="BA114" s="81">
        <v>11344</v>
      </c>
      <c r="BB114" s="81">
        <v>8808</v>
      </c>
      <c r="BC114" s="81">
        <v>2035</v>
      </c>
      <c r="BD114" s="81">
        <v>10719</v>
      </c>
      <c r="BE114" s="81">
        <v>8041</v>
      </c>
      <c r="BF114" s="81">
        <v>719</v>
      </c>
      <c r="BG114" s="81">
        <v>650</v>
      </c>
      <c r="BH114" s="81">
        <v>651</v>
      </c>
      <c r="BI114" s="81">
        <v>4791</v>
      </c>
      <c r="BJ114" s="81">
        <v>423</v>
      </c>
      <c r="BK114" s="81">
        <v>7031</v>
      </c>
      <c r="BL114" s="81">
        <v>268</v>
      </c>
      <c r="BM114" s="81">
        <v>120</v>
      </c>
      <c r="BN114" s="81">
        <v>1240</v>
      </c>
      <c r="BO114" s="81">
        <v>745</v>
      </c>
      <c r="BP114" s="81">
        <v>6924</v>
      </c>
      <c r="BQ114" s="81">
        <v>390</v>
      </c>
      <c r="BR114" s="81">
        <v>1544</v>
      </c>
      <c r="BS114" s="81">
        <v>888</v>
      </c>
      <c r="BT114" s="81">
        <v>254</v>
      </c>
      <c r="BU114" s="81">
        <v>1397</v>
      </c>
      <c r="BV114" s="81">
        <v>1768</v>
      </c>
      <c r="BW114" s="81">
        <v>1810</v>
      </c>
      <c r="BX114" s="81">
        <v>126</v>
      </c>
      <c r="BY114" s="81">
        <v>10297</v>
      </c>
      <c r="BZ114" s="81">
        <v>12956</v>
      </c>
      <c r="CA114" s="81">
        <v>2244</v>
      </c>
      <c r="CB114" s="81">
        <v>14858</v>
      </c>
      <c r="CC114" s="81">
        <v>5504</v>
      </c>
      <c r="CD114" s="81">
        <v>9899</v>
      </c>
      <c r="CE114" s="81">
        <v>222</v>
      </c>
      <c r="CF114" s="81">
        <v>359612</v>
      </c>
    </row>
    <row r="115" spans="1:84" x14ac:dyDescent="0.35">
      <c r="A115" s="60">
        <v>111</v>
      </c>
      <c r="D115" s="56" t="s">
        <v>259</v>
      </c>
      <c r="E115" s="81">
        <v>490</v>
      </c>
      <c r="F115" s="81">
        <v>386</v>
      </c>
      <c r="G115" s="81">
        <v>4712</v>
      </c>
      <c r="H115" s="81">
        <v>5110</v>
      </c>
      <c r="I115" s="81">
        <v>1405</v>
      </c>
      <c r="J115" s="81">
        <v>1719</v>
      </c>
      <c r="K115" s="81">
        <v>4403</v>
      </c>
      <c r="L115" s="81">
        <v>477</v>
      </c>
      <c r="M115" s="81">
        <v>7447</v>
      </c>
      <c r="N115" s="81">
        <v>7943</v>
      </c>
      <c r="O115" s="81">
        <v>171</v>
      </c>
      <c r="P115" s="81">
        <v>1561</v>
      </c>
      <c r="Q115" s="81">
        <v>4544</v>
      </c>
      <c r="R115" s="81">
        <v>14094</v>
      </c>
      <c r="S115" s="81">
        <v>478</v>
      </c>
      <c r="T115" s="81">
        <v>803</v>
      </c>
      <c r="U115" s="81">
        <v>518</v>
      </c>
      <c r="V115" s="81">
        <v>6250</v>
      </c>
      <c r="W115" s="81">
        <v>1662</v>
      </c>
      <c r="X115" s="81">
        <v>6980</v>
      </c>
      <c r="Y115" s="81">
        <v>370</v>
      </c>
      <c r="Z115" s="81">
        <v>6354</v>
      </c>
      <c r="AA115" s="81">
        <v>662</v>
      </c>
      <c r="AB115" s="81">
        <v>876</v>
      </c>
      <c r="AC115" s="81">
        <v>4999</v>
      </c>
      <c r="AD115" s="81">
        <v>5679</v>
      </c>
      <c r="AE115" s="81">
        <v>10701</v>
      </c>
      <c r="AF115" s="81">
        <v>2717</v>
      </c>
      <c r="AG115" s="81">
        <v>442</v>
      </c>
      <c r="AH115" s="81">
        <v>137</v>
      </c>
      <c r="AI115" s="81">
        <v>3581</v>
      </c>
      <c r="AJ115" s="81">
        <v>1005</v>
      </c>
      <c r="AK115" s="81">
        <v>8414</v>
      </c>
      <c r="AL115" s="81">
        <v>554</v>
      </c>
      <c r="AM115" s="81">
        <v>7708</v>
      </c>
      <c r="AN115" s="81">
        <v>8324</v>
      </c>
      <c r="AO115" s="81">
        <v>3048</v>
      </c>
      <c r="AP115" s="81">
        <v>149</v>
      </c>
      <c r="AQ115" s="81">
        <v>1703</v>
      </c>
      <c r="AR115" s="81">
        <v>5840</v>
      </c>
      <c r="AS115" s="81">
        <v>367</v>
      </c>
      <c r="AT115" s="81">
        <v>3686</v>
      </c>
      <c r="AU115" s="81">
        <v>5617</v>
      </c>
      <c r="AV115" s="81">
        <v>5185</v>
      </c>
      <c r="AW115" s="81">
        <v>6286</v>
      </c>
      <c r="AX115" s="81">
        <v>2456</v>
      </c>
      <c r="AY115" s="81">
        <v>1673</v>
      </c>
      <c r="AZ115" s="81">
        <v>1016</v>
      </c>
      <c r="BA115" s="81">
        <v>8065</v>
      </c>
      <c r="BB115" s="81">
        <v>5485</v>
      </c>
      <c r="BC115" s="81">
        <v>1245</v>
      </c>
      <c r="BD115" s="81">
        <v>6757</v>
      </c>
      <c r="BE115" s="81">
        <v>7179</v>
      </c>
      <c r="BF115" s="81">
        <v>580</v>
      </c>
      <c r="BG115" s="81">
        <v>517</v>
      </c>
      <c r="BH115" s="81">
        <v>416</v>
      </c>
      <c r="BI115" s="81">
        <v>2988</v>
      </c>
      <c r="BJ115" s="81">
        <v>407</v>
      </c>
      <c r="BK115" s="81">
        <v>4536</v>
      </c>
      <c r="BL115" s="81">
        <v>176</v>
      </c>
      <c r="BM115" s="81">
        <v>80</v>
      </c>
      <c r="BN115" s="81">
        <v>1026</v>
      </c>
      <c r="BO115" s="81">
        <v>650</v>
      </c>
      <c r="BP115" s="81">
        <v>5060</v>
      </c>
      <c r="BQ115" s="81">
        <v>297</v>
      </c>
      <c r="BR115" s="81">
        <v>1257</v>
      </c>
      <c r="BS115" s="81">
        <v>818</v>
      </c>
      <c r="BT115" s="81">
        <v>166</v>
      </c>
      <c r="BU115" s="81">
        <v>1217</v>
      </c>
      <c r="BV115" s="81">
        <v>1881</v>
      </c>
      <c r="BW115" s="81">
        <v>1501</v>
      </c>
      <c r="BX115" s="81">
        <v>76</v>
      </c>
      <c r="BY115" s="81">
        <v>7288</v>
      </c>
      <c r="BZ115" s="81">
        <v>9692</v>
      </c>
      <c r="CA115" s="81">
        <v>1850</v>
      </c>
      <c r="CB115" s="81">
        <v>9476</v>
      </c>
      <c r="CC115" s="81">
        <v>3643</v>
      </c>
      <c r="CD115" s="81">
        <v>6796</v>
      </c>
      <c r="CE115" s="81">
        <v>160</v>
      </c>
      <c r="CF115" s="81">
        <v>262153</v>
      </c>
    </row>
    <row r="116" spans="1:84" x14ac:dyDescent="0.35">
      <c r="A116" s="60">
        <v>112</v>
      </c>
      <c r="D116" s="56" t="s">
        <v>260</v>
      </c>
      <c r="E116" s="81">
        <v>378</v>
      </c>
      <c r="F116" s="81">
        <v>256</v>
      </c>
      <c r="G116" s="81">
        <v>2303</v>
      </c>
      <c r="H116" s="81">
        <v>1807</v>
      </c>
      <c r="I116" s="81">
        <v>632</v>
      </c>
      <c r="J116" s="81">
        <v>1450</v>
      </c>
      <c r="K116" s="81">
        <v>634</v>
      </c>
      <c r="L116" s="81">
        <v>406</v>
      </c>
      <c r="M116" s="81">
        <v>990</v>
      </c>
      <c r="N116" s="81">
        <v>9287</v>
      </c>
      <c r="O116" s="81">
        <v>158</v>
      </c>
      <c r="P116" s="81">
        <v>1144</v>
      </c>
      <c r="Q116" s="81">
        <v>3667</v>
      </c>
      <c r="R116" s="81">
        <v>12976</v>
      </c>
      <c r="S116" s="81">
        <v>295</v>
      </c>
      <c r="T116" s="81">
        <v>689</v>
      </c>
      <c r="U116" s="81">
        <v>508</v>
      </c>
      <c r="V116" s="81">
        <v>2821</v>
      </c>
      <c r="W116" s="81">
        <v>1017</v>
      </c>
      <c r="X116" s="81">
        <v>4306</v>
      </c>
      <c r="Y116" s="81">
        <v>313</v>
      </c>
      <c r="Z116" s="81">
        <v>1509</v>
      </c>
      <c r="AA116" s="81">
        <v>1003</v>
      </c>
      <c r="AB116" s="81">
        <v>812</v>
      </c>
      <c r="AC116" s="81">
        <v>2905</v>
      </c>
      <c r="AD116" s="81">
        <v>7238</v>
      </c>
      <c r="AE116" s="81">
        <v>6103</v>
      </c>
      <c r="AF116" s="81">
        <v>1741</v>
      </c>
      <c r="AG116" s="81">
        <v>299</v>
      </c>
      <c r="AH116" s="81">
        <v>171</v>
      </c>
      <c r="AI116" s="81">
        <v>2719</v>
      </c>
      <c r="AJ116" s="81">
        <v>524</v>
      </c>
      <c r="AK116" s="81">
        <v>8468</v>
      </c>
      <c r="AL116" s="81">
        <v>489</v>
      </c>
      <c r="AM116" s="81">
        <v>3212</v>
      </c>
      <c r="AN116" s="81">
        <v>4189</v>
      </c>
      <c r="AO116" s="81">
        <v>2278</v>
      </c>
      <c r="AP116" s="81">
        <v>196</v>
      </c>
      <c r="AQ116" s="81">
        <v>1055</v>
      </c>
      <c r="AR116" s="81">
        <v>1335</v>
      </c>
      <c r="AS116" s="81">
        <v>192</v>
      </c>
      <c r="AT116" s="81">
        <v>2094</v>
      </c>
      <c r="AU116" s="81">
        <v>2217</v>
      </c>
      <c r="AV116" s="81">
        <v>882</v>
      </c>
      <c r="AW116" s="81">
        <v>6323</v>
      </c>
      <c r="AX116" s="81">
        <v>1520</v>
      </c>
      <c r="AY116" s="81">
        <v>1707</v>
      </c>
      <c r="AZ116" s="81">
        <v>876</v>
      </c>
      <c r="BA116" s="81">
        <v>2880</v>
      </c>
      <c r="BB116" s="81">
        <v>2045</v>
      </c>
      <c r="BC116" s="81">
        <v>1367</v>
      </c>
      <c r="BD116" s="81">
        <v>3349</v>
      </c>
      <c r="BE116" s="81">
        <v>2700</v>
      </c>
      <c r="BF116" s="81">
        <v>335</v>
      </c>
      <c r="BG116" s="81">
        <v>499</v>
      </c>
      <c r="BH116" s="81">
        <v>390</v>
      </c>
      <c r="BI116" s="81">
        <v>924</v>
      </c>
      <c r="BJ116" s="81">
        <v>320</v>
      </c>
      <c r="BK116" s="81">
        <v>788</v>
      </c>
      <c r="BL116" s="81">
        <v>219</v>
      </c>
      <c r="BM116" s="81">
        <v>28</v>
      </c>
      <c r="BN116" s="81">
        <v>872</v>
      </c>
      <c r="BO116" s="81">
        <v>391</v>
      </c>
      <c r="BP116" s="81">
        <v>605</v>
      </c>
      <c r="BQ116" s="81">
        <v>265</v>
      </c>
      <c r="BR116" s="81">
        <v>457</v>
      </c>
      <c r="BS116" s="81">
        <v>540</v>
      </c>
      <c r="BT116" s="81">
        <v>177</v>
      </c>
      <c r="BU116" s="81">
        <v>851</v>
      </c>
      <c r="BV116" s="81">
        <v>872</v>
      </c>
      <c r="BW116" s="81">
        <v>1231</v>
      </c>
      <c r="BX116" s="81">
        <v>103</v>
      </c>
      <c r="BY116" s="81">
        <v>2096</v>
      </c>
      <c r="BZ116" s="81">
        <v>7747</v>
      </c>
      <c r="CA116" s="81">
        <v>1341</v>
      </c>
      <c r="CB116" s="81">
        <v>10304</v>
      </c>
      <c r="CC116" s="81">
        <v>745</v>
      </c>
      <c r="CD116" s="81">
        <v>4026</v>
      </c>
      <c r="CE116" s="81">
        <v>173</v>
      </c>
      <c r="CF116" s="81">
        <v>156952</v>
      </c>
    </row>
    <row r="117" spans="1:84" x14ac:dyDescent="0.35">
      <c r="A117" s="60">
        <v>113</v>
      </c>
      <c r="D117" s="56" t="s">
        <v>261</v>
      </c>
      <c r="E117" s="81">
        <v>698</v>
      </c>
      <c r="F117" s="81">
        <v>782</v>
      </c>
      <c r="G117" s="81">
        <v>4525</v>
      </c>
      <c r="H117" s="81">
        <v>3375</v>
      </c>
      <c r="I117" s="81">
        <v>1525</v>
      </c>
      <c r="J117" s="81">
        <v>2700</v>
      </c>
      <c r="K117" s="81">
        <v>1416</v>
      </c>
      <c r="L117" s="81">
        <v>725</v>
      </c>
      <c r="M117" s="81">
        <v>2713</v>
      </c>
      <c r="N117" s="81">
        <v>11692</v>
      </c>
      <c r="O117" s="81">
        <v>319</v>
      </c>
      <c r="P117" s="81">
        <v>2312</v>
      </c>
      <c r="Q117" s="81">
        <v>4743</v>
      </c>
      <c r="R117" s="81">
        <v>15468</v>
      </c>
      <c r="S117" s="81">
        <v>761</v>
      </c>
      <c r="T117" s="81">
        <v>1703</v>
      </c>
      <c r="U117" s="81">
        <v>1130</v>
      </c>
      <c r="V117" s="81">
        <v>5329</v>
      </c>
      <c r="W117" s="81">
        <v>2255</v>
      </c>
      <c r="X117" s="81">
        <v>6170</v>
      </c>
      <c r="Y117" s="81">
        <v>633</v>
      </c>
      <c r="Z117" s="81">
        <v>3218</v>
      </c>
      <c r="AA117" s="81">
        <v>1121</v>
      </c>
      <c r="AB117" s="81">
        <v>1104</v>
      </c>
      <c r="AC117" s="81">
        <v>5616</v>
      </c>
      <c r="AD117" s="81">
        <v>10231</v>
      </c>
      <c r="AE117" s="81">
        <v>10480</v>
      </c>
      <c r="AF117" s="81">
        <v>3634</v>
      </c>
      <c r="AG117" s="81">
        <v>736</v>
      </c>
      <c r="AH117" s="81">
        <v>368</v>
      </c>
      <c r="AI117" s="81">
        <v>3198</v>
      </c>
      <c r="AJ117" s="81">
        <v>975</v>
      </c>
      <c r="AK117" s="81">
        <v>8849</v>
      </c>
      <c r="AL117" s="81">
        <v>920</v>
      </c>
      <c r="AM117" s="81">
        <v>5062</v>
      </c>
      <c r="AN117" s="81">
        <v>6185</v>
      </c>
      <c r="AO117" s="81">
        <v>3435</v>
      </c>
      <c r="AP117" s="81">
        <v>404</v>
      </c>
      <c r="AQ117" s="81">
        <v>1826</v>
      </c>
      <c r="AR117" s="81">
        <v>2947</v>
      </c>
      <c r="AS117" s="81">
        <v>462</v>
      </c>
      <c r="AT117" s="81">
        <v>3656</v>
      </c>
      <c r="AU117" s="81">
        <v>4062</v>
      </c>
      <c r="AV117" s="81">
        <v>3489</v>
      </c>
      <c r="AW117" s="81">
        <v>5947</v>
      </c>
      <c r="AX117" s="81">
        <v>2900</v>
      </c>
      <c r="AY117" s="81">
        <v>2123</v>
      </c>
      <c r="AZ117" s="81">
        <v>2020</v>
      </c>
      <c r="BA117" s="81">
        <v>5484</v>
      </c>
      <c r="BB117" s="81">
        <v>3279</v>
      </c>
      <c r="BC117" s="81">
        <v>1392</v>
      </c>
      <c r="BD117" s="81">
        <v>5648</v>
      </c>
      <c r="BE117" s="81">
        <v>5999</v>
      </c>
      <c r="BF117" s="81">
        <v>971</v>
      </c>
      <c r="BG117" s="81">
        <v>1035</v>
      </c>
      <c r="BH117" s="81">
        <v>705</v>
      </c>
      <c r="BI117" s="81">
        <v>1796</v>
      </c>
      <c r="BJ117" s="81">
        <v>823</v>
      </c>
      <c r="BK117" s="81">
        <v>1916</v>
      </c>
      <c r="BL117" s="81">
        <v>362</v>
      </c>
      <c r="BM117" s="81">
        <v>68</v>
      </c>
      <c r="BN117" s="81">
        <v>1562</v>
      </c>
      <c r="BO117" s="81">
        <v>821</v>
      </c>
      <c r="BP117" s="81">
        <v>1708</v>
      </c>
      <c r="BQ117" s="81">
        <v>665</v>
      </c>
      <c r="BR117" s="81">
        <v>1061</v>
      </c>
      <c r="BS117" s="81">
        <v>1202</v>
      </c>
      <c r="BT117" s="81">
        <v>312</v>
      </c>
      <c r="BU117" s="81">
        <v>1439</v>
      </c>
      <c r="BV117" s="81">
        <v>2182</v>
      </c>
      <c r="BW117" s="81">
        <v>2236</v>
      </c>
      <c r="BX117" s="81">
        <v>279</v>
      </c>
      <c r="BY117" s="81">
        <v>4763</v>
      </c>
      <c r="BZ117" s="81">
        <v>9353</v>
      </c>
      <c r="CA117" s="81">
        <v>1985</v>
      </c>
      <c r="CB117" s="81">
        <v>9117</v>
      </c>
      <c r="CC117" s="81">
        <v>1667</v>
      </c>
      <c r="CD117" s="81">
        <v>7030</v>
      </c>
      <c r="CE117" s="81">
        <v>315</v>
      </c>
      <c r="CF117" s="81">
        <v>243474</v>
      </c>
    </row>
    <row r="118" spans="1:84" x14ac:dyDescent="0.35">
      <c r="A118" s="60">
        <v>114</v>
      </c>
      <c r="D118" s="56" t="s">
        <v>262</v>
      </c>
      <c r="E118" s="81">
        <v>5329</v>
      </c>
      <c r="F118" s="81">
        <v>4560</v>
      </c>
      <c r="G118" s="81">
        <v>43387</v>
      </c>
      <c r="H118" s="81">
        <v>57511</v>
      </c>
      <c r="I118" s="81">
        <v>12102</v>
      </c>
      <c r="J118" s="81">
        <v>20641</v>
      </c>
      <c r="K118" s="81">
        <v>45026</v>
      </c>
      <c r="L118" s="81">
        <v>5465</v>
      </c>
      <c r="M118" s="81">
        <v>80515</v>
      </c>
      <c r="N118" s="81">
        <v>77249</v>
      </c>
      <c r="O118" s="81">
        <v>2415</v>
      </c>
      <c r="P118" s="81">
        <v>15352</v>
      </c>
      <c r="Q118" s="81">
        <v>43757</v>
      </c>
      <c r="R118" s="81">
        <v>134233</v>
      </c>
      <c r="S118" s="81">
        <v>4194</v>
      </c>
      <c r="T118" s="81">
        <v>9187</v>
      </c>
      <c r="U118" s="81">
        <v>6933</v>
      </c>
      <c r="V118" s="81">
        <v>68426</v>
      </c>
      <c r="W118" s="81">
        <v>16259</v>
      </c>
      <c r="X118" s="81">
        <v>61529</v>
      </c>
      <c r="Y118" s="81">
        <v>4251</v>
      </c>
      <c r="Z118" s="81">
        <v>68154</v>
      </c>
      <c r="AA118" s="81">
        <v>7951</v>
      </c>
      <c r="AB118" s="81">
        <v>9858</v>
      </c>
      <c r="AC118" s="81">
        <v>47097</v>
      </c>
      <c r="AD118" s="81">
        <v>58371</v>
      </c>
      <c r="AE118" s="81">
        <v>100603</v>
      </c>
      <c r="AF118" s="81">
        <v>25794</v>
      </c>
      <c r="AG118" s="81">
        <v>6153</v>
      </c>
      <c r="AH118" s="81">
        <v>2224</v>
      </c>
      <c r="AI118" s="81">
        <v>40811</v>
      </c>
      <c r="AJ118" s="81">
        <v>8862</v>
      </c>
      <c r="AK118" s="81">
        <v>78501</v>
      </c>
      <c r="AL118" s="81">
        <v>7235</v>
      </c>
      <c r="AM118" s="81">
        <v>72370</v>
      </c>
      <c r="AN118" s="81">
        <v>75454</v>
      </c>
      <c r="AO118" s="81">
        <v>28485</v>
      </c>
      <c r="AP118" s="81">
        <v>2724</v>
      </c>
      <c r="AQ118" s="81">
        <v>21183</v>
      </c>
      <c r="AR118" s="81">
        <v>51591</v>
      </c>
      <c r="AS118" s="81">
        <v>3662</v>
      </c>
      <c r="AT118" s="81">
        <v>40548</v>
      </c>
      <c r="AU118" s="81">
        <v>53722</v>
      </c>
      <c r="AV118" s="81">
        <v>63525</v>
      </c>
      <c r="AW118" s="81">
        <v>58126</v>
      </c>
      <c r="AX118" s="81">
        <v>21473</v>
      </c>
      <c r="AY118" s="81">
        <v>17722</v>
      </c>
      <c r="AZ118" s="81">
        <v>11381</v>
      </c>
      <c r="BA118" s="81">
        <v>78576</v>
      </c>
      <c r="BB118" s="81">
        <v>56309</v>
      </c>
      <c r="BC118" s="81">
        <v>14131</v>
      </c>
      <c r="BD118" s="81">
        <v>78328</v>
      </c>
      <c r="BE118" s="81">
        <v>65590</v>
      </c>
      <c r="BF118" s="81">
        <v>7320</v>
      </c>
      <c r="BG118" s="81">
        <v>7490</v>
      </c>
      <c r="BH118" s="81">
        <v>5720</v>
      </c>
      <c r="BI118" s="81">
        <v>31893</v>
      </c>
      <c r="BJ118" s="81">
        <v>4697</v>
      </c>
      <c r="BK118" s="81">
        <v>56390</v>
      </c>
      <c r="BL118" s="81">
        <v>2565</v>
      </c>
      <c r="BM118" s="81">
        <v>1012</v>
      </c>
      <c r="BN118" s="81">
        <v>11842</v>
      </c>
      <c r="BO118" s="81">
        <v>7046</v>
      </c>
      <c r="BP118" s="81">
        <v>55213</v>
      </c>
      <c r="BQ118" s="81">
        <v>4220</v>
      </c>
      <c r="BR118" s="81">
        <v>13700</v>
      </c>
      <c r="BS118" s="81">
        <v>8100</v>
      </c>
      <c r="BT118" s="81">
        <v>2592</v>
      </c>
      <c r="BU118" s="81">
        <v>12223</v>
      </c>
      <c r="BV118" s="81">
        <v>15141</v>
      </c>
      <c r="BW118" s="81">
        <v>17332</v>
      </c>
      <c r="BX118" s="81">
        <v>1810</v>
      </c>
      <c r="BY118" s="81">
        <v>73170</v>
      </c>
      <c r="BZ118" s="81">
        <v>85876</v>
      </c>
      <c r="CA118" s="81">
        <v>17530</v>
      </c>
      <c r="CB118" s="81">
        <v>95600</v>
      </c>
      <c r="CC118" s="81">
        <v>49571</v>
      </c>
      <c r="CD118" s="81">
        <v>72282</v>
      </c>
      <c r="CE118" s="81">
        <v>2536</v>
      </c>
      <c r="CF118" s="81">
        <v>2659989</v>
      </c>
    </row>
    <row r="119" spans="1:84" x14ac:dyDescent="0.35">
      <c r="A119" s="60">
        <v>115</v>
      </c>
    </row>
    <row r="120" spans="1:84" x14ac:dyDescent="0.35">
      <c r="A120" s="60">
        <v>116</v>
      </c>
    </row>
    <row r="121" spans="1:84" x14ac:dyDescent="0.35">
      <c r="A121" s="60">
        <v>117</v>
      </c>
      <c r="B121" s="57" t="s">
        <v>265</v>
      </c>
      <c r="D121" s="80" t="s">
        <v>263</v>
      </c>
      <c r="E121" s="75">
        <v>0</v>
      </c>
      <c r="F121" s="75">
        <v>12.5</v>
      </c>
      <c r="G121" s="75">
        <v>12.091503267973856</v>
      </c>
      <c r="H121" s="75">
        <v>21.019108280254777</v>
      </c>
      <c r="I121" s="75">
        <v>9.433962264150944</v>
      </c>
      <c r="J121" s="75">
        <v>8.235294117647058</v>
      </c>
      <c r="K121" s="75">
        <v>29.268292682926827</v>
      </c>
      <c r="L121" s="75">
        <v>14.285714285714285</v>
      </c>
      <c r="M121" s="75">
        <v>40.217391304347828</v>
      </c>
      <c r="N121" s="75">
        <v>13.829787234042554</v>
      </c>
      <c r="O121" s="75">
        <v>0</v>
      </c>
      <c r="P121" s="75">
        <v>2.5974025974025974</v>
      </c>
      <c r="Q121" s="75">
        <v>10.588235294117647</v>
      </c>
      <c r="R121" s="75">
        <v>11.267605633802818</v>
      </c>
      <c r="S121" s="75">
        <v>10.526315789473683</v>
      </c>
      <c r="T121" s="75">
        <v>6.25</v>
      </c>
      <c r="U121" s="75">
        <v>0</v>
      </c>
      <c r="V121" s="75">
        <v>26.732673267326735</v>
      </c>
      <c r="W121" s="75">
        <v>5.0458715596330279</v>
      </c>
      <c r="X121" s="75">
        <v>14.285714285714285</v>
      </c>
      <c r="Y121" s="75">
        <v>0</v>
      </c>
      <c r="Z121" s="75">
        <v>40.506329113924053</v>
      </c>
      <c r="AA121" s="75">
        <v>8.8607594936708853</v>
      </c>
      <c r="AB121" s="75">
        <v>16.666666666666664</v>
      </c>
      <c r="AC121" s="75">
        <v>12.938005390835579</v>
      </c>
      <c r="AD121" s="75">
        <v>3.9603960396039604</v>
      </c>
      <c r="AE121" s="75">
        <v>15.698924731182796</v>
      </c>
      <c r="AF121" s="75">
        <v>7.6372315035799527</v>
      </c>
      <c r="AG121" s="75">
        <v>11.538461538461538</v>
      </c>
      <c r="AH121" s="75">
        <v>0</v>
      </c>
      <c r="AI121" s="75">
        <v>19.402985074626866</v>
      </c>
      <c r="AJ121" s="75">
        <v>5.9701492537313428</v>
      </c>
      <c r="AK121" s="75">
        <v>9.7791798107255516</v>
      </c>
      <c r="AL121" s="75">
        <v>12.121212121212121</v>
      </c>
      <c r="AM121" s="75">
        <v>22.480620155038761</v>
      </c>
      <c r="AN121" s="75">
        <v>9.2857142857142865</v>
      </c>
      <c r="AO121" s="75">
        <v>8.2304526748971192</v>
      </c>
      <c r="AP121" s="75">
        <v>0</v>
      </c>
      <c r="AQ121" s="75">
        <v>14.754098360655737</v>
      </c>
      <c r="AR121" s="75">
        <v>20.930232558139537</v>
      </c>
      <c r="AS121" s="75">
        <v>60</v>
      </c>
      <c r="AT121" s="75">
        <v>27.27272727272727</v>
      </c>
      <c r="AU121" s="75">
        <v>27.777777777777779</v>
      </c>
      <c r="AV121" s="75">
        <v>37.5</v>
      </c>
      <c r="AW121" s="75">
        <v>9.7222222222222232</v>
      </c>
      <c r="AX121" s="75">
        <v>7.8160919540229887</v>
      </c>
      <c r="AY121" s="75">
        <v>8.0882352941176467</v>
      </c>
      <c r="AZ121" s="75">
        <v>7.5</v>
      </c>
      <c r="BA121" s="75">
        <v>26.881720430107524</v>
      </c>
      <c r="BB121" s="75">
        <v>28.244274809160309</v>
      </c>
      <c r="BC121" s="75">
        <v>9.0909090909090917</v>
      </c>
      <c r="BD121" s="75">
        <v>35.769230769230766</v>
      </c>
      <c r="BE121" s="75">
        <v>11.235955056179774</v>
      </c>
      <c r="BF121" s="75">
        <v>39.393939393939391</v>
      </c>
      <c r="BG121" s="75">
        <v>0</v>
      </c>
      <c r="BH121" s="75">
        <v>9.0909090909090917</v>
      </c>
      <c r="BI121" s="75">
        <v>31.372549019607842</v>
      </c>
      <c r="BJ121" s="75">
        <v>0</v>
      </c>
      <c r="BK121" s="75">
        <v>32.467532467532465</v>
      </c>
      <c r="BL121" s="75">
        <v>0</v>
      </c>
      <c r="BM121" s="75" t="e">
        <v>#DIV/0!</v>
      </c>
      <c r="BN121" s="75">
        <v>9.5238095238095237</v>
      </c>
      <c r="BO121" s="75">
        <v>15.625</v>
      </c>
      <c r="BP121" s="75">
        <v>39.83050847457627</v>
      </c>
      <c r="BQ121" s="75">
        <v>13.636363636363635</v>
      </c>
      <c r="BR121" s="75">
        <v>28.125</v>
      </c>
      <c r="BS121" s="75">
        <v>4.4871794871794872</v>
      </c>
      <c r="BT121" s="75">
        <v>0</v>
      </c>
      <c r="BU121" s="75">
        <v>4.6153846153846159</v>
      </c>
      <c r="BV121" s="75">
        <v>4.8780487804878048</v>
      </c>
      <c r="BW121" s="75">
        <v>11.009174311926607</v>
      </c>
      <c r="BX121" s="75">
        <v>0</v>
      </c>
      <c r="BY121" s="75">
        <v>24.657534246575342</v>
      </c>
      <c r="BZ121" s="75">
        <v>13.043478260869565</v>
      </c>
      <c r="CA121" s="75">
        <v>9.1370558375634516</v>
      </c>
      <c r="CB121" s="75">
        <v>12.032085561497325</v>
      </c>
      <c r="CC121" s="75">
        <v>39.716312056737593</v>
      </c>
      <c r="CD121" s="75">
        <v>13.074204946996467</v>
      </c>
      <c r="CE121" s="75">
        <v>0</v>
      </c>
      <c r="CF121" s="75">
        <v>15.276825085742281</v>
      </c>
    </row>
    <row r="122" spans="1:84" x14ac:dyDescent="0.35">
      <c r="A122" s="60">
        <v>118</v>
      </c>
      <c r="D122" s="80" t="s">
        <v>264</v>
      </c>
      <c r="E122" s="75">
        <v>28.903486609398687</v>
      </c>
      <c r="F122" s="75">
        <v>20.386266094420602</v>
      </c>
      <c r="G122" s="75">
        <v>33.031674208144793</v>
      </c>
      <c r="H122" s="75">
        <v>53.115717316794516</v>
      </c>
      <c r="I122" s="75">
        <v>23.143285821455365</v>
      </c>
      <c r="J122" s="75">
        <v>23.257294429708221</v>
      </c>
      <c r="K122" s="75">
        <v>61.614088159031979</v>
      </c>
      <c r="L122" s="75">
        <v>21.290626471973624</v>
      </c>
      <c r="M122" s="75">
        <v>70.565105610727429</v>
      </c>
      <c r="N122" s="75">
        <v>31.674016794538755</v>
      </c>
      <c r="O122" s="75">
        <v>24.682814302191463</v>
      </c>
      <c r="P122" s="75">
        <v>21.90128551023647</v>
      </c>
      <c r="Q122" s="75">
        <v>22.882695507487522</v>
      </c>
      <c r="R122" s="75">
        <v>29.922965816080886</v>
      </c>
      <c r="S122" s="75">
        <v>13.98936170212766</v>
      </c>
      <c r="T122" s="75">
        <v>19.028871391076116</v>
      </c>
      <c r="U122" s="75">
        <v>21.720679012345677</v>
      </c>
      <c r="V122" s="75">
        <v>56.041345942379593</v>
      </c>
      <c r="W122" s="75">
        <v>19.613714627938315</v>
      </c>
      <c r="X122" s="75">
        <v>25.391849529780565</v>
      </c>
      <c r="Y122" s="75">
        <v>18.90675241157556</v>
      </c>
      <c r="Z122" s="75">
        <v>64.078476150931635</v>
      </c>
      <c r="AA122" s="75">
        <v>18.386491557223263</v>
      </c>
      <c r="AB122" s="75">
        <v>22.966301781498174</v>
      </c>
      <c r="AC122" s="75">
        <v>29.841269841269842</v>
      </c>
      <c r="AD122" s="75">
        <v>33.322695470725421</v>
      </c>
      <c r="AE122" s="75">
        <v>34.037585860924594</v>
      </c>
      <c r="AF122" s="75">
        <v>24.413293432036543</v>
      </c>
      <c r="AG122" s="75">
        <v>30.343980343980341</v>
      </c>
      <c r="AH122" s="75">
        <v>20.890410958904109</v>
      </c>
      <c r="AI122" s="75">
        <v>46.286752281176078</v>
      </c>
      <c r="AJ122" s="75">
        <v>24.816409217523425</v>
      </c>
      <c r="AK122" s="75">
        <v>27.578013000530234</v>
      </c>
      <c r="AL122" s="75">
        <v>29.166666666666668</v>
      </c>
      <c r="AM122" s="75">
        <v>45.783921045053532</v>
      </c>
      <c r="AN122" s="75">
        <v>40.622512338799552</v>
      </c>
      <c r="AO122" s="75">
        <v>19.833985693075988</v>
      </c>
      <c r="AP122" s="75">
        <v>20.7</v>
      </c>
      <c r="AQ122" s="75">
        <v>35.838598824963974</v>
      </c>
      <c r="AR122" s="75">
        <v>58.598006376367081</v>
      </c>
      <c r="AS122" s="75">
        <v>27.212389380530972</v>
      </c>
      <c r="AT122" s="75">
        <v>55.880036974904989</v>
      </c>
      <c r="AU122" s="75">
        <v>42.001987083954297</v>
      </c>
      <c r="AV122" s="75">
        <v>70.801385591406216</v>
      </c>
      <c r="AW122" s="75">
        <v>28.411999050207111</v>
      </c>
      <c r="AX122" s="75">
        <v>21.093674785789929</v>
      </c>
      <c r="AY122" s="75">
        <v>18.55927396483267</v>
      </c>
      <c r="AZ122" s="75">
        <v>18.664707117363005</v>
      </c>
      <c r="BA122" s="75">
        <v>61.78774083583248</v>
      </c>
      <c r="BB122" s="75">
        <v>53.940472030748708</v>
      </c>
      <c r="BC122" s="75">
        <v>24.274988959222728</v>
      </c>
      <c r="BD122" s="75">
        <v>56.275392555177341</v>
      </c>
      <c r="BE122" s="75">
        <v>27.87787247815298</v>
      </c>
      <c r="BF122" s="75">
        <v>36.815920398009951</v>
      </c>
      <c r="BG122" s="75">
        <v>26.246285902938265</v>
      </c>
      <c r="BH122" s="75">
        <v>22.353455818022745</v>
      </c>
      <c r="BI122" s="75">
        <v>45.100542610916058</v>
      </c>
      <c r="BJ122" s="75">
        <v>20.074152542372879</v>
      </c>
      <c r="BK122" s="75">
        <v>62.544718013468014</v>
      </c>
      <c r="BL122" s="75">
        <v>18.68344627299129</v>
      </c>
      <c r="BM122" s="75">
        <v>56.081081081081088</v>
      </c>
      <c r="BN122" s="75">
        <v>20.891773079338495</v>
      </c>
      <c r="BO122" s="75">
        <v>26.026899309342056</v>
      </c>
      <c r="BP122" s="75">
        <v>68.731640636360993</v>
      </c>
      <c r="BQ122" s="75">
        <v>21.103896103896101</v>
      </c>
      <c r="BR122" s="75">
        <v>43.675982946470867</v>
      </c>
      <c r="BS122" s="75">
        <v>20.418567212235043</v>
      </c>
      <c r="BT122" s="75">
        <v>21.095571095571096</v>
      </c>
      <c r="BU122" s="75">
        <v>25.899419729206961</v>
      </c>
      <c r="BV122" s="75">
        <v>28.746397694524497</v>
      </c>
      <c r="BW122" s="75">
        <v>23.022402227566129</v>
      </c>
      <c r="BX122" s="75">
        <v>23.89937106918239</v>
      </c>
      <c r="BY122" s="75">
        <v>61.653805895669535</v>
      </c>
      <c r="BZ122" s="75">
        <v>33.278550885153365</v>
      </c>
      <c r="CA122" s="75">
        <v>23.52941176470588</v>
      </c>
      <c r="CB122" s="75">
        <v>42.165562333985228</v>
      </c>
      <c r="CC122" s="75">
        <v>67.251889098008363</v>
      </c>
      <c r="CD122" s="75">
        <v>27.559520293022981</v>
      </c>
      <c r="CE122" s="75">
        <v>18.736842105263158</v>
      </c>
      <c r="CF122" s="75">
        <v>43.014184088687188</v>
      </c>
    </row>
    <row r="123" spans="1:84" x14ac:dyDescent="0.35">
      <c r="A123" s="60">
        <v>119</v>
      </c>
    </row>
    <row r="124" spans="1:84" x14ac:dyDescent="0.35">
      <c r="A124" s="60">
        <v>120</v>
      </c>
    </row>
    <row r="125" spans="1:84" x14ac:dyDescent="0.35">
      <c r="A125" s="60">
        <v>121</v>
      </c>
    </row>
    <row r="126" spans="1:84" x14ac:dyDescent="0.35">
      <c r="A126" s="60">
        <v>122</v>
      </c>
    </row>
  </sheetData>
  <sheetProtection password="CF21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S83"/>
  <sheetViews>
    <sheetView showGridLines="0" showRowColHeaders="0" tabSelected="1" zoomScale="105" zoomScaleNormal="10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F28" sqref="F28"/>
    </sheetView>
  </sheetViews>
  <sheetFormatPr defaultColWidth="9.1328125" defaultRowHeight="11.65" x14ac:dyDescent="0.35"/>
  <cols>
    <col min="1" max="1" width="2.86328125" style="3" customWidth="1"/>
    <col min="2" max="2" width="3.73046875" style="26" customWidth="1"/>
    <col min="3" max="3" width="31.3984375" style="4" customWidth="1"/>
    <col min="4" max="4" width="19.265625" style="2" customWidth="1"/>
    <col min="5" max="5" width="3" style="26" customWidth="1"/>
    <col min="6" max="6" width="19.265625" style="2" customWidth="1"/>
    <col min="7" max="7" width="6.3984375" style="26" customWidth="1"/>
    <col min="8" max="8" width="19.265625" style="2" customWidth="1"/>
    <col min="9" max="9" width="17.3984375" style="26" customWidth="1"/>
    <col min="10" max="17" width="9.1328125" style="2"/>
    <col min="18" max="18" width="23.3984375" style="3" customWidth="1"/>
    <col min="19" max="16384" width="9.1328125" style="2"/>
  </cols>
  <sheetData>
    <row r="1" spans="1:19" ht="57" customHeight="1" x14ac:dyDescent="0.35">
      <c r="C1" s="98" t="s">
        <v>168</v>
      </c>
      <c r="D1" s="99"/>
      <c r="E1" s="99"/>
      <c r="F1" s="99"/>
      <c r="G1" s="99"/>
      <c r="H1" s="99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35">
      <c r="I2" s="3"/>
      <c r="J2" s="3"/>
      <c r="K2" s="3"/>
      <c r="L2" s="3"/>
      <c r="M2" s="3"/>
      <c r="N2" s="3"/>
      <c r="O2" s="3"/>
      <c r="P2" s="3"/>
      <c r="Q2" s="3"/>
      <c r="R2" s="5" t="s">
        <v>1</v>
      </c>
      <c r="S2" s="3"/>
    </row>
    <row r="3" spans="1:19" ht="13.5" x14ac:dyDescent="0.35">
      <c r="C3" s="6" t="s">
        <v>167</v>
      </c>
      <c r="D3" s="7">
        <v>37</v>
      </c>
      <c r="I3" s="3"/>
      <c r="J3" s="3"/>
      <c r="K3" s="3"/>
      <c r="L3" s="3"/>
      <c r="M3" s="3"/>
      <c r="N3" s="3"/>
      <c r="O3" s="3"/>
      <c r="P3" s="3"/>
      <c r="Q3" s="3"/>
      <c r="R3" s="5" t="s">
        <v>2</v>
      </c>
      <c r="S3" s="3"/>
    </row>
    <row r="4" spans="1:19" x14ac:dyDescent="0.35">
      <c r="I4" s="3"/>
      <c r="J4" s="3"/>
      <c r="K4" s="3"/>
      <c r="L4" s="3"/>
      <c r="M4" s="3"/>
      <c r="N4" s="3"/>
      <c r="O4" s="3"/>
      <c r="P4" s="3"/>
      <c r="Q4" s="3"/>
      <c r="R4" s="5" t="s">
        <v>3</v>
      </c>
      <c r="S4" s="3"/>
    </row>
    <row r="5" spans="1:19" ht="14.25" x14ac:dyDescent="0.35">
      <c r="D5" s="97" t="s">
        <v>147</v>
      </c>
      <c r="E5" s="97"/>
      <c r="F5" s="97"/>
      <c r="G5" s="30"/>
      <c r="H5" s="8" t="s">
        <v>91</v>
      </c>
      <c r="I5" s="3"/>
      <c r="J5" s="3"/>
      <c r="K5" s="3"/>
      <c r="L5" s="3"/>
      <c r="M5" s="3"/>
      <c r="N5" s="3"/>
      <c r="O5" s="3"/>
      <c r="P5" s="3"/>
      <c r="Q5" s="3"/>
      <c r="R5" s="5" t="s">
        <v>4</v>
      </c>
      <c r="S5" s="3"/>
    </row>
    <row r="6" spans="1:19" ht="6" customHeight="1" x14ac:dyDescent="0.35">
      <c r="I6" s="3"/>
      <c r="J6" s="3"/>
      <c r="K6" s="3"/>
      <c r="L6" s="3"/>
      <c r="M6" s="3"/>
      <c r="N6" s="3"/>
      <c r="O6" s="3"/>
      <c r="P6" s="3"/>
      <c r="Q6" s="3"/>
      <c r="R6" s="5" t="s">
        <v>5</v>
      </c>
      <c r="S6" s="3"/>
    </row>
    <row r="7" spans="1:19" x14ac:dyDescent="0.35">
      <c r="D7" s="9" t="s">
        <v>0</v>
      </c>
      <c r="E7" s="38"/>
      <c r="F7" s="9" t="s">
        <v>146</v>
      </c>
      <c r="H7" s="9" t="s">
        <v>146</v>
      </c>
      <c r="I7" s="3" t="s">
        <v>164</v>
      </c>
      <c r="J7" s="3"/>
      <c r="K7" s="3"/>
      <c r="L7" s="3"/>
      <c r="M7" s="3"/>
      <c r="N7" s="3"/>
      <c r="O7" s="3"/>
      <c r="P7" s="3"/>
      <c r="Q7" s="3"/>
      <c r="R7" s="5" t="s">
        <v>6</v>
      </c>
      <c r="S7" s="3"/>
    </row>
    <row r="8" spans="1:19" ht="14.25" x14ac:dyDescent="0.35">
      <c r="C8" s="11" t="s">
        <v>152</v>
      </c>
      <c r="E8" s="38"/>
      <c r="F8" s="10"/>
      <c r="H8" s="10"/>
      <c r="I8" s="3"/>
      <c r="J8" s="3"/>
      <c r="K8" s="3"/>
      <c r="L8" s="3"/>
      <c r="M8" s="3"/>
      <c r="N8" s="3"/>
      <c r="O8" s="3"/>
      <c r="P8" s="3"/>
      <c r="Q8" s="3"/>
      <c r="R8" s="5" t="s">
        <v>7</v>
      </c>
      <c r="S8" s="3"/>
    </row>
    <row r="9" spans="1:19" x14ac:dyDescent="0.35">
      <c r="A9" s="3">
        <v>1</v>
      </c>
      <c r="C9" s="27" t="s">
        <v>144</v>
      </c>
      <c r="D9" s="12">
        <f>VLOOKUP($A9,Data2!$A$5:$CF$81,4+$D$3)</f>
        <v>452</v>
      </c>
      <c r="E9" s="3"/>
      <c r="F9" s="13">
        <f>D9/D$13*100</f>
        <v>38.175675675675677</v>
      </c>
      <c r="G9" s="3">
        <v>6</v>
      </c>
      <c r="H9" s="14">
        <f>I9/I$13*100</f>
        <v>17.970267949934481</v>
      </c>
      <c r="I9" s="3">
        <f>VLOOKUP($G9,Data2!$A$5:$CF$81,4+$D$3)</f>
        <v>11931</v>
      </c>
      <c r="J9" s="3"/>
      <c r="K9" s="3"/>
      <c r="L9" s="3"/>
      <c r="M9" s="3"/>
      <c r="N9" s="3"/>
      <c r="O9" s="3"/>
      <c r="P9" s="3"/>
      <c r="Q9" s="3"/>
      <c r="R9" s="5" t="s">
        <v>8</v>
      </c>
      <c r="S9" s="3"/>
    </row>
    <row r="10" spans="1:19" x14ac:dyDescent="0.35">
      <c r="A10" s="3">
        <v>2</v>
      </c>
      <c r="C10" s="28" t="s">
        <v>86</v>
      </c>
      <c r="D10" s="12">
        <f>VLOOKUP($A10,Data2!$A$5:$CF$81,4+$D$3)</f>
        <v>226</v>
      </c>
      <c r="E10" s="3"/>
      <c r="F10" s="13">
        <f>D10/D$13*100</f>
        <v>19.087837837837839</v>
      </c>
      <c r="G10" s="3">
        <v>7</v>
      </c>
      <c r="H10" s="14">
        <f>I10/I$13*100</f>
        <v>12.400403657012033</v>
      </c>
      <c r="I10" s="3">
        <f>VLOOKUP($G10,Data2!$A$5:$CF$81,4+$D$3)</f>
        <v>8233</v>
      </c>
      <c r="J10" s="3"/>
      <c r="K10" s="3"/>
      <c r="L10" s="3"/>
      <c r="M10" s="3"/>
      <c r="N10" s="3"/>
      <c r="O10" s="3"/>
      <c r="P10" s="3"/>
      <c r="Q10" s="3"/>
      <c r="R10" s="5" t="s">
        <v>9</v>
      </c>
      <c r="S10" s="3"/>
    </row>
    <row r="11" spans="1:19" x14ac:dyDescent="0.35">
      <c r="A11" s="3">
        <v>3</v>
      </c>
      <c r="C11" s="28" t="s">
        <v>87</v>
      </c>
      <c r="D11" s="12">
        <f>VLOOKUP($A11,Data2!$A$5:$CF$81,4+$D$3)</f>
        <v>449</v>
      </c>
      <c r="E11" s="3"/>
      <c r="F11" s="13">
        <f>D11/D$13*100</f>
        <v>37.922297297297298</v>
      </c>
      <c r="G11" s="3">
        <v>8</v>
      </c>
      <c r="H11" s="14">
        <f>I11/I$13*100</f>
        <v>51.211724127543569</v>
      </c>
      <c r="I11" s="3">
        <f>VLOOKUP($G11,Data2!$A$5:$CF$81,4+$D$3)</f>
        <v>34001</v>
      </c>
      <c r="J11" s="3"/>
      <c r="K11" s="3"/>
      <c r="L11" s="3"/>
      <c r="M11" s="3"/>
      <c r="N11" s="3"/>
      <c r="O11" s="3"/>
      <c r="P11" s="3"/>
      <c r="Q11" s="3"/>
      <c r="R11" s="5" t="s">
        <v>10</v>
      </c>
      <c r="S11" s="3"/>
    </row>
    <row r="12" spans="1:19" x14ac:dyDescent="0.35">
      <c r="A12" s="3">
        <v>4</v>
      </c>
      <c r="C12" s="28" t="s">
        <v>145</v>
      </c>
      <c r="D12" s="12">
        <f>VLOOKUP($A12,Data2!$A$5:$CF$81,4+$D$3)</f>
        <v>65</v>
      </c>
      <c r="E12" s="3"/>
      <c r="F12" s="13">
        <f>D12/D$13*100</f>
        <v>5.4898648648648649</v>
      </c>
      <c r="G12" s="3">
        <v>9</v>
      </c>
      <c r="H12" s="14">
        <f>I12/I$13*100</f>
        <v>18.413085716867741</v>
      </c>
      <c r="I12" s="3">
        <f>VLOOKUP($G12,Data2!$A$5:$CF$81,4+$D$3)</f>
        <v>12225</v>
      </c>
      <c r="J12" s="3"/>
      <c r="K12" s="3"/>
      <c r="L12" s="3"/>
      <c r="M12" s="3"/>
      <c r="N12" s="3"/>
      <c r="O12" s="3"/>
      <c r="P12" s="3"/>
      <c r="Q12" s="3"/>
      <c r="R12" s="5" t="s">
        <v>11</v>
      </c>
      <c r="S12" s="3"/>
    </row>
    <row r="13" spans="1:19" x14ac:dyDescent="0.35">
      <c r="A13" s="3">
        <v>5</v>
      </c>
      <c r="C13" s="28" t="s">
        <v>78</v>
      </c>
      <c r="D13" s="12">
        <f>VLOOKUP($A13,Data2!$A$5:$CF$81,4+$D$3)</f>
        <v>1184</v>
      </c>
      <c r="E13" s="3"/>
      <c r="F13" s="13">
        <f>D13/D$13*100</f>
        <v>100</v>
      </c>
      <c r="G13" s="3">
        <v>10</v>
      </c>
      <c r="H13" s="14">
        <f>I13/I$13*100</f>
        <v>100</v>
      </c>
      <c r="I13" s="3">
        <f>VLOOKUP($G13,Data2!$A$5:$CF$81,4+$D$3)</f>
        <v>66393</v>
      </c>
      <c r="J13" s="3"/>
      <c r="K13" s="3"/>
      <c r="L13" s="3"/>
      <c r="M13" s="3"/>
      <c r="N13" s="3"/>
      <c r="O13" s="3"/>
      <c r="P13" s="3"/>
      <c r="Q13" s="3"/>
      <c r="R13" s="5" t="s">
        <v>12</v>
      </c>
      <c r="S13" s="3"/>
    </row>
    <row r="14" spans="1:19" ht="6" customHeight="1" x14ac:dyDescent="0.35">
      <c r="E14" s="3"/>
      <c r="G14" s="3"/>
      <c r="I14" s="3"/>
      <c r="J14" s="3"/>
      <c r="K14" s="3"/>
      <c r="L14" s="3"/>
      <c r="M14" s="3"/>
      <c r="N14" s="3"/>
      <c r="O14" s="3"/>
      <c r="P14" s="3"/>
      <c r="Q14" s="3"/>
      <c r="R14" s="5" t="s">
        <v>13</v>
      </c>
      <c r="S14" s="3"/>
    </row>
    <row r="15" spans="1:19" x14ac:dyDescent="0.35">
      <c r="A15" s="3">
        <v>12</v>
      </c>
      <c r="C15" s="28" t="s">
        <v>79</v>
      </c>
      <c r="D15" s="12">
        <f>VLOOKUP($A15,Data2!$A$5:$CF$81,4+$D$3)</f>
        <v>21.121495327102803</v>
      </c>
      <c r="E15" s="36"/>
      <c r="F15" s="15"/>
      <c r="G15" s="3">
        <v>13</v>
      </c>
      <c r="H15" s="12">
        <f>VLOOKUP($G15,Data2!$A$5:$CF$81,4+$D$3)</f>
        <v>41.400255754475701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14</v>
      </c>
      <c r="S15" s="3"/>
    </row>
    <row r="16" spans="1:19" ht="6" customHeight="1" x14ac:dyDescent="0.35">
      <c r="E16" s="3"/>
      <c r="G16" s="3"/>
      <c r="I16" s="3"/>
      <c r="J16" s="3"/>
      <c r="K16" s="3"/>
      <c r="L16" s="3"/>
      <c r="M16" s="3"/>
      <c r="N16" s="3"/>
      <c r="O16" s="3"/>
      <c r="P16" s="3"/>
      <c r="Q16" s="3"/>
      <c r="R16" s="5" t="s">
        <v>16</v>
      </c>
      <c r="S16" s="3"/>
    </row>
    <row r="17" spans="1:19" ht="14.25" x14ac:dyDescent="0.35">
      <c r="C17" s="11" t="s">
        <v>153</v>
      </c>
      <c r="E17" s="3"/>
      <c r="G17" s="3"/>
      <c r="I17" s="3"/>
      <c r="J17" s="3"/>
      <c r="K17" s="3"/>
      <c r="L17" s="3"/>
      <c r="M17" s="3"/>
      <c r="N17" s="3"/>
      <c r="O17" s="3"/>
      <c r="P17" s="3"/>
      <c r="Q17" s="3"/>
      <c r="R17" s="5" t="s">
        <v>15</v>
      </c>
      <c r="S17" s="3"/>
    </row>
    <row r="18" spans="1:19" x14ac:dyDescent="0.35">
      <c r="A18" s="3">
        <v>15</v>
      </c>
      <c r="C18" s="27" t="s">
        <v>148</v>
      </c>
      <c r="D18" s="16">
        <f>VLOOKUP($A18,Data2!$A$5:$CF$81,4+$D$3)</f>
        <v>413.19444444444446</v>
      </c>
      <c r="E18" s="37"/>
      <c r="F18" s="17"/>
      <c r="G18" s="3">
        <v>16</v>
      </c>
      <c r="H18" s="18">
        <f>VLOOKUP($G18,Data2!$A$5:$CF$81,4+$D$3)</f>
        <v>548.77446135599916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17</v>
      </c>
      <c r="S18" s="3"/>
    </row>
    <row r="19" spans="1:19" x14ac:dyDescent="0.35">
      <c r="A19" s="3">
        <v>19</v>
      </c>
      <c r="C19" s="28" t="s">
        <v>149</v>
      </c>
      <c r="D19" s="16">
        <f>VLOOKUP($A19,Data2!$A$5:$CF$81,4+$D$3)</f>
        <v>990.82568807339453</v>
      </c>
      <c r="E19" s="37"/>
      <c r="F19" s="17"/>
      <c r="G19" s="3">
        <v>20</v>
      </c>
      <c r="H19" s="18">
        <f>VLOOKUP($G19,Data2!$A$5:$CF$81,4+$D$3)</f>
        <v>1394.4751947519476</v>
      </c>
      <c r="I19" s="3"/>
      <c r="J19" s="3"/>
      <c r="K19" s="3"/>
      <c r="L19" s="3"/>
      <c r="M19" s="3"/>
      <c r="N19" s="3"/>
      <c r="O19" s="3"/>
      <c r="P19" s="3"/>
      <c r="Q19" s="3"/>
      <c r="R19" s="5" t="s">
        <v>18</v>
      </c>
      <c r="S19" s="3"/>
    </row>
    <row r="20" spans="1:19" ht="6" customHeight="1" x14ac:dyDescent="0.35">
      <c r="E20" s="3"/>
      <c r="G20" s="3"/>
      <c r="I20" s="3"/>
      <c r="J20" s="3"/>
      <c r="K20" s="3"/>
      <c r="L20" s="3"/>
      <c r="M20" s="3"/>
      <c r="N20" s="3"/>
      <c r="O20" s="3"/>
      <c r="P20" s="3"/>
      <c r="Q20" s="3"/>
      <c r="R20" s="5" t="s">
        <v>19</v>
      </c>
      <c r="S20" s="3"/>
    </row>
    <row r="21" spans="1:19" ht="14.25" x14ac:dyDescent="0.35">
      <c r="C21" s="11" t="s">
        <v>193</v>
      </c>
      <c r="E21" s="3"/>
      <c r="G21" s="3"/>
      <c r="I21" s="3"/>
      <c r="J21" s="3"/>
      <c r="K21" s="3"/>
      <c r="L21" s="3"/>
      <c r="M21" s="3"/>
      <c r="N21" s="3"/>
      <c r="O21" s="3"/>
      <c r="P21" s="3"/>
      <c r="Q21" s="3"/>
      <c r="R21" s="5" t="s">
        <v>20</v>
      </c>
      <c r="S21" s="3"/>
    </row>
    <row r="22" spans="1:19" x14ac:dyDescent="0.35">
      <c r="A22" s="3">
        <v>22</v>
      </c>
      <c r="C22" s="27" t="s">
        <v>194</v>
      </c>
      <c r="D22" s="12">
        <f>VLOOKUP($A22,Data2!$A$5:$CF$81,4+$D$3)</f>
        <v>134</v>
      </c>
      <c r="E22" s="3"/>
      <c r="F22" s="19">
        <f>VLOOKUP($A23,Data2!$A$5:$CF$81,4+$D$3)</f>
        <v>11.816578483245149</v>
      </c>
      <c r="G22" s="3">
        <v>23</v>
      </c>
      <c r="H22" s="20">
        <f>VLOOKUP($G23,Data2!$A$5:$CF$81,4+$D$3)</f>
        <v>7.4236814208237956</v>
      </c>
      <c r="I22" s="3"/>
      <c r="J22" s="3"/>
      <c r="K22" s="3"/>
      <c r="L22" s="3"/>
      <c r="M22" s="3"/>
      <c r="N22" s="3"/>
      <c r="O22" s="3"/>
      <c r="P22" s="3"/>
      <c r="Q22" s="3"/>
      <c r="R22" s="5" t="s">
        <v>88</v>
      </c>
      <c r="S22" s="3"/>
    </row>
    <row r="23" spans="1:19" ht="15.75" customHeight="1" x14ac:dyDescent="0.35">
      <c r="A23" s="3">
        <v>24</v>
      </c>
      <c r="C23" s="27" t="s">
        <v>192</v>
      </c>
      <c r="E23" s="3"/>
      <c r="F23" s="19">
        <f>VLOOKUP($A25,Data2!$A$5:$CF$938,4+$D$3)</f>
        <v>14.622641509433961</v>
      </c>
      <c r="G23" s="3">
        <v>25</v>
      </c>
      <c r="H23" s="20">
        <f>VLOOKUP($A26,Data2!$A$5:$CF$93,4+$D$3)</f>
        <v>5.3385260635110843</v>
      </c>
      <c r="I23" s="3"/>
      <c r="J23" s="3"/>
      <c r="K23" s="3"/>
      <c r="L23" s="3"/>
      <c r="M23" s="3"/>
      <c r="N23" s="3"/>
      <c r="O23" s="3"/>
      <c r="P23" s="3"/>
      <c r="Q23" s="3"/>
      <c r="R23" s="5" t="s">
        <v>21</v>
      </c>
      <c r="S23" s="3"/>
    </row>
    <row r="24" spans="1:19" ht="6" customHeight="1" x14ac:dyDescent="0.35">
      <c r="C24"/>
      <c r="E24" s="3"/>
      <c r="F24"/>
      <c r="G24" s="34"/>
      <c r="H24"/>
      <c r="I24" s="3"/>
      <c r="J24" s="3"/>
      <c r="K24" s="3"/>
      <c r="L24" s="3"/>
      <c r="M24" s="3"/>
      <c r="N24" s="3"/>
      <c r="O24" s="3"/>
      <c r="P24" s="3"/>
      <c r="Q24" s="3"/>
      <c r="R24" s="5" t="s">
        <v>22</v>
      </c>
      <c r="S24" s="3"/>
    </row>
    <row r="25" spans="1:19" ht="14.25" x14ac:dyDescent="0.35">
      <c r="A25" s="3">
        <v>88</v>
      </c>
      <c r="C25" s="11" t="s">
        <v>154</v>
      </c>
      <c r="D25" s="21"/>
      <c r="E25" s="3"/>
      <c r="G25" s="3"/>
      <c r="I25" s="3"/>
      <c r="J25" s="3"/>
      <c r="K25" s="3"/>
      <c r="L25" s="3"/>
      <c r="M25" s="3"/>
      <c r="N25" s="3"/>
      <c r="O25" s="3"/>
      <c r="P25" s="3"/>
      <c r="Q25" s="3"/>
      <c r="R25" s="5" t="s">
        <v>23</v>
      </c>
      <c r="S25" s="3"/>
    </row>
    <row r="26" spans="1:19" x14ac:dyDescent="0.35">
      <c r="A26" s="3">
        <v>89</v>
      </c>
      <c r="C26" s="33" t="s">
        <v>155</v>
      </c>
      <c r="D26" s="22"/>
      <c r="E26" s="3"/>
      <c r="F26" s="10"/>
      <c r="G26" s="3"/>
      <c r="H26" s="10"/>
      <c r="I26" s="3"/>
      <c r="J26" s="3"/>
      <c r="K26" s="3"/>
      <c r="L26" s="3"/>
      <c r="M26" s="3"/>
      <c r="N26" s="3"/>
      <c r="O26" s="3"/>
      <c r="P26" s="3"/>
      <c r="Q26" s="3"/>
      <c r="R26" s="5" t="s">
        <v>24</v>
      </c>
      <c r="S26" s="3"/>
    </row>
    <row r="27" spans="1:19" x14ac:dyDescent="0.35">
      <c r="A27" s="3">
        <v>27</v>
      </c>
      <c r="C27" s="28" t="s">
        <v>150</v>
      </c>
      <c r="D27" s="12">
        <f>VLOOKUP($A27,Data2!$A$5:$CF$81,4+$D$3)</f>
        <v>397</v>
      </c>
      <c r="E27" s="3">
        <v>29</v>
      </c>
      <c r="F27" s="13">
        <f>VLOOKUP($E27,Data2!$A$5:$CF$81,4+$D$3)</f>
        <v>41.70337738619677</v>
      </c>
      <c r="G27" s="3">
        <v>30</v>
      </c>
      <c r="H27" s="14">
        <f>VLOOKUP($G27,Data2!$A$5:$CF$81,4+$D$3)</f>
        <v>40.919188050555341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25</v>
      </c>
      <c r="S27" s="3"/>
    </row>
    <row r="28" spans="1:19" ht="15.75" customHeight="1" x14ac:dyDescent="0.35">
      <c r="A28" s="3">
        <v>32</v>
      </c>
      <c r="C28" s="28" t="s">
        <v>151</v>
      </c>
      <c r="D28" s="12">
        <f>VLOOKUP($A28,Data2!$A$5:$CF$81,4+$D$3)</f>
        <v>55</v>
      </c>
      <c r="E28" s="3">
        <v>34</v>
      </c>
      <c r="F28" s="13">
        <f>VLOOKUP($E28,Data2!$A$5:$CF$81,4+$D$3)</f>
        <v>55.555555555555557</v>
      </c>
      <c r="G28" s="3">
        <v>35</v>
      </c>
      <c r="H28" s="14">
        <f>VLOOKUP($G28,Data2!$A$5:$CF$81,4+$D$3)</f>
        <v>20.356718192627824</v>
      </c>
      <c r="I28" s="3"/>
      <c r="J28" s="3"/>
      <c r="K28" s="3"/>
      <c r="L28" s="3"/>
      <c r="M28" s="3"/>
      <c r="N28" s="3"/>
      <c r="O28" s="3"/>
      <c r="P28" s="3"/>
      <c r="Q28" s="3"/>
      <c r="R28" s="5" t="s">
        <v>26</v>
      </c>
      <c r="S28" s="3"/>
    </row>
    <row r="29" spans="1:19" ht="6" customHeight="1" x14ac:dyDescent="0.35">
      <c r="D29" s="21"/>
      <c r="E29" s="3"/>
      <c r="G29" s="3"/>
      <c r="I29" s="3"/>
      <c r="J29" s="3"/>
      <c r="K29" s="3"/>
      <c r="L29" s="3"/>
      <c r="M29" s="3"/>
      <c r="N29" s="3"/>
      <c r="O29" s="3"/>
      <c r="P29" s="3"/>
      <c r="Q29" s="3"/>
      <c r="R29" s="5" t="s">
        <v>27</v>
      </c>
      <c r="S29" s="3"/>
    </row>
    <row r="30" spans="1:19" ht="14.25" x14ac:dyDescent="0.35">
      <c r="A30" s="34"/>
      <c r="C30" s="11" t="s">
        <v>165</v>
      </c>
      <c r="D30" s="21"/>
      <c r="E30" s="3"/>
      <c r="G30" s="3"/>
      <c r="I30" s="3"/>
      <c r="J30" s="3"/>
      <c r="K30" s="3"/>
      <c r="L30" s="3"/>
      <c r="M30" s="3"/>
      <c r="N30" s="3"/>
      <c r="O30" s="3"/>
      <c r="P30" s="3"/>
      <c r="Q30" s="3"/>
      <c r="R30" s="5" t="s">
        <v>28</v>
      </c>
      <c r="S30" s="3"/>
    </row>
    <row r="31" spans="1:19" x14ac:dyDescent="0.35">
      <c r="A31" s="3">
        <v>40</v>
      </c>
      <c r="C31" s="27" t="s">
        <v>80</v>
      </c>
      <c r="D31" s="12">
        <f>VLOOKUP($A31,Data2!$A$5:$CF$81,4+$D$3)</f>
        <v>98</v>
      </c>
      <c r="E31" s="3">
        <v>45</v>
      </c>
      <c r="F31" s="13">
        <f>VLOOKUP($E31,Data2!$A$5:$CF$81,4+$D$3)</f>
        <v>21.444201312910284</v>
      </c>
      <c r="G31" s="3">
        <v>55</v>
      </c>
      <c r="H31" s="14">
        <f>VLOOKUP($G31,Data2!$A$5:$CF$81,4+$D$3)</f>
        <v>41.092688230497416</v>
      </c>
      <c r="I31" s="3"/>
      <c r="J31" s="3"/>
      <c r="K31" s="3"/>
      <c r="L31" s="3"/>
      <c r="M31" s="3"/>
      <c r="N31" s="3"/>
      <c r="O31" s="3"/>
      <c r="P31" s="3"/>
      <c r="Q31" s="3"/>
      <c r="R31" s="5" t="s">
        <v>29</v>
      </c>
      <c r="S31" s="3"/>
    </row>
    <row r="32" spans="1:19" x14ac:dyDescent="0.35">
      <c r="A32" s="3">
        <v>41</v>
      </c>
      <c r="C32" s="28" t="s">
        <v>81</v>
      </c>
      <c r="D32" s="12">
        <f>VLOOKUP($A32,Data2!$A$5:$CF$81,4+$D$3)</f>
        <v>169</v>
      </c>
      <c r="E32" s="3">
        <v>46</v>
      </c>
      <c r="F32" s="13">
        <f>VLOOKUP($E32,Data2!$A$5:$CF$81,4+$D$3)</f>
        <v>36.980306345733041</v>
      </c>
      <c r="G32" s="3">
        <v>56</v>
      </c>
      <c r="H32" s="14">
        <f>VLOOKUP($G32,Data2!$A$5:$CF$81,4+$D$3)</f>
        <v>38.363685784180483</v>
      </c>
      <c r="I32" s="3"/>
      <c r="J32" s="3"/>
      <c r="K32" s="3"/>
      <c r="L32" s="3"/>
      <c r="M32" s="3"/>
      <c r="N32" s="3"/>
      <c r="O32" s="3"/>
      <c r="P32" s="3"/>
      <c r="Q32" s="3"/>
      <c r="R32" s="5" t="s">
        <v>30</v>
      </c>
      <c r="S32" s="3"/>
    </row>
    <row r="33" spans="1:19" x14ac:dyDescent="0.35">
      <c r="A33" s="3">
        <v>42</v>
      </c>
      <c r="C33" s="28" t="s">
        <v>82</v>
      </c>
      <c r="D33" s="12">
        <f>VLOOKUP($A33,Data2!$A$5:$CF$81,4+$D$3)</f>
        <v>188</v>
      </c>
      <c r="E33" s="3">
        <v>47</v>
      </c>
      <c r="F33" s="13">
        <f>VLOOKUP($E33,Data2!$A$5:$CF$81,4+$D$3)</f>
        <v>41.137855579868713</v>
      </c>
      <c r="G33" s="3">
        <v>57</v>
      </c>
      <c r="H33" s="14">
        <f>VLOOKUP($G33,Data2!$A$5:$CF$81,4+$D$3)</f>
        <v>19.325903778200598</v>
      </c>
      <c r="I33" s="3"/>
      <c r="J33" s="3"/>
      <c r="K33" s="3"/>
      <c r="L33" s="3"/>
      <c r="M33" s="3"/>
      <c r="N33" s="3"/>
      <c r="O33" s="3"/>
      <c r="P33" s="3"/>
      <c r="Q33" s="3"/>
      <c r="R33" s="5" t="s">
        <v>31</v>
      </c>
      <c r="S33" s="3"/>
    </row>
    <row r="34" spans="1:19" x14ac:dyDescent="0.35">
      <c r="A34" s="3">
        <v>43</v>
      </c>
      <c r="C34" s="28" t="s">
        <v>83</v>
      </c>
      <c r="D34" s="12">
        <f>VLOOKUP($A34,Data2!$A$5:$CF$81,4+$D$3)</f>
        <v>12</v>
      </c>
      <c r="E34" s="3">
        <v>48</v>
      </c>
      <c r="F34" s="13">
        <f>VLOOKUP($E34,Data2!$A$5:$CF$81,4+$D$3)</f>
        <v>2.6258205689277898</v>
      </c>
      <c r="G34" s="3">
        <v>58</v>
      </c>
      <c r="H34" s="14">
        <f>VLOOKUP($G34,Data2!$A$5:$CF$81,4+$D$3)</f>
        <v>1.2177222071215004</v>
      </c>
      <c r="I34" s="3"/>
      <c r="J34" s="3"/>
      <c r="K34" s="3"/>
      <c r="L34" s="3"/>
      <c r="M34" s="3"/>
      <c r="N34" s="3"/>
      <c r="O34" s="3"/>
      <c r="P34" s="3"/>
      <c r="Q34" s="3"/>
      <c r="R34" s="5" t="s">
        <v>32</v>
      </c>
      <c r="S34" s="3"/>
    </row>
    <row r="35" spans="1:19" x14ac:dyDescent="0.35">
      <c r="A35" s="3">
        <v>44</v>
      </c>
      <c r="C35" s="28" t="s">
        <v>156</v>
      </c>
      <c r="D35" s="12">
        <f>VLOOKUP($A35,Data2!$A$5:$CF$81,4+$D$3)</f>
        <v>457</v>
      </c>
      <c r="E35" s="3">
        <v>49</v>
      </c>
      <c r="F35" s="13">
        <f>VLOOKUP($E35,Data2!$A$5:$CF$81,4+$D$3)</f>
        <v>100</v>
      </c>
      <c r="G35" s="3">
        <v>59</v>
      </c>
      <c r="H35" s="14">
        <f>VLOOKUP($G35,Data2!$A$5:$CF$81,4+$D$3)</f>
        <v>100</v>
      </c>
      <c r="I35" s="3"/>
      <c r="J35" s="3"/>
      <c r="K35" s="3"/>
      <c r="L35" s="3"/>
      <c r="M35" s="3"/>
      <c r="N35" s="3"/>
      <c r="O35" s="3"/>
      <c r="P35" s="3"/>
      <c r="Q35" s="3"/>
      <c r="R35" s="5" t="s">
        <v>33</v>
      </c>
      <c r="S35" s="3"/>
    </row>
    <row r="36" spans="1:19" ht="6" customHeight="1" x14ac:dyDescent="0.35">
      <c r="D36" s="21"/>
      <c r="E36" s="3"/>
      <c r="G36" s="3"/>
      <c r="I36" s="3"/>
      <c r="J36" s="3"/>
      <c r="K36" s="3"/>
      <c r="L36" s="3"/>
      <c r="M36" s="3"/>
      <c r="N36" s="3"/>
      <c r="O36" s="3"/>
      <c r="P36" s="3"/>
      <c r="Q36" s="3"/>
      <c r="R36" s="5" t="s">
        <v>34</v>
      </c>
      <c r="S36" s="3"/>
    </row>
    <row r="37" spans="1:19" x14ac:dyDescent="0.35">
      <c r="C37" s="4" t="s">
        <v>157</v>
      </c>
      <c r="D37" s="21"/>
      <c r="E37" s="3"/>
      <c r="G37" s="3"/>
      <c r="I37" s="3"/>
      <c r="J37" s="3"/>
      <c r="K37" s="3"/>
      <c r="L37" s="3"/>
      <c r="M37" s="3"/>
      <c r="N37" s="3"/>
      <c r="O37" s="3"/>
      <c r="P37" s="3"/>
      <c r="Q37" s="3"/>
      <c r="R37" s="5" t="s">
        <v>35</v>
      </c>
      <c r="S37" s="3"/>
    </row>
    <row r="38" spans="1:19" x14ac:dyDescent="0.35">
      <c r="A38" s="3">
        <v>62</v>
      </c>
      <c r="C38" s="28" t="s">
        <v>158</v>
      </c>
      <c r="D38" s="21"/>
      <c r="E38" s="3"/>
      <c r="F38" s="13">
        <f>VLOOKUP($A38,Data2!$A$5:$CF$81,4+$D$3)</f>
        <v>47.338935574229687</v>
      </c>
      <c r="G38" s="3">
        <v>65</v>
      </c>
      <c r="H38" s="14">
        <f>VLOOKUP($G38,Data2!$A$5:$CF$81,4+$D$3)</f>
        <v>66.500188465887675</v>
      </c>
      <c r="I38" s="3"/>
      <c r="J38" s="3"/>
      <c r="K38" s="3"/>
      <c r="L38" s="3"/>
      <c r="M38" s="3"/>
      <c r="N38" s="3"/>
      <c r="O38" s="3"/>
      <c r="P38" s="3"/>
      <c r="Q38" s="3"/>
      <c r="R38" s="5" t="s">
        <v>36</v>
      </c>
      <c r="S38" s="3"/>
    </row>
    <row r="39" spans="1:19" ht="15.75" customHeight="1" x14ac:dyDescent="0.35">
      <c r="A39" s="3">
        <v>61</v>
      </c>
      <c r="C39" s="28" t="s">
        <v>159</v>
      </c>
      <c r="D39" s="21"/>
      <c r="E39" s="3"/>
      <c r="F39" s="13">
        <f>VLOOKUP($A39,Data2!$A$5:$CF$81,4+$D$3)</f>
        <v>52.661064425770313</v>
      </c>
      <c r="G39" s="3">
        <v>64</v>
      </c>
      <c r="H39" s="14">
        <f>VLOOKUP($G39,Data2!$A$5:$CF$81,4+$D$3)</f>
        <v>33.499811534112325</v>
      </c>
      <c r="I39" s="3"/>
      <c r="J39" s="3"/>
      <c r="K39" s="3"/>
      <c r="L39" s="3"/>
      <c r="M39" s="3"/>
      <c r="N39" s="3"/>
      <c r="O39" s="3"/>
      <c r="P39" s="3"/>
      <c r="Q39" s="3"/>
      <c r="R39" s="5" t="s">
        <v>37</v>
      </c>
      <c r="S39" s="3"/>
    </row>
    <row r="40" spans="1:19" ht="6" customHeight="1" x14ac:dyDescent="0.35">
      <c r="D40" s="21"/>
      <c r="E40" s="3"/>
      <c r="G40" s="3"/>
      <c r="I40" s="3"/>
      <c r="J40" s="3"/>
      <c r="K40" s="3"/>
      <c r="L40" s="3"/>
      <c r="M40" s="3"/>
      <c r="N40" s="3"/>
      <c r="O40" s="3"/>
      <c r="P40" s="3"/>
      <c r="Q40" s="3"/>
      <c r="R40" s="5" t="s">
        <v>38</v>
      </c>
      <c r="S40" s="3"/>
    </row>
    <row r="41" spans="1:19" x14ac:dyDescent="0.35">
      <c r="A41" s="3">
        <v>82</v>
      </c>
      <c r="C41" s="28" t="s">
        <v>183</v>
      </c>
      <c r="D41" s="12">
        <f>VLOOKUP($A41,Data2!$A$5:$CF$86,4+$D$3)</f>
        <v>15</v>
      </c>
      <c r="E41" s="3">
        <v>80</v>
      </c>
      <c r="F41" s="13">
        <f>VLOOKUP($E41,Data2!$A$5:$CF$86,4+$D$3)</f>
        <v>15.625</v>
      </c>
      <c r="G41" s="3">
        <v>81</v>
      </c>
      <c r="H41" s="14">
        <f>VLOOKUP($G41,Data2!$A$5:$CF$86,4+$D$3)</f>
        <v>10.986722207758397</v>
      </c>
      <c r="I41" s="3"/>
      <c r="J41" s="3"/>
      <c r="K41" s="3"/>
      <c r="L41" s="3"/>
      <c r="M41" s="3"/>
      <c r="N41" s="3"/>
      <c r="O41" s="35"/>
      <c r="P41" s="3"/>
      <c r="Q41" s="3"/>
      <c r="R41" s="5" t="s">
        <v>39</v>
      </c>
      <c r="S41" s="3"/>
    </row>
    <row r="42" spans="1:19" ht="6" customHeight="1" x14ac:dyDescent="0.35">
      <c r="E42" s="3"/>
      <c r="G42" s="3"/>
      <c r="I42" s="3"/>
      <c r="J42" s="3"/>
      <c r="K42" s="3"/>
      <c r="L42" s="3"/>
      <c r="M42" s="3"/>
      <c r="N42" s="3"/>
      <c r="O42" s="3"/>
      <c r="P42" s="3"/>
      <c r="Q42" s="3"/>
      <c r="R42" s="5" t="s">
        <v>40</v>
      </c>
      <c r="S42" s="3"/>
    </row>
    <row r="43" spans="1:19" ht="14.25" x14ac:dyDescent="0.35">
      <c r="C43" s="11" t="s">
        <v>163</v>
      </c>
      <c r="E43" s="3"/>
      <c r="G43" s="3"/>
      <c r="I43" s="3"/>
      <c r="J43" s="3"/>
      <c r="K43" s="3"/>
      <c r="L43" s="3"/>
      <c r="M43" s="3"/>
      <c r="N43" s="3"/>
      <c r="O43" s="3"/>
      <c r="P43" s="3"/>
      <c r="Q43" s="3"/>
      <c r="R43" s="5" t="s">
        <v>41</v>
      </c>
      <c r="S43" s="3"/>
    </row>
    <row r="44" spans="1:19" x14ac:dyDescent="0.35">
      <c r="A44" s="3">
        <v>37</v>
      </c>
      <c r="C44" s="27" t="s">
        <v>84</v>
      </c>
      <c r="D44" s="12">
        <f>VLOOKUP($A44,Data2!$A$5:$CF$81,4+$D$3)</f>
        <v>594</v>
      </c>
      <c r="E44" s="3"/>
      <c r="F44" s="10"/>
      <c r="G44" s="3"/>
      <c r="H44" s="10"/>
      <c r="I44" s="3"/>
      <c r="J44" s="3"/>
      <c r="K44" s="3"/>
      <c r="L44" s="3"/>
      <c r="M44" s="3"/>
      <c r="N44" s="3"/>
      <c r="O44" s="3"/>
      <c r="P44" s="3"/>
      <c r="Q44" s="3"/>
      <c r="R44" s="5" t="s">
        <v>42</v>
      </c>
      <c r="S44" s="3"/>
    </row>
    <row r="45" spans="1:19" ht="6" customHeight="1" x14ac:dyDescent="0.35">
      <c r="E45" s="3"/>
      <c r="G45" s="3"/>
      <c r="I45" s="3"/>
      <c r="J45" s="3"/>
      <c r="K45" s="3"/>
      <c r="L45" s="3"/>
      <c r="M45" s="3"/>
      <c r="N45" s="3"/>
      <c r="O45" s="3"/>
      <c r="P45" s="3"/>
      <c r="Q45" s="3"/>
      <c r="R45" s="5" t="s">
        <v>43</v>
      </c>
      <c r="S45" s="3"/>
    </row>
    <row r="46" spans="1:19" x14ac:dyDescent="0.35">
      <c r="A46" s="3">
        <v>67</v>
      </c>
      <c r="C46" s="29" t="s">
        <v>160</v>
      </c>
      <c r="E46" s="3"/>
      <c r="F46" s="23">
        <f>VLOOKUP($A46,Data2!$A$5:$CF$81,4+$D$3)</f>
        <v>41.245791245791246</v>
      </c>
      <c r="G46" s="3">
        <v>71</v>
      </c>
      <c r="H46" s="14">
        <f>VLOOKUP($G46,Data2!$A$5:$CF$81,4+$D$3)</f>
        <v>70.220854453294706</v>
      </c>
      <c r="I46" s="3"/>
      <c r="J46" s="3"/>
      <c r="K46" s="3"/>
      <c r="L46" s="3"/>
      <c r="M46" s="3"/>
      <c r="N46" s="3"/>
      <c r="O46" s="3"/>
      <c r="P46" s="3"/>
      <c r="Q46" s="3"/>
      <c r="R46" s="5" t="s">
        <v>44</v>
      </c>
      <c r="S46" s="3"/>
    </row>
    <row r="47" spans="1:19" x14ac:dyDescent="0.35">
      <c r="A47" s="3">
        <v>68</v>
      </c>
      <c r="C47" s="29" t="s">
        <v>161</v>
      </c>
      <c r="E47" s="3"/>
      <c r="F47" s="23">
        <f>VLOOKUP($A47,Data2!$A$5:$CF$81,4+$D$3)</f>
        <v>54.54545454545454</v>
      </c>
      <c r="G47" s="3">
        <v>72</v>
      </c>
      <c r="H47" s="14">
        <f>VLOOKUP($G47,Data2!$A$5:$CF$81,4+$D$3)</f>
        <v>25.807385952208545</v>
      </c>
      <c r="I47" s="3"/>
      <c r="J47" s="3"/>
      <c r="K47" s="3"/>
      <c r="L47" s="3"/>
      <c r="M47" s="3"/>
      <c r="N47" s="3"/>
      <c r="O47" s="3"/>
      <c r="P47" s="3"/>
      <c r="Q47" s="3"/>
      <c r="R47" s="5" t="s">
        <v>45</v>
      </c>
      <c r="S47" s="3"/>
    </row>
    <row r="48" spans="1:19" x14ac:dyDescent="0.35">
      <c r="A48" s="3">
        <v>69</v>
      </c>
      <c r="C48" s="29" t="s">
        <v>140</v>
      </c>
      <c r="E48" s="3"/>
      <c r="F48" s="23">
        <f>VLOOKUP($A48,Data2!$A$5:$CF$81,4+$D$3)</f>
        <v>3.7037037037037033</v>
      </c>
      <c r="G48" s="3">
        <v>73</v>
      </c>
      <c r="H48" s="14">
        <f>VLOOKUP($G48,Data2!$A$5:$CF$81,4+$D$3)</f>
        <v>3.3272990586531499</v>
      </c>
      <c r="I48" s="3"/>
      <c r="J48" s="3"/>
      <c r="K48" s="3"/>
      <c r="L48" s="3"/>
      <c r="M48" s="3"/>
      <c r="N48" s="3"/>
      <c r="O48" s="3"/>
      <c r="P48" s="3"/>
      <c r="Q48" s="3"/>
      <c r="R48" s="5" t="s">
        <v>46</v>
      </c>
      <c r="S48" s="3"/>
    </row>
    <row r="49" spans="1:19" ht="6" customHeight="1" x14ac:dyDescent="0.35">
      <c r="E49" s="3"/>
      <c r="F49" s="24"/>
      <c r="G49" s="3"/>
      <c r="H49" s="25"/>
      <c r="I49" s="3"/>
      <c r="J49" s="3"/>
      <c r="K49" s="3"/>
      <c r="L49" s="3"/>
      <c r="M49" s="3"/>
      <c r="N49" s="3"/>
      <c r="O49" s="3"/>
      <c r="P49" s="3"/>
      <c r="Q49" s="3"/>
      <c r="R49" s="5" t="s">
        <v>47</v>
      </c>
      <c r="S49" s="3"/>
    </row>
    <row r="50" spans="1:19" ht="23.25" x14ac:dyDescent="0.35">
      <c r="A50" s="3">
        <v>70</v>
      </c>
      <c r="C50" s="29" t="s">
        <v>162</v>
      </c>
      <c r="E50" s="3"/>
      <c r="F50" s="23">
        <f>VLOOKUP($A50,Data2!$A$5:$CF$81,4+$D$3)</f>
        <v>20.53872053872054</v>
      </c>
      <c r="G50" s="3">
        <v>74</v>
      </c>
      <c r="H50" s="14">
        <f>VLOOKUP($G50,Data2!$A$5:$CF$81,4+$D$3)</f>
        <v>4.7646632874728461</v>
      </c>
      <c r="I50" s="3"/>
      <c r="J50" s="3"/>
      <c r="K50" s="3"/>
      <c r="L50" s="3"/>
      <c r="M50" s="3"/>
      <c r="N50" s="3"/>
      <c r="O50" s="3"/>
      <c r="P50" s="3"/>
      <c r="Q50" s="3"/>
      <c r="R50" s="5" t="s">
        <v>48</v>
      </c>
      <c r="S50" s="3"/>
    </row>
    <row r="51" spans="1:19" ht="6" customHeight="1" x14ac:dyDescent="0.35">
      <c r="E51" s="3"/>
      <c r="G51" s="3"/>
      <c r="I51" s="3"/>
      <c r="J51" s="3"/>
      <c r="K51" s="3"/>
      <c r="L51" s="3"/>
      <c r="M51" s="3"/>
      <c r="N51" s="3"/>
      <c r="O51" s="3"/>
      <c r="P51" s="3"/>
      <c r="Q51" s="3"/>
      <c r="R51" s="5" t="s">
        <v>49</v>
      </c>
      <c r="S51" s="3"/>
    </row>
    <row r="52" spans="1:19" x14ac:dyDescent="0.35">
      <c r="A52" s="3">
        <v>76</v>
      </c>
      <c r="C52" s="29" t="s">
        <v>166</v>
      </c>
      <c r="E52" s="3"/>
      <c r="F52" s="23">
        <f>VLOOKUP($A52,Data2!$A$5:$CF$81,4+$D$3)</f>
        <v>23.198594024604567</v>
      </c>
      <c r="G52" s="3">
        <v>77</v>
      </c>
      <c r="H52" s="14">
        <f>VLOOKUP($G52,Data2!$A$5:$CF$81,4+$D$3)</f>
        <v>20.118985257801391</v>
      </c>
      <c r="I52" s="3"/>
      <c r="J52" s="3"/>
      <c r="K52" s="3"/>
      <c r="L52" s="3"/>
      <c r="M52" s="3"/>
      <c r="N52" s="3"/>
      <c r="O52" s="3"/>
      <c r="P52" s="3"/>
      <c r="Q52" s="3"/>
      <c r="R52" s="5" t="s">
        <v>50</v>
      </c>
      <c r="S52" s="3"/>
    </row>
    <row r="53" spans="1:19" ht="6" customHeight="1" x14ac:dyDescent="0.35">
      <c r="E53" s="3"/>
      <c r="G53" s="3"/>
      <c r="I53" s="3"/>
      <c r="J53" s="3"/>
      <c r="K53" s="3"/>
      <c r="L53" s="3"/>
      <c r="M53" s="3"/>
      <c r="N53" s="3"/>
      <c r="O53" s="3"/>
      <c r="P53" s="3"/>
      <c r="Q53" s="3"/>
      <c r="R53" s="5" t="s">
        <v>51</v>
      </c>
      <c r="S53" s="3"/>
    </row>
    <row r="54" spans="1:19" ht="21" x14ac:dyDescent="0.35">
      <c r="A54" s="3">
        <v>84</v>
      </c>
      <c r="C54" s="29" t="s">
        <v>188</v>
      </c>
      <c r="D54" s="31" t="str">
        <f>IF(ISBLANK(VLOOKUP($A55,Data2!$A$5:$CF$89,4+$D$3)),"Not available for non-metropolitan areas",VLOOKUP($A55,Data2!$A$5:$CF$89,4+$D$3))</f>
        <v>Not available for non-metropolitan areas</v>
      </c>
      <c r="E54" s="3"/>
      <c r="F54" s="32" t="str">
        <f>IF(ISBLANK(VLOOKUP($A54,Data2!$A$5:$CF$89,4+$D$3)),"Not available for non-metropolitan areas",VLOOKUP($A54,Data2!$A$5:$CF$89,4+$D$3))</f>
        <v>Not available for non-metropolitan areas</v>
      </c>
      <c r="G54" s="3"/>
      <c r="I54" s="3"/>
      <c r="J54" s="3"/>
      <c r="K54" s="3"/>
      <c r="L54" s="3"/>
      <c r="M54" s="3"/>
      <c r="N54" s="3"/>
      <c r="O54" s="3"/>
      <c r="P54" s="3"/>
      <c r="Q54" s="3"/>
      <c r="R54" s="5" t="s">
        <v>52</v>
      </c>
      <c r="S54" s="3"/>
    </row>
    <row r="55" spans="1:19" ht="6" customHeight="1" x14ac:dyDescent="0.35">
      <c r="A55" s="3">
        <v>85</v>
      </c>
      <c r="E55" s="3"/>
      <c r="G55" s="3"/>
      <c r="I55" s="3"/>
      <c r="J55" s="3"/>
      <c r="K55" s="3"/>
      <c r="L55" s="3"/>
      <c r="M55" s="3"/>
      <c r="N55" s="3"/>
      <c r="O55" s="3"/>
      <c r="P55" s="3"/>
      <c r="Q55" s="3"/>
      <c r="R55" s="5" t="s">
        <v>53</v>
      </c>
      <c r="S55" s="3"/>
    </row>
    <row r="56" spans="1:19" ht="18" customHeight="1" x14ac:dyDescent="0.35">
      <c r="A56" s="26"/>
      <c r="C56" s="11" t="s">
        <v>266</v>
      </c>
      <c r="E56" s="3"/>
      <c r="F56" s="82" t="s">
        <v>232</v>
      </c>
      <c r="G56" s="3"/>
      <c r="H56" s="82" t="s">
        <v>232</v>
      </c>
      <c r="I56" s="3"/>
      <c r="J56" s="3"/>
      <c r="K56" s="3"/>
      <c r="L56" s="3"/>
      <c r="M56" s="3"/>
      <c r="N56" s="3"/>
      <c r="O56" s="3"/>
      <c r="P56" s="3"/>
      <c r="Q56" s="3"/>
      <c r="R56" s="5" t="s">
        <v>54</v>
      </c>
      <c r="S56" s="3"/>
    </row>
    <row r="57" spans="1:19" ht="12" customHeight="1" x14ac:dyDescent="0.35">
      <c r="A57" s="3">
        <v>92</v>
      </c>
      <c r="C57" s="29" t="s">
        <v>231</v>
      </c>
      <c r="D57" s="10">
        <f>VLOOKUP($A57,Data2!$A$5:$CF$122,4+$D$3)</f>
        <v>105</v>
      </c>
      <c r="E57" s="3">
        <v>93</v>
      </c>
      <c r="F57" s="23">
        <f>VLOOKUP($E57,Data2!$A$5:$CF$122,4+$D$3)</f>
        <v>28.455284552845526</v>
      </c>
      <c r="G57" s="3">
        <v>94</v>
      </c>
      <c r="H57" s="14">
        <f>VLOOKUP($G57,Data2!$A$5:$CF$122,4+$D$3)</f>
        <v>9.6840257460503221</v>
      </c>
      <c r="I57" s="3"/>
      <c r="J57" s="3"/>
      <c r="K57" s="3"/>
      <c r="L57" s="3"/>
      <c r="M57" s="3"/>
      <c r="N57" s="3"/>
      <c r="O57" s="3"/>
      <c r="P57" s="3"/>
      <c r="Q57" s="3"/>
      <c r="R57" s="5" t="s">
        <v>55</v>
      </c>
      <c r="S57" s="3"/>
    </row>
    <row r="58" spans="1:19" ht="6" customHeight="1" x14ac:dyDescent="0.35">
      <c r="E58" s="3"/>
      <c r="G58" s="3"/>
      <c r="I58" s="3"/>
      <c r="J58" s="3"/>
      <c r="K58" s="3"/>
      <c r="L58" s="3"/>
      <c r="M58" s="3"/>
      <c r="N58" s="3"/>
      <c r="O58" s="3"/>
      <c r="P58" s="3"/>
      <c r="Q58" s="3"/>
      <c r="R58" s="5" t="s">
        <v>56</v>
      </c>
      <c r="S58" s="3"/>
    </row>
    <row r="59" spans="1:19" ht="12" customHeight="1" x14ac:dyDescent="0.35">
      <c r="C59" s="4" t="s">
        <v>236</v>
      </c>
      <c r="G59" s="3"/>
      <c r="I59" s="3"/>
      <c r="J59" s="3"/>
      <c r="K59" s="3"/>
      <c r="L59" s="3"/>
      <c r="M59" s="3"/>
      <c r="N59" s="3"/>
      <c r="O59" s="3"/>
      <c r="P59" s="3"/>
      <c r="Q59" s="3"/>
      <c r="R59" s="5" t="s">
        <v>57</v>
      </c>
      <c r="S59" s="3"/>
    </row>
    <row r="60" spans="1:19" ht="12" customHeight="1" x14ac:dyDescent="0.35">
      <c r="A60" s="5">
        <v>96</v>
      </c>
      <c r="C60" s="29" t="s">
        <v>237</v>
      </c>
      <c r="D60" s="12">
        <f>VLOOKUP($A60,Data2!$A$5:$CF$122,4+$D$3)</f>
        <v>22</v>
      </c>
      <c r="F60" s="23">
        <f>D60/D$68*100</f>
        <v>8.4942084942084932</v>
      </c>
      <c r="G60" s="3">
        <v>106</v>
      </c>
      <c r="H60" s="14">
        <f>VLOOKUP($G60,Data2!$A$5:$CF$122,4+$D$3)/VLOOKUP(114,Data2!$A$5:$CF$122,4+$D$3)*100</f>
        <v>9.6436721081270846</v>
      </c>
      <c r="I60" s="3"/>
      <c r="J60" s="3"/>
      <c r="K60" s="3"/>
      <c r="L60" s="3"/>
      <c r="M60" s="3"/>
      <c r="N60" s="3"/>
      <c r="O60" s="3"/>
      <c r="P60" s="3"/>
      <c r="Q60" s="3"/>
      <c r="R60" s="5" t="s">
        <v>58</v>
      </c>
      <c r="S60" s="3"/>
    </row>
    <row r="61" spans="1:19" ht="12" customHeight="1" x14ac:dyDescent="0.35">
      <c r="A61" s="5">
        <v>97</v>
      </c>
      <c r="C61" s="29" t="s">
        <v>238</v>
      </c>
      <c r="D61" s="12">
        <f>VLOOKUP($A61,Data2!$A$5:$CF$122,4+$D$3)</f>
        <v>40</v>
      </c>
      <c r="F61" s="23">
        <f t="shared" ref="F61:F68" si="0">D61/D$68*100</f>
        <v>15.444015444015443</v>
      </c>
      <c r="G61" s="3">
        <v>107</v>
      </c>
      <c r="H61" s="14">
        <f>VLOOKUP($G61,Data2!$A$5:$CF$122,4+$D$3)/VLOOKUP(114,Data2!$A$5:$CF$122,4+$D$3)*100</f>
        <v>15.580129892926101</v>
      </c>
      <c r="I61" s="3"/>
      <c r="J61" s="3"/>
      <c r="K61" s="3"/>
      <c r="L61" s="3"/>
      <c r="M61" s="3"/>
      <c r="N61" s="3"/>
      <c r="O61" s="3"/>
      <c r="P61" s="3"/>
      <c r="Q61" s="3"/>
      <c r="R61" s="5" t="s">
        <v>59</v>
      </c>
      <c r="S61" s="3"/>
    </row>
    <row r="62" spans="1:19" ht="12" customHeight="1" x14ac:dyDescent="0.35">
      <c r="A62" s="5">
        <v>98</v>
      </c>
      <c r="C62" s="29" t="s">
        <v>239</v>
      </c>
      <c r="D62" s="12">
        <f>VLOOKUP($A62,Data2!$A$5:$CF$122,4+$D$3)</f>
        <v>32</v>
      </c>
      <c r="F62" s="23">
        <f t="shared" si="0"/>
        <v>12.355212355212355</v>
      </c>
      <c r="G62" s="3">
        <v>108</v>
      </c>
      <c r="H62" s="14">
        <f>VLOOKUP($G62,Data2!$A$5:$CF$122,4+$D$3)/VLOOKUP(114,Data2!$A$5:$CF$122,4+$D$3)*100</f>
        <v>18.149903457960331</v>
      </c>
      <c r="I62" s="3"/>
      <c r="J62" s="3"/>
      <c r="K62" s="3"/>
      <c r="L62" s="3"/>
      <c r="M62" s="3"/>
      <c r="N62" s="3"/>
      <c r="O62" s="3"/>
      <c r="P62" s="3"/>
      <c r="Q62" s="3"/>
      <c r="R62" s="5" t="s">
        <v>85</v>
      </c>
      <c r="S62" s="3"/>
    </row>
    <row r="63" spans="1:19" ht="12" customHeight="1" x14ac:dyDescent="0.35">
      <c r="A63" s="5">
        <v>99</v>
      </c>
      <c r="C63" s="29" t="s">
        <v>240</v>
      </c>
      <c r="D63" s="12">
        <f>VLOOKUP($A63,Data2!$A$5:$CF$122,4+$D$3)</f>
        <v>60</v>
      </c>
      <c r="F63" s="23">
        <f t="shared" si="0"/>
        <v>23.166023166023166</v>
      </c>
      <c r="G63" s="3">
        <v>109</v>
      </c>
      <c r="H63" s="14">
        <f>VLOOKUP($G63,Data2!$A$5:$CF$122,4+$D$3)/VLOOKUP(114,Data2!$A$5:$CF$122,4+$D$3)*100</f>
        <v>12.006319115323855</v>
      </c>
      <c r="I63" s="3"/>
      <c r="J63" s="3"/>
      <c r="K63" s="3"/>
      <c r="L63" s="3"/>
      <c r="M63" s="3"/>
      <c r="N63" s="3"/>
      <c r="O63" s="3"/>
      <c r="P63" s="3"/>
      <c r="Q63" s="3"/>
      <c r="R63" s="5" t="s">
        <v>60</v>
      </c>
      <c r="S63" s="3"/>
    </row>
    <row r="64" spans="1:19" ht="12" customHeight="1" x14ac:dyDescent="0.35">
      <c r="A64" s="5">
        <v>100</v>
      </c>
      <c r="C64" s="29" t="s">
        <v>241</v>
      </c>
      <c r="D64" s="12">
        <f>VLOOKUP($A64,Data2!$A$5:$CF$122,4+$D$3)</f>
        <v>32</v>
      </c>
      <c r="E64" s="3"/>
      <c r="F64" s="23">
        <f t="shared" si="0"/>
        <v>12.355212355212355</v>
      </c>
      <c r="G64" s="3">
        <v>110</v>
      </c>
      <c r="H64" s="14">
        <f>VLOOKUP($G64,Data2!$A$5:$CF$122,4+$D$3)/VLOOKUP(114,Data2!$A$5:$CF$122,4+$D$3)*100</f>
        <v>13.863436896612253</v>
      </c>
      <c r="I64" s="3"/>
      <c r="J64" s="3"/>
      <c r="K64" s="3"/>
      <c r="L64" s="3"/>
      <c r="M64" s="3"/>
      <c r="N64" s="3"/>
      <c r="O64" s="3"/>
      <c r="P64" s="3"/>
      <c r="Q64" s="3"/>
      <c r="R64" s="5" t="s">
        <v>61</v>
      </c>
      <c r="S64" s="3"/>
    </row>
    <row r="65" spans="1:19" ht="12" customHeight="1" x14ac:dyDescent="0.35">
      <c r="A65" s="5">
        <v>101</v>
      </c>
      <c r="C65" s="29" t="s">
        <v>242</v>
      </c>
      <c r="D65" s="12">
        <f>VLOOKUP($A65,Data2!$A$5:$CF$122,4+$D$3)</f>
        <v>19</v>
      </c>
      <c r="E65" s="3"/>
      <c r="F65" s="23">
        <f t="shared" si="0"/>
        <v>7.3359073359073363</v>
      </c>
      <c r="G65" s="3">
        <v>111</v>
      </c>
      <c r="H65" s="14">
        <f>VLOOKUP($G65,Data2!$A$5:$CF$122,4+$D$3)/VLOOKUP(114,Data2!$A$5:$CF$122,4+$D$3)*100</f>
        <v>10.700368615060558</v>
      </c>
      <c r="I65" s="3"/>
      <c r="J65" s="3"/>
      <c r="K65" s="3"/>
      <c r="L65" s="3"/>
      <c r="M65" s="3"/>
      <c r="N65" s="3"/>
      <c r="O65" s="3"/>
      <c r="P65" s="3"/>
      <c r="Q65" s="3"/>
      <c r="R65" s="5" t="s">
        <v>62</v>
      </c>
      <c r="S65" s="3"/>
    </row>
    <row r="66" spans="1:19" ht="12" customHeight="1" x14ac:dyDescent="0.35">
      <c r="A66" s="5">
        <v>102</v>
      </c>
      <c r="C66" s="29" t="s">
        <v>243</v>
      </c>
      <c r="D66" s="12">
        <f>VLOOKUP($A66,Data2!$A$5:$CF$122,4+$D$3)</f>
        <v>20</v>
      </c>
      <c r="E66" s="3"/>
      <c r="F66" s="23">
        <f t="shared" si="0"/>
        <v>7.7220077220077217</v>
      </c>
      <c r="G66" s="3">
        <v>112</v>
      </c>
      <c r="H66" s="14">
        <f>VLOOKUP($G66,Data2!$A$5:$CF$122,4+$D$3)/VLOOKUP(114,Data2!$A$5:$CF$122,4+$D$3)*100</f>
        <v>7.9971915043005088</v>
      </c>
      <c r="I66" s="3"/>
      <c r="J66" s="3"/>
      <c r="K66" s="3"/>
      <c r="L66" s="3"/>
      <c r="M66" s="3"/>
      <c r="N66" s="3"/>
      <c r="O66" s="3"/>
      <c r="P66" s="3"/>
      <c r="Q66" s="3"/>
      <c r="R66" s="5" t="s">
        <v>63</v>
      </c>
      <c r="S66" s="3"/>
    </row>
    <row r="67" spans="1:19" ht="12" customHeight="1" x14ac:dyDescent="0.35">
      <c r="A67" s="5">
        <v>103</v>
      </c>
      <c r="C67" s="29" t="s">
        <v>244</v>
      </c>
      <c r="D67" s="12">
        <f>VLOOKUP($A67,Data2!$A$5:$CF$122,4+$D$3)</f>
        <v>34</v>
      </c>
      <c r="E67" s="3"/>
      <c r="F67" s="23">
        <f t="shared" si="0"/>
        <v>13.127413127413126</v>
      </c>
      <c r="G67" s="3">
        <v>113</v>
      </c>
      <c r="H67" s="14">
        <f>VLOOKUP($G67,Data2!$A$5:$CF$122,4+$D$3)/VLOOKUP(114,Data2!$A$5:$CF$122,4+$D$3)*100</f>
        <v>12.05897840968931</v>
      </c>
      <c r="I67" s="3"/>
      <c r="J67" s="3"/>
      <c r="K67" s="3"/>
      <c r="L67" s="3"/>
      <c r="M67" s="3"/>
      <c r="N67" s="3"/>
      <c r="O67" s="3"/>
      <c r="P67" s="3"/>
      <c r="Q67" s="3"/>
      <c r="R67" s="5" t="s">
        <v>64</v>
      </c>
      <c r="S67" s="3"/>
    </row>
    <row r="68" spans="1:19" ht="12" customHeight="1" x14ac:dyDescent="0.35">
      <c r="A68" s="5">
        <v>104</v>
      </c>
      <c r="C68" s="29" t="s">
        <v>78</v>
      </c>
      <c r="D68" s="12">
        <f>VLOOKUP($A68,Data2!$A$5:$CF$122,4+$D$3)</f>
        <v>259</v>
      </c>
      <c r="E68" s="3"/>
      <c r="F68" s="23">
        <f t="shared" si="0"/>
        <v>100</v>
      </c>
      <c r="G68" s="3">
        <v>114</v>
      </c>
      <c r="H68" s="14">
        <f>VLOOKUP($G68,Data2!$A$5:$CF$122,4+$D$3)/VLOOKUP(114,Data2!$A$5:$CF$122,4+$D$3)*100</f>
        <v>100</v>
      </c>
      <c r="I68" s="3"/>
      <c r="J68" s="3"/>
      <c r="K68" s="3"/>
      <c r="L68" s="3"/>
      <c r="M68" s="3"/>
      <c r="N68" s="3"/>
      <c r="O68" s="3"/>
      <c r="P68" s="3"/>
      <c r="Q68" s="3"/>
      <c r="R68" s="5" t="s">
        <v>65</v>
      </c>
      <c r="S68" s="3"/>
    </row>
    <row r="69" spans="1:19" ht="6.75" customHeight="1" x14ac:dyDescent="0.35">
      <c r="E69" s="3"/>
      <c r="I69" s="3"/>
      <c r="J69" s="3"/>
      <c r="K69" s="3"/>
      <c r="L69" s="3"/>
      <c r="M69" s="3"/>
      <c r="N69" s="3"/>
      <c r="O69" s="3"/>
      <c r="P69" s="3"/>
      <c r="Q69" s="3"/>
      <c r="R69" s="5" t="s">
        <v>66</v>
      </c>
      <c r="S69" s="3"/>
    </row>
    <row r="70" spans="1:19" ht="12" customHeight="1" x14ac:dyDescent="0.35">
      <c r="C70" s="11" t="s">
        <v>267</v>
      </c>
      <c r="E70" s="3"/>
      <c r="I70" s="3"/>
      <c r="J70" s="3"/>
      <c r="K70" s="3"/>
      <c r="L70" s="3"/>
      <c r="M70" s="3"/>
      <c r="N70" s="3"/>
      <c r="O70" s="3"/>
      <c r="P70" s="3"/>
      <c r="Q70" s="3"/>
      <c r="R70" s="5" t="s">
        <v>67</v>
      </c>
      <c r="S70" s="3"/>
    </row>
    <row r="71" spans="1:19" ht="23.25" x14ac:dyDescent="0.35">
      <c r="A71" s="5">
        <v>117</v>
      </c>
      <c r="C71" s="29" t="s">
        <v>268</v>
      </c>
      <c r="D71" s="12">
        <f>VLOOKUP($A71,Data2!$A$5:$CF$122,4+$D$3)</f>
        <v>8.2304526748971192</v>
      </c>
      <c r="E71" s="3"/>
      <c r="G71" s="3">
        <v>118</v>
      </c>
      <c r="H71" s="14">
        <f>VLOOKUP($G71,Data2!$A$5:$CF$122,4+$D$3)</f>
        <v>19.833985693075988</v>
      </c>
      <c r="I71" s="3"/>
      <c r="J71" s="3"/>
      <c r="K71" s="3"/>
      <c r="L71" s="3"/>
      <c r="M71" s="3"/>
      <c r="N71" s="3"/>
      <c r="O71" s="3"/>
      <c r="P71" s="3"/>
      <c r="Q71" s="3"/>
      <c r="R71" s="5" t="s">
        <v>68</v>
      </c>
      <c r="S71" s="3"/>
    </row>
    <row r="72" spans="1:19" ht="12" customHeight="1" x14ac:dyDescent="0.35">
      <c r="A72" s="26"/>
      <c r="C72" s="80"/>
      <c r="E72" s="3"/>
      <c r="I72" s="3"/>
      <c r="J72" s="3"/>
      <c r="K72" s="3"/>
      <c r="L72" s="3"/>
      <c r="M72" s="3"/>
      <c r="N72" s="3"/>
      <c r="O72" s="3"/>
      <c r="P72" s="3"/>
      <c r="Q72" s="3"/>
      <c r="R72" s="5" t="s">
        <v>69</v>
      </c>
      <c r="S72" s="3"/>
    </row>
    <row r="73" spans="1:19" ht="12" customHeight="1" x14ac:dyDescent="0.35">
      <c r="A73" s="26"/>
      <c r="E73" s="3"/>
      <c r="I73" s="3"/>
      <c r="J73" s="3"/>
      <c r="K73" s="3"/>
      <c r="L73" s="3"/>
      <c r="M73" s="3"/>
      <c r="N73" s="3"/>
      <c r="O73" s="3"/>
      <c r="P73" s="3"/>
      <c r="Q73" s="3"/>
      <c r="R73" s="5" t="s">
        <v>70</v>
      </c>
      <c r="S73" s="3"/>
    </row>
    <row r="74" spans="1:19" ht="12" customHeight="1" x14ac:dyDescent="0.35">
      <c r="A74" s="26"/>
      <c r="I74" s="3"/>
      <c r="J74" s="3"/>
      <c r="K74" s="3"/>
      <c r="L74" s="3"/>
      <c r="M74" s="3"/>
      <c r="N74" s="3"/>
      <c r="O74" s="3"/>
      <c r="P74" s="3"/>
      <c r="Q74" s="3"/>
      <c r="R74" s="5" t="s">
        <v>71</v>
      </c>
      <c r="S74" s="3"/>
    </row>
    <row r="75" spans="1:19" x14ac:dyDescent="0.35">
      <c r="A75" s="26"/>
      <c r="I75" s="3"/>
      <c r="J75" s="3"/>
      <c r="K75" s="3"/>
      <c r="L75" s="3"/>
      <c r="M75" s="3"/>
      <c r="N75" s="3"/>
      <c r="O75" s="3"/>
      <c r="P75" s="3"/>
      <c r="Q75" s="3"/>
      <c r="R75" s="5" t="s">
        <v>72</v>
      </c>
      <c r="S75" s="3"/>
    </row>
    <row r="76" spans="1:19" x14ac:dyDescent="0.35">
      <c r="I76" s="3"/>
      <c r="J76" s="3"/>
      <c r="K76" s="3"/>
      <c r="L76" s="3"/>
      <c r="M76" s="3"/>
      <c r="N76" s="3"/>
      <c r="O76" s="3"/>
      <c r="P76" s="3"/>
      <c r="Q76" s="3"/>
      <c r="R76" s="5" t="s">
        <v>73</v>
      </c>
      <c r="S76" s="3"/>
    </row>
    <row r="77" spans="1:19" x14ac:dyDescent="0.35">
      <c r="I77" s="3"/>
      <c r="J77" s="3"/>
      <c r="K77" s="3"/>
      <c r="L77" s="3"/>
      <c r="M77" s="3"/>
      <c r="N77" s="3"/>
      <c r="O77" s="3"/>
      <c r="P77" s="3"/>
      <c r="Q77" s="3"/>
      <c r="R77" s="5" t="s">
        <v>74</v>
      </c>
      <c r="S77" s="3"/>
    </row>
    <row r="78" spans="1:19" x14ac:dyDescent="0.35">
      <c r="I78" s="3"/>
      <c r="J78" s="3"/>
      <c r="K78" s="3"/>
      <c r="L78" s="3"/>
      <c r="M78" s="3"/>
      <c r="N78" s="3"/>
      <c r="O78" s="3"/>
      <c r="P78" s="3"/>
      <c r="Q78" s="3"/>
      <c r="R78" s="5" t="s">
        <v>76</v>
      </c>
      <c r="S78" s="3"/>
    </row>
    <row r="79" spans="1:19" x14ac:dyDescent="0.35">
      <c r="I79" s="3"/>
      <c r="J79" s="3"/>
      <c r="K79" s="3"/>
      <c r="L79" s="3"/>
      <c r="M79" s="3"/>
      <c r="N79" s="3"/>
      <c r="O79" s="3"/>
      <c r="P79" s="3"/>
      <c r="Q79" s="3"/>
      <c r="R79" s="5" t="s">
        <v>75</v>
      </c>
      <c r="S79" s="3"/>
    </row>
    <row r="80" spans="1:19" x14ac:dyDescent="0.35">
      <c r="I80" s="3"/>
      <c r="J80" s="3"/>
      <c r="K80" s="3"/>
      <c r="L80" s="3"/>
      <c r="M80" s="3"/>
      <c r="N80" s="3"/>
      <c r="O80" s="3"/>
      <c r="P80" s="3"/>
      <c r="Q80" s="3"/>
      <c r="R80" s="5" t="s">
        <v>89</v>
      </c>
      <c r="S80" s="3"/>
    </row>
    <row r="81" spans="9:19" x14ac:dyDescent="0.35">
      <c r="I81" s="3"/>
      <c r="J81" s="3"/>
      <c r="K81" s="3"/>
      <c r="L81" s="3"/>
      <c r="M81" s="3"/>
      <c r="N81" s="3"/>
      <c r="O81" s="3"/>
      <c r="P81" s="3"/>
      <c r="Q81" s="3"/>
      <c r="R81" s="5" t="s">
        <v>195</v>
      </c>
      <c r="S81" s="3"/>
    </row>
    <row r="82" spans="9:19" x14ac:dyDescent="0.35">
      <c r="I82" s="3"/>
      <c r="J82" s="3"/>
      <c r="K82" s="3"/>
      <c r="L82" s="3"/>
      <c r="M82" s="3"/>
      <c r="N82" s="3"/>
      <c r="O82" s="3"/>
      <c r="P82" s="3"/>
      <c r="Q82" s="3"/>
      <c r="S82" s="3"/>
    </row>
    <row r="83" spans="9:19" x14ac:dyDescent="0.35">
      <c r="I83" s="3"/>
      <c r="J83" s="3"/>
      <c r="K83" s="3"/>
      <c r="L83" s="3"/>
      <c r="M83" s="3"/>
      <c r="N83" s="3"/>
      <c r="O83" s="3"/>
      <c r="P83" s="3"/>
      <c r="Q83" s="3"/>
      <c r="S83" s="3"/>
    </row>
  </sheetData>
  <sheetProtection sheet="1" objects="1" scenarios="1"/>
  <mergeCells count="2">
    <mergeCell ref="D5:F5"/>
    <mergeCell ref="C1:H1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1</xdr:row>
                    <xdr:rowOff>142875</xdr:rowOff>
                  </from>
                  <to>
                    <xdr:col>4</xdr:col>
                    <xdr:colOff>95250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D20"/>
  <sheetViews>
    <sheetView workbookViewId="0">
      <selection activeCell="E121" sqref="E121"/>
    </sheetView>
  </sheetViews>
  <sheetFormatPr defaultColWidth="9.1328125" defaultRowHeight="15.75" customHeight="1" x14ac:dyDescent="0.4"/>
  <cols>
    <col min="1" max="1" width="4.59765625" style="39" customWidth="1"/>
    <col min="2" max="2" width="39" style="39" customWidth="1"/>
    <col min="3" max="16384" width="9.1328125" style="39"/>
  </cols>
  <sheetData>
    <row r="5" spans="1:82" ht="15.75" customHeight="1" x14ac:dyDescent="0.4">
      <c r="A5" s="1"/>
    </row>
    <row r="6" spans="1:82" ht="15.75" customHeight="1" x14ac:dyDescent="0.4">
      <c r="A6" s="1"/>
      <c r="C6" s="40" t="s">
        <v>1</v>
      </c>
      <c r="D6" s="40" t="s">
        <v>2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 t="s">
        <v>8</v>
      </c>
      <c r="K6" s="40" t="s">
        <v>9</v>
      </c>
      <c r="L6" s="40" t="s">
        <v>10</v>
      </c>
      <c r="M6" s="40" t="s">
        <v>11</v>
      </c>
      <c r="N6" s="40" t="s">
        <v>12</v>
      </c>
      <c r="O6" s="40" t="s">
        <v>13</v>
      </c>
      <c r="P6" s="40" t="s">
        <v>14</v>
      </c>
      <c r="Q6" s="40" t="s">
        <v>16</v>
      </c>
      <c r="R6" s="40" t="s">
        <v>15</v>
      </c>
      <c r="S6" s="40" t="s">
        <v>17</v>
      </c>
      <c r="T6" s="40" t="s">
        <v>18</v>
      </c>
      <c r="U6" s="40" t="s">
        <v>19</v>
      </c>
      <c r="V6" s="40" t="s">
        <v>20</v>
      </c>
      <c r="W6" s="40" t="s">
        <v>88</v>
      </c>
      <c r="X6" s="40" t="s">
        <v>21</v>
      </c>
      <c r="Y6" s="40" t="s">
        <v>22</v>
      </c>
      <c r="Z6" s="40" t="s">
        <v>23</v>
      </c>
      <c r="AA6" s="40" t="s">
        <v>24</v>
      </c>
      <c r="AB6" s="40" t="s">
        <v>25</v>
      </c>
      <c r="AC6" s="40" t="s">
        <v>26</v>
      </c>
      <c r="AD6" s="40" t="s">
        <v>27</v>
      </c>
      <c r="AE6" s="40" t="s">
        <v>28</v>
      </c>
      <c r="AF6" s="40" t="s">
        <v>29</v>
      </c>
      <c r="AG6" s="40" t="s">
        <v>30</v>
      </c>
      <c r="AH6" s="40" t="s">
        <v>31</v>
      </c>
      <c r="AI6" s="40" t="s">
        <v>32</v>
      </c>
      <c r="AJ6" s="40" t="s">
        <v>33</v>
      </c>
      <c r="AK6" s="40" t="s">
        <v>34</v>
      </c>
      <c r="AL6" s="40" t="s">
        <v>35</v>
      </c>
      <c r="AM6" s="40" t="s">
        <v>36</v>
      </c>
      <c r="AN6" s="40" t="s">
        <v>37</v>
      </c>
      <c r="AO6" s="40" t="s">
        <v>38</v>
      </c>
      <c r="AP6" s="40" t="s">
        <v>39</v>
      </c>
      <c r="AQ6" s="40" t="s">
        <v>40</v>
      </c>
      <c r="AR6" s="40" t="s">
        <v>41</v>
      </c>
      <c r="AS6" s="40" t="s">
        <v>42</v>
      </c>
      <c r="AT6" s="40" t="s">
        <v>43</v>
      </c>
      <c r="AU6" s="40" t="s">
        <v>44</v>
      </c>
      <c r="AV6" s="40" t="s">
        <v>45</v>
      </c>
      <c r="AW6" s="40" t="s">
        <v>46</v>
      </c>
      <c r="AX6" s="40" t="s">
        <v>47</v>
      </c>
      <c r="AY6" s="40" t="s">
        <v>48</v>
      </c>
      <c r="AZ6" s="40" t="s">
        <v>49</v>
      </c>
      <c r="BA6" s="40" t="s">
        <v>50</v>
      </c>
      <c r="BB6" s="40" t="s">
        <v>51</v>
      </c>
      <c r="BC6" s="40" t="s">
        <v>52</v>
      </c>
      <c r="BD6" s="40" t="s">
        <v>53</v>
      </c>
      <c r="BE6" s="40" t="s">
        <v>54</v>
      </c>
      <c r="BF6" s="40" t="s">
        <v>55</v>
      </c>
      <c r="BG6" s="40" t="s">
        <v>56</v>
      </c>
      <c r="BH6" s="40" t="s">
        <v>57</v>
      </c>
      <c r="BI6" s="40" t="s">
        <v>58</v>
      </c>
      <c r="BJ6" s="40" t="s">
        <v>59</v>
      </c>
      <c r="BK6" s="40" t="s">
        <v>85</v>
      </c>
      <c r="BL6" s="40" t="s">
        <v>60</v>
      </c>
      <c r="BM6" s="40" t="s">
        <v>61</v>
      </c>
      <c r="BN6" s="40" t="s">
        <v>62</v>
      </c>
      <c r="BO6" s="40" t="s">
        <v>63</v>
      </c>
      <c r="BP6" s="40" t="s">
        <v>64</v>
      </c>
      <c r="BQ6" s="40" t="s">
        <v>65</v>
      </c>
      <c r="BR6" s="40" t="s">
        <v>66</v>
      </c>
      <c r="BS6" s="40" t="s">
        <v>67</v>
      </c>
      <c r="BT6" s="40" t="s">
        <v>68</v>
      </c>
      <c r="BU6" s="40" t="s">
        <v>69</v>
      </c>
      <c r="BV6" s="40" t="s">
        <v>70</v>
      </c>
      <c r="BW6" s="40" t="s">
        <v>71</v>
      </c>
      <c r="BX6" s="40" t="s">
        <v>72</v>
      </c>
      <c r="BY6" s="40" t="s">
        <v>73</v>
      </c>
      <c r="BZ6" s="40" t="s">
        <v>74</v>
      </c>
      <c r="CA6" s="40" t="s">
        <v>76</v>
      </c>
      <c r="CB6" s="40" t="s">
        <v>75</v>
      </c>
      <c r="CC6" s="40" t="s">
        <v>89</v>
      </c>
      <c r="CD6" s="40" t="s">
        <v>78</v>
      </c>
    </row>
    <row r="7" spans="1:82" ht="15.75" customHeight="1" x14ac:dyDescent="0.4">
      <c r="A7" s="1">
        <v>1</v>
      </c>
      <c r="B7" s="41" t="s">
        <v>200</v>
      </c>
      <c r="C7" s="41">
        <v>100</v>
      </c>
      <c r="D7" s="41">
        <v>0</v>
      </c>
      <c r="E7" s="41">
        <v>37.837837837837839</v>
      </c>
      <c r="F7" s="41">
        <v>30.952380952380953</v>
      </c>
      <c r="G7" s="41">
        <v>0</v>
      </c>
      <c r="H7" s="41">
        <v>47.368421052631575</v>
      </c>
      <c r="I7" s="41">
        <v>0</v>
      </c>
      <c r="J7" s="41">
        <v>28.571428571428569</v>
      </c>
      <c r="K7" s="41">
        <v>13.043478260869565</v>
      </c>
      <c r="L7" s="41">
        <v>41.304347826086953</v>
      </c>
      <c r="M7" s="41">
        <v>0</v>
      </c>
      <c r="N7" s="41">
        <v>46.666666666666664</v>
      </c>
      <c r="O7" s="41">
        <v>42.105263157894733</v>
      </c>
      <c r="P7" s="41">
        <v>44.776119402985074</v>
      </c>
      <c r="Q7" s="41">
        <v>50</v>
      </c>
      <c r="R7" s="41">
        <v>64.285714285714292</v>
      </c>
      <c r="S7" s="41">
        <v>0</v>
      </c>
      <c r="T7" s="41">
        <v>41.05263157894737</v>
      </c>
      <c r="U7" s="41">
        <v>64.634146341463421</v>
      </c>
      <c r="V7" s="41">
        <v>36.84210526315789</v>
      </c>
      <c r="W7" s="41">
        <v>100</v>
      </c>
      <c r="X7" s="41">
        <v>20</v>
      </c>
      <c r="Y7" s="41">
        <v>40.625</v>
      </c>
      <c r="Z7" s="41">
        <v>50</v>
      </c>
      <c r="AA7" s="41">
        <v>51.315789473684212</v>
      </c>
      <c r="AB7" s="41">
        <v>34.285714285714285</v>
      </c>
      <c r="AC7" s="41">
        <v>37.272727272727273</v>
      </c>
      <c r="AD7" s="41">
        <v>52.447552447552447</v>
      </c>
      <c r="AE7" s="41">
        <v>100</v>
      </c>
      <c r="AF7" s="41">
        <v>0</v>
      </c>
      <c r="AG7" s="41">
        <v>48.275862068965516</v>
      </c>
      <c r="AH7" s="41">
        <v>75</v>
      </c>
      <c r="AI7" s="41">
        <v>43.243243243243242</v>
      </c>
      <c r="AJ7" s="41">
        <v>100</v>
      </c>
      <c r="AK7" s="41">
        <v>35.714285714285715</v>
      </c>
      <c r="AL7" s="41">
        <v>38.888888888888893</v>
      </c>
      <c r="AM7" s="41">
        <v>57.627118644067799</v>
      </c>
      <c r="AN7" s="41">
        <v>0</v>
      </c>
      <c r="AO7" s="41">
        <v>33.333333333333329</v>
      </c>
      <c r="AP7" s="41">
        <v>0</v>
      </c>
      <c r="AQ7" s="41">
        <v>0</v>
      </c>
      <c r="AR7" s="41">
        <v>39.130434782608695</v>
      </c>
      <c r="AS7" s="41">
        <v>18.181818181818183</v>
      </c>
      <c r="AT7" s="41">
        <v>0</v>
      </c>
      <c r="AU7" s="41">
        <v>48.148148148148145</v>
      </c>
      <c r="AV7" s="41">
        <v>57.522123893805308</v>
      </c>
      <c r="AW7" s="41">
        <v>40.74074074074074</v>
      </c>
      <c r="AX7" s="41">
        <v>52.173913043478258</v>
      </c>
      <c r="AY7" s="41">
        <v>13.043478260869565</v>
      </c>
      <c r="AZ7" s="41">
        <v>30.303030303030305</v>
      </c>
      <c r="BA7" s="41">
        <v>0</v>
      </c>
      <c r="BB7" s="41">
        <v>45</v>
      </c>
      <c r="BC7" s="41">
        <v>28.30188679245283</v>
      </c>
      <c r="BD7" s="41">
        <v>100</v>
      </c>
      <c r="BE7" s="41">
        <v>0</v>
      </c>
      <c r="BF7" s="41">
        <v>21.428571428571427</v>
      </c>
      <c r="BG7" s="41">
        <v>20</v>
      </c>
      <c r="BH7" s="41">
        <v>66.666666666666657</v>
      </c>
      <c r="BI7" s="41">
        <v>40</v>
      </c>
      <c r="BJ7" s="41">
        <v>0</v>
      </c>
      <c r="BK7" s="41">
        <v>0</v>
      </c>
      <c r="BL7" s="41">
        <v>0</v>
      </c>
      <c r="BM7" s="41">
        <v>100</v>
      </c>
      <c r="BN7" s="41">
        <v>17.647058823529413</v>
      </c>
      <c r="BO7" s="41">
        <v>50</v>
      </c>
      <c r="BP7" s="41">
        <v>76.923076923076934</v>
      </c>
      <c r="BQ7" s="41">
        <v>63.04347826086957</v>
      </c>
      <c r="BR7" s="41">
        <v>0</v>
      </c>
      <c r="BS7" s="41">
        <v>27.777777777777779</v>
      </c>
      <c r="BT7" s="41">
        <v>76.666666666666671</v>
      </c>
      <c r="BU7" s="41">
        <v>73.333333333333329</v>
      </c>
      <c r="BV7" s="41">
        <v>0</v>
      </c>
      <c r="BW7" s="41">
        <v>27.27272727272727</v>
      </c>
      <c r="BX7" s="41">
        <v>34.117647058823529</v>
      </c>
      <c r="BY7" s="41">
        <v>55.000000000000007</v>
      </c>
      <c r="BZ7" s="41">
        <v>32.608695652173914</v>
      </c>
      <c r="CA7" s="41">
        <v>21.052631578947366</v>
      </c>
      <c r="CB7" s="41">
        <v>44.827586206896555</v>
      </c>
      <c r="CC7" s="41">
        <v>100</v>
      </c>
      <c r="CD7" s="41">
        <v>43.577378342832091</v>
      </c>
    </row>
    <row r="8" spans="1:82" ht="15.75" customHeight="1" x14ac:dyDescent="0.4">
      <c r="A8" s="1">
        <v>2</v>
      </c>
      <c r="B8" s="41" t="s">
        <v>196</v>
      </c>
      <c r="C8" s="41">
        <v>0</v>
      </c>
      <c r="D8" s="41">
        <v>0</v>
      </c>
      <c r="E8" s="41">
        <v>35.526315789473685</v>
      </c>
      <c r="F8" s="41">
        <v>16.923076923076923</v>
      </c>
      <c r="G8" s="41">
        <v>20</v>
      </c>
      <c r="H8" s="41">
        <v>50</v>
      </c>
      <c r="I8" s="41">
        <v>23.809523809523807</v>
      </c>
      <c r="J8" s="41">
        <v>28.571428571428569</v>
      </c>
      <c r="K8" s="41">
        <v>0</v>
      </c>
      <c r="L8" s="41">
        <v>27.500000000000004</v>
      </c>
      <c r="M8" s="41">
        <v>100</v>
      </c>
      <c r="N8" s="41">
        <v>37.878787878787875</v>
      </c>
      <c r="O8" s="41">
        <v>32.786885245901637</v>
      </c>
      <c r="P8" s="41">
        <v>33.333333333333329</v>
      </c>
      <c r="Q8" s="41">
        <v>26.666666666666668</v>
      </c>
      <c r="R8" s="41">
        <v>36.84210526315789</v>
      </c>
      <c r="S8" s="41">
        <v>31.25</v>
      </c>
      <c r="T8" s="41">
        <v>18.399999999999999</v>
      </c>
      <c r="U8" s="41">
        <v>52.222222222222229</v>
      </c>
      <c r="V8" s="41">
        <v>33.913043478260867</v>
      </c>
      <c r="W8" s="41">
        <v>37.5</v>
      </c>
      <c r="X8" s="41">
        <v>0</v>
      </c>
      <c r="Y8" s="41">
        <v>45.161290322580641</v>
      </c>
      <c r="Z8" s="41">
        <v>0</v>
      </c>
      <c r="AA8" s="41">
        <v>37.037037037037038</v>
      </c>
      <c r="AB8" s="41">
        <v>42.857142857142854</v>
      </c>
      <c r="AC8" s="41">
        <v>26.94300518134715</v>
      </c>
      <c r="AD8" s="41">
        <v>39.877300613496928</v>
      </c>
      <c r="AE8" s="41">
        <v>0</v>
      </c>
      <c r="AF8" s="41">
        <v>0</v>
      </c>
      <c r="AG8" s="41">
        <v>26.086956521739129</v>
      </c>
      <c r="AH8" s="41">
        <v>53.333333333333336</v>
      </c>
      <c r="AI8" s="41">
        <v>36.986301369863014</v>
      </c>
      <c r="AJ8" s="41">
        <v>0</v>
      </c>
      <c r="AK8" s="41">
        <v>11.76470588235294</v>
      </c>
      <c r="AL8" s="41">
        <v>27.027027027027028</v>
      </c>
      <c r="AM8" s="41">
        <v>55.555555555555557</v>
      </c>
      <c r="AN8" s="41">
        <v>0</v>
      </c>
      <c r="AO8" s="41">
        <v>28.571428571428569</v>
      </c>
      <c r="AP8" s="41">
        <v>0</v>
      </c>
      <c r="AQ8" s="41">
        <v>0</v>
      </c>
      <c r="AR8" s="41">
        <v>22.222222222222221</v>
      </c>
      <c r="AS8" s="41">
        <v>22.448979591836736</v>
      </c>
      <c r="AT8" s="41">
        <v>13.095238095238097</v>
      </c>
      <c r="AU8" s="41">
        <v>25.274725274725274</v>
      </c>
      <c r="AV8" s="41">
        <v>46.666666666666664</v>
      </c>
      <c r="AW8" s="41">
        <v>20</v>
      </c>
      <c r="AX8" s="41">
        <v>35</v>
      </c>
      <c r="AY8" s="41">
        <v>7.4074074074074066</v>
      </c>
      <c r="AZ8" s="41">
        <v>16.981132075471699</v>
      </c>
      <c r="BA8" s="41">
        <v>38.70967741935484</v>
      </c>
      <c r="BB8" s="41">
        <v>13.26530612244898</v>
      </c>
      <c r="BC8" s="41">
        <v>26.595744680851062</v>
      </c>
      <c r="BD8" s="41">
        <v>50</v>
      </c>
      <c r="BE8" s="41">
        <v>0</v>
      </c>
      <c r="BF8" s="41">
        <v>0</v>
      </c>
      <c r="BG8" s="41">
        <v>33.333333333333329</v>
      </c>
      <c r="BH8" s="41">
        <v>100</v>
      </c>
      <c r="BI8" s="41">
        <v>20</v>
      </c>
      <c r="BJ8" s="41">
        <v>33.333333333333329</v>
      </c>
      <c r="BK8" s="41" t="s">
        <v>111</v>
      </c>
      <c r="BL8" s="41">
        <v>36.84210526315789</v>
      </c>
      <c r="BM8" s="41">
        <v>43.75</v>
      </c>
      <c r="BN8" s="41">
        <v>20</v>
      </c>
      <c r="BO8" s="41">
        <v>45.454545454545453</v>
      </c>
      <c r="BP8" s="41">
        <v>22.222222222222221</v>
      </c>
      <c r="BQ8" s="41">
        <v>37.096774193548384</v>
      </c>
      <c r="BR8" s="41">
        <v>100</v>
      </c>
      <c r="BS8" s="41">
        <v>31.03448275862069</v>
      </c>
      <c r="BT8" s="41">
        <v>25</v>
      </c>
      <c r="BU8" s="41">
        <v>11.538461538461538</v>
      </c>
      <c r="BV8" s="41" t="s">
        <v>111</v>
      </c>
      <c r="BW8" s="41">
        <v>22.222222222222221</v>
      </c>
      <c r="BX8" s="41">
        <v>20.149253731343283</v>
      </c>
      <c r="BY8" s="41">
        <v>32.911392405063289</v>
      </c>
      <c r="BZ8" s="41">
        <v>30.075187969924812</v>
      </c>
      <c r="CA8" s="41">
        <v>16.129032258064516</v>
      </c>
      <c r="CB8" s="41">
        <v>26.373626373626376</v>
      </c>
      <c r="CC8" s="41">
        <v>0</v>
      </c>
      <c r="CD8" s="41">
        <v>30.145427655903379</v>
      </c>
    </row>
    <row r="9" spans="1:82" ht="15.75" customHeight="1" x14ac:dyDescent="0.4">
      <c r="A9" s="1">
        <v>3</v>
      </c>
      <c r="B9" s="41" t="s">
        <v>201</v>
      </c>
      <c r="C9" s="41">
        <v>0</v>
      </c>
      <c r="D9" s="41">
        <v>0</v>
      </c>
      <c r="E9" s="41">
        <v>24.691358024691358</v>
      </c>
      <c r="F9" s="41">
        <v>15.151515151515152</v>
      </c>
      <c r="G9" s="41">
        <v>0</v>
      </c>
      <c r="H9" s="41">
        <v>9.67741935483871</v>
      </c>
      <c r="I9" s="41">
        <v>0</v>
      </c>
      <c r="J9" s="41">
        <v>0</v>
      </c>
      <c r="K9" s="41">
        <v>0</v>
      </c>
      <c r="L9" s="41">
        <v>24.528301886792452</v>
      </c>
      <c r="M9" s="41">
        <v>0</v>
      </c>
      <c r="N9" s="41">
        <v>32.608695652173914</v>
      </c>
      <c r="O9" s="41">
        <v>21.052631578947366</v>
      </c>
      <c r="P9" s="41">
        <v>31.313131313131315</v>
      </c>
      <c r="Q9" s="41">
        <v>0</v>
      </c>
      <c r="R9" s="41">
        <v>26.666666666666668</v>
      </c>
      <c r="S9" s="41">
        <v>0</v>
      </c>
      <c r="T9" s="41">
        <v>17.346938775510203</v>
      </c>
      <c r="U9" s="41">
        <v>31.325301204819279</v>
      </c>
      <c r="V9" s="41">
        <v>17.647058823529413</v>
      </c>
      <c r="W9" s="41">
        <v>20</v>
      </c>
      <c r="X9" s="41">
        <v>25</v>
      </c>
      <c r="Y9" s="41">
        <v>30</v>
      </c>
      <c r="Z9" s="41">
        <v>33.333333333333329</v>
      </c>
      <c r="AA9" s="41">
        <v>26.436781609195403</v>
      </c>
      <c r="AB9" s="41">
        <v>32.352941176470587</v>
      </c>
      <c r="AC9" s="41">
        <v>19.81981981981982</v>
      </c>
      <c r="AD9" s="41">
        <v>27.167630057803464</v>
      </c>
      <c r="AE9" s="41">
        <v>0</v>
      </c>
      <c r="AF9" s="41">
        <v>0</v>
      </c>
      <c r="AG9" s="41">
        <v>21.739130434782609</v>
      </c>
      <c r="AH9" s="41">
        <v>30.76923076923077</v>
      </c>
      <c r="AI9" s="41">
        <v>30.864197530864196</v>
      </c>
      <c r="AJ9" s="41">
        <v>0</v>
      </c>
      <c r="AK9" s="41">
        <v>0</v>
      </c>
      <c r="AL9" s="41">
        <v>27.027027027027028</v>
      </c>
      <c r="AM9" s="41">
        <v>22.784810126582279</v>
      </c>
      <c r="AN9" s="41">
        <v>37.5</v>
      </c>
      <c r="AO9" s="41">
        <v>20</v>
      </c>
      <c r="AP9" s="41">
        <v>0</v>
      </c>
      <c r="AQ9" s="41">
        <v>0</v>
      </c>
      <c r="AR9" s="41">
        <v>14.285714285714285</v>
      </c>
      <c r="AS9" s="41">
        <v>11.538461538461538</v>
      </c>
      <c r="AT9" s="41">
        <v>0</v>
      </c>
      <c r="AU9" s="41">
        <v>10</v>
      </c>
      <c r="AV9" s="41">
        <v>38.620689655172413</v>
      </c>
      <c r="AW9" s="41">
        <v>30.303030303030305</v>
      </c>
      <c r="AX9" s="41">
        <v>48.148148148148145</v>
      </c>
      <c r="AY9" s="41">
        <v>0</v>
      </c>
      <c r="AZ9" s="41">
        <v>17.241379310344829</v>
      </c>
      <c r="BA9" s="41">
        <v>0</v>
      </c>
      <c r="BB9" s="41">
        <v>17.021276595744681</v>
      </c>
      <c r="BC9" s="41">
        <v>12.121212121212121</v>
      </c>
      <c r="BD9" s="41">
        <v>0</v>
      </c>
      <c r="BE9" s="41">
        <v>0</v>
      </c>
      <c r="BF9" s="41">
        <v>0</v>
      </c>
      <c r="BG9" s="41">
        <v>15.789473684210526</v>
      </c>
      <c r="BH9" s="41">
        <v>23.076923076923077</v>
      </c>
      <c r="BI9" s="41">
        <v>0</v>
      </c>
      <c r="BJ9" s="41">
        <v>0</v>
      </c>
      <c r="BK9" s="41">
        <v>0</v>
      </c>
      <c r="BL9" s="41">
        <v>0</v>
      </c>
      <c r="BM9" s="41">
        <v>0</v>
      </c>
      <c r="BN9" s="41">
        <v>0</v>
      </c>
      <c r="BO9" s="41">
        <v>0</v>
      </c>
      <c r="BP9" s="41">
        <v>0</v>
      </c>
      <c r="BQ9" s="41">
        <v>26.315789473684209</v>
      </c>
      <c r="BR9" s="41">
        <v>0</v>
      </c>
      <c r="BS9" s="41">
        <v>32</v>
      </c>
      <c r="BT9" s="41">
        <v>22.222222222222221</v>
      </c>
      <c r="BU9" s="41">
        <v>35.714285714285715</v>
      </c>
      <c r="BV9" s="41">
        <v>0</v>
      </c>
      <c r="BW9" s="41">
        <v>20.833333333333336</v>
      </c>
      <c r="BX9" s="41">
        <v>18.348623853211009</v>
      </c>
      <c r="BY9" s="41">
        <v>26.086956521739129</v>
      </c>
      <c r="BZ9" s="41">
        <v>21.428571428571427</v>
      </c>
      <c r="CA9" s="41">
        <v>0</v>
      </c>
      <c r="CB9" s="41">
        <v>4.2857142857142856</v>
      </c>
      <c r="CC9" s="41">
        <v>0</v>
      </c>
      <c r="CD9" s="41">
        <v>21.603053435114504</v>
      </c>
    </row>
    <row r="10" spans="1:82" ht="15.75" customHeight="1" x14ac:dyDescent="0.4">
      <c r="A10" s="1">
        <v>4</v>
      </c>
      <c r="B10" s="41" t="s">
        <v>198</v>
      </c>
      <c r="C10" s="41">
        <v>0</v>
      </c>
      <c r="D10" s="41">
        <v>0</v>
      </c>
      <c r="E10" s="41">
        <v>20.606060606060606</v>
      </c>
      <c r="F10" s="41">
        <v>8.064516129032258</v>
      </c>
      <c r="G10" s="41">
        <v>14.285714285714285</v>
      </c>
      <c r="H10" s="41">
        <v>19.512195121951219</v>
      </c>
      <c r="I10" s="41">
        <v>30</v>
      </c>
      <c r="J10" s="41">
        <v>17.647058823529413</v>
      </c>
      <c r="K10" s="41">
        <v>0</v>
      </c>
      <c r="L10" s="41">
        <v>13.157894736842104</v>
      </c>
      <c r="M10" s="41" t="s">
        <v>111</v>
      </c>
      <c r="N10" s="41">
        <v>23.684210526315788</v>
      </c>
      <c r="O10" s="41">
        <v>16.071428571428573</v>
      </c>
      <c r="P10" s="41">
        <v>16.783216783216783</v>
      </c>
      <c r="Q10" s="41">
        <v>25</v>
      </c>
      <c r="R10" s="41">
        <v>0</v>
      </c>
      <c r="S10" s="41">
        <v>23.076923076923077</v>
      </c>
      <c r="T10" s="41">
        <v>10.92436974789916</v>
      </c>
      <c r="U10" s="41">
        <v>22.222222222222221</v>
      </c>
      <c r="V10" s="41">
        <v>15.463917525773196</v>
      </c>
      <c r="W10" s="41">
        <v>33.333333333333329</v>
      </c>
      <c r="X10" s="41">
        <v>0</v>
      </c>
      <c r="Y10" s="41">
        <v>21.875</v>
      </c>
      <c r="Z10" s="41">
        <v>0</v>
      </c>
      <c r="AA10" s="41">
        <v>18.75</v>
      </c>
      <c r="AB10" s="41">
        <v>7.6923076923076925</v>
      </c>
      <c r="AC10" s="41">
        <v>10.714285714285714</v>
      </c>
      <c r="AD10" s="41">
        <v>19.075144508670519</v>
      </c>
      <c r="AE10" s="41">
        <v>0</v>
      </c>
      <c r="AF10" s="41">
        <v>0</v>
      </c>
      <c r="AG10" s="41">
        <v>8.3333333333333321</v>
      </c>
      <c r="AH10" s="41">
        <v>19.047619047619047</v>
      </c>
      <c r="AI10" s="41">
        <v>13.432835820895523</v>
      </c>
      <c r="AJ10" s="41">
        <v>0</v>
      </c>
      <c r="AK10" s="41">
        <v>0</v>
      </c>
      <c r="AL10" s="41">
        <v>13.23529411764706</v>
      </c>
      <c r="AM10" s="41">
        <v>15.625</v>
      </c>
      <c r="AN10" s="41">
        <v>0</v>
      </c>
      <c r="AO10" s="41">
        <v>0</v>
      </c>
      <c r="AP10" s="41">
        <v>0</v>
      </c>
      <c r="AQ10" s="41">
        <v>0</v>
      </c>
      <c r="AR10" s="41">
        <v>8.5714285714285712</v>
      </c>
      <c r="AS10" s="41">
        <v>10.909090909090908</v>
      </c>
      <c r="AT10" s="41">
        <v>0</v>
      </c>
      <c r="AU10" s="41">
        <v>12.380952380952381</v>
      </c>
      <c r="AV10" s="41">
        <v>22.352941176470591</v>
      </c>
      <c r="AW10" s="41">
        <v>28.260869565217391</v>
      </c>
      <c r="AX10" s="41">
        <v>11.111111111111111</v>
      </c>
      <c r="AY10" s="41">
        <v>11.111111111111111</v>
      </c>
      <c r="AZ10" s="41">
        <v>0</v>
      </c>
      <c r="BA10" s="41">
        <v>14.285714285714285</v>
      </c>
      <c r="BB10" s="41">
        <v>0</v>
      </c>
      <c r="BC10" s="41">
        <v>9.8039215686274517</v>
      </c>
      <c r="BD10" s="41">
        <v>20</v>
      </c>
      <c r="BE10" s="41">
        <v>0</v>
      </c>
      <c r="BF10" s="41">
        <v>0</v>
      </c>
      <c r="BG10" s="41">
        <v>0</v>
      </c>
      <c r="BH10" s="41">
        <v>20</v>
      </c>
      <c r="BI10" s="41">
        <v>0</v>
      </c>
      <c r="BJ10" s="41">
        <v>0</v>
      </c>
      <c r="BK10" s="41" t="s">
        <v>111</v>
      </c>
      <c r="BL10" s="41">
        <v>0</v>
      </c>
      <c r="BM10" s="41">
        <v>15.384615384615385</v>
      </c>
      <c r="BN10" s="41">
        <v>0</v>
      </c>
      <c r="BO10" s="41">
        <v>0</v>
      </c>
      <c r="BP10" s="41">
        <v>0</v>
      </c>
      <c r="BQ10" s="41">
        <v>15.625</v>
      </c>
      <c r="BR10" s="41">
        <v>0</v>
      </c>
      <c r="BS10" s="41">
        <v>9.375</v>
      </c>
      <c r="BT10" s="41">
        <v>7.5471698113207548</v>
      </c>
      <c r="BU10" s="41">
        <v>20.454545454545457</v>
      </c>
      <c r="BV10" s="41" t="s">
        <v>111</v>
      </c>
      <c r="BW10" s="41">
        <v>0</v>
      </c>
      <c r="BX10" s="41">
        <v>15.714285714285714</v>
      </c>
      <c r="BY10" s="41">
        <v>18.75</v>
      </c>
      <c r="BZ10" s="41">
        <v>14.906832298136646</v>
      </c>
      <c r="CA10" s="41">
        <v>0</v>
      </c>
      <c r="CB10" s="41">
        <v>3.7593984962406015</v>
      </c>
      <c r="CC10" s="41">
        <v>0</v>
      </c>
      <c r="CD10" s="41">
        <v>14.729434603251637</v>
      </c>
    </row>
    <row r="11" spans="1:82" ht="15.75" customHeight="1" x14ac:dyDescent="0.4">
      <c r="A11" s="1">
        <v>5</v>
      </c>
      <c r="B11" s="41" t="s">
        <v>202</v>
      </c>
      <c r="C11" s="41">
        <v>52.631578947368418</v>
      </c>
      <c r="D11" s="41">
        <v>29.411764705882355</v>
      </c>
      <c r="E11" s="41">
        <v>53.556485355648533</v>
      </c>
      <c r="F11" s="41">
        <v>49.162011173184354</v>
      </c>
      <c r="G11" s="41">
        <v>28.947368421052634</v>
      </c>
      <c r="H11" s="41">
        <v>52.873563218390807</v>
      </c>
      <c r="I11" s="41">
        <v>55.882352941176471</v>
      </c>
      <c r="J11" s="41">
        <v>43.478260869565219</v>
      </c>
      <c r="K11" s="41">
        <v>41.666666666666671</v>
      </c>
      <c r="L11" s="41">
        <v>53.225806451612897</v>
      </c>
      <c r="M11" s="41">
        <v>22.222222222222221</v>
      </c>
      <c r="N11" s="41">
        <v>58.011049723756905</v>
      </c>
      <c r="O11" s="41">
        <v>33.75</v>
      </c>
      <c r="P11" s="41">
        <v>44.444444444444443</v>
      </c>
      <c r="Q11" s="41">
        <v>47.058823529411761</v>
      </c>
      <c r="R11" s="41">
        <v>44.680851063829785</v>
      </c>
      <c r="S11" s="41">
        <v>42.857142857142854</v>
      </c>
      <c r="T11" s="41">
        <v>68.064516129032256</v>
      </c>
      <c r="U11" s="41">
        <v>50.173010380622841</v>
      </c>
      <c r="V11" s="41">
        <v>49.356223175965667</v>
      </c>
      <c r="W11" s="41">
        <v>53.333333333333336</v>
      </c>
      <c r="X11" s="41">
        <v>58.974358974358978</v>
      </c>
      <c r="Y11" s="41">
        <v>61</v>
      </c>
      <c r="Z11" s="41">
        <v>46.666666666666664</v>
      </c>
      <c r="AA11" s="41">
        <v>57.741935483870968</v>
      </c>
      <c r="AB11" s="41">
        <v>57.142857142857139</v>
      </c>
      <c r="AC11" s="41">
        <v>50.238095238095241</v>
      </c>
      <c r="AD11" s="41">
        <v>61.143984220907299</v>
      </c>
      <c r="AE11" s="41">
        <v>37.5</v>
      </c>
      <c r="AF11" s="41">
        <v>30</v>
      </c>
      <c r="AG11" s="41">
        <v>44.444444444444443</v>
      </c>
      <c r="AH11" s="41">
        <v>63.333333333333329</v>
      </c>
      <c r="AI11" s="41">
        <v>44.522968197879855</v>
      </c>
      <c r="AJ11" s="41">
        <v>21.875</v>
      </c>
      <c r="AK11" s="41">
        <v>34.736842105263158</v>
      </c>
      <c r="AL11" s="41">
        <v>40.350877192982452</v>
      </c>
      <c r="AM11" s="41">
        <v>62.601626016260155</v>
      </c>
      <c r="AN11" s="41">
        <v>48</v>
      </c>
      <c r="AO11" s="41">
        <v>36.170212765957451</v>
      </c>
      <c r="AP11" s="41">
        <v>42.857142857142854</v>
      </c>
      <c r="AQ11" s="41">
        <v>30</v>
      </c>
      <c r="AR11" s="41">
        <v>61.038961038961034</v>
      </c>
      <c r="AS11" s="41">
        <v>51.724137931034484</v>
      </c>
      <c r="AT11" s="41">
        <v>76</v>
      </c>
      <c r="AU11" s="41">
        <v>49.079754601226995</v>
      </c>
      <c r="AV11" s="41">
        <v>62.849872773536894</v>
      </c>
      <c r="AW11" s="41">
        <v>36.697247706422019</v>
      </c>
      <c r="AX11" s="41">
        <v>44.444444444444443</v>
      </c>
      <c r="AY11" s="41">
        <v>35.416666666666671</v>
      </c>
      <c r="AZ11" s="41">
        <v>49.450549450549453</v>
      </c>
      <c r="BA11" s="41">
        <v>32.692307692307693</v>
      </c>
      <c r="BB11" s="41">
        <v>57.594936708860757</v>
      </c>
      <c r="BC11" s="41">
        <v>39.800995024875625</v>
      </c>
      <c r="BD11" s="41">
        <v>48.387096774193552</v>
      </c>
      <c r="BE11" s="41">
        <v>35.714285714285715</v>
      </c>
      <c r="BF11" s="41">
        <v>25</v>
      </c>
      <c r="BG11" s="41">
        <v>23.636363636363637</v>
      </c>
      <c r="BH11" s="41">
        <v>46.875</v>
      </c>
      <c r="BI11" s="41">
        <v>81.481481481481481</v>
      </c>
      <c r="BJ11" s="41">
        <v>0</v>
      </c>
      <c r="BK11" s="41">
        <v>0</v>
      </c>
      <c r="BL11" s="41">
        <v>47.222222222222221</v>
      </c>
      <c r="BM11" s="41">
        <v>61.764705882352942</v>
      </c>
      <c r="BN11" s="41">
        <v>48.648648648648653</v>
      </c>
      <c r="BO11" s="41">
        <v>47.826086956521742</v>
      </c>
      <c r="BP11" s="41">
        <v>38.461538461538467</v>
      </c>
      <c r="BQ11" s="41">
        <v>54.679802955665025</v>
      </c>
      <c r="BR11" s="41">
        <v>30</v>
      </c>
      <c r="BS11" s="41">
        <v>40.322580645161288</v>
      </c>
      <c r="BT11" s="41">
        <v>61.788617886178862</v>
      </c>
      <c r="BU11" s="41">
        <v>40.799999999999997</v>
      </c>
      <c r="BV11" s="41">
        <v>0</v>
      </c>
      <c r="BW11" s="41">
        <v>40.963855421686745</v>
      </c>
      <c r="BX11" s="41">
        <v>52.222222222222229</v>
      </c>
      <c r="BY11" s="41">
        <v>51.063829787234042</v>
      </c>
      <c r="BZ11" s="41">
        <v>45.922746781115883</v>
      </c>
      <c r="CA11" s="41">
        <v>60</v>
      </c>
      <c r="CB11" s="41">
        <v>34.732824427480921</v>
      </c>
      <c r="CC11" s="41">
        <v>40</v>
      </c>
      <c r="CD11" s="41">
        <v>50.406690342536379</v>
      </c>
    </row>
    <row r="12" spans="1:82" ht="15.75" customHeight="1" x14ac:dyDescent="0.4">
      <c r="A12" s="1">
        <v>6</v>
      </c>
      <c r="B12" s="41" t="s">
        <v>197</v>
      </c>
      <c r="C12" s="41">
        <v>39.393939393939391</v>
      </c>
      <c r="D12" s="41">
        <v>40.74074074074074</v>
      </c>
      <c r="E12" s="41">
        <v>52.834467120181408</v>
      </c>
      <c r="F12" s="41">
        <v>54.629629629629626</v>
      </c>
      <c r="G12" s="41">
        <v>51.428571428571423</v>
      </c>
      <c r="H12" s="41">
        <v>45.283018867924532</v>
      </c>
      <c r="I12" s="41">
        <v>37.313432835820898</v>
      </c>
      <c r="J12" s="41">
        <v>49.275362318840585</v>
      </c>
      <c r="K12" s="41">
        <v>34.939759036144579</v>
      </c>
      <c r="L12" s="41">
        <v>53.985507246376805</v>
      </c>
      <c r="M12" s="41">
        <v>61.53846153846154</v>
      </c>
      <c r="N12" s="41">
        <v>56.809338521400775</v>
      </c>
      <c r="O12" s="41">
        <v>39.772727272727273</v>
      </c>
      <c r="P12" s="41">
        <v>42.805755395683455</v>
      </c>
      <c r="Q12" s="41">
        <v>65.517241379310349</v>
      </c>
      <c r="R12" s="41">
        <v>31.428571428571427</v>
      </c>
      <c r="S12" s="41">
        <v>43.18181818181818</v>
      </c>
      <c r="T12" s="41">
        <v>57.432432432432435</v>
      </c>
      <c r="U12" s="41">
        <v>49.570200573065904</v>
      </c>
      <c r="V12" s="41">
        <v>46.359223300970875</v>
      </c>
      <c r="W12" s="41">
        <v>44.230769230769226</v>
      </c>
      <c r="X12" s="41">
        <v>28.571428571428569</v>
      </c>
      <c r="Y12" s="41">
        <v>43.835616438356162</v>
      </c>
      <c r="Z12" s="41">
        <v>32.307692307692307</v>
      </c>
      <c r="AA12" s="41">
        <v>52.777777777777779</v>
      </c>
      <c r="AB12" s="41">
        <v>63.095238095238095</v>
      </c>
      <c r="AC12" s="41">
        <v>48.015873015873019</v>
      </c>
      <c r="AD12" s="41">
        <v>56.54281098546042</v>
      </c>
      <c r="AE12" s="41">
        <v>34.782608695652172</v>
      </c>
      <c r="AF12" s="41">
        <v>52.631578947368418</v>
      </c>
      <c r="AG12" s="41">
        <v>45.283018867924532</v>
      </c>
      <c r="AH12" s="41">
        <v>58.695652173913047</v>
      </c>
      <c r="AI12" s="41">
        <v>49.6</v>
      </c>
      <c r="AJ12" s="41">
        <v>30.508474576271187</v>
      </c>
      <c r="AK12" s="41">
        <v>41.269841269841265</v>
      </c>
      <c r="AL12" s="41">
        <v>41.221374045801525</v>
      </c>
      <c r="AM12" s="41">
        <v>52.661064425770313</v>
      </c>
      <c r="AN12" s="41">
        <v>48.780487804878049</v>
      </c>
      <c r="AO12" s="41">
        <v>24.210526315789473</v>
      </c>
      <c r="AP12" s="41">
        <v>41.25</v>
      </c>
      <c r="AQ12" s="41">
        <v>23.52941176470588</v>
      </c>
      <c r="AR12" s="41">
        <v>51.81818181818182</v>
      </c>
      <c r="AS12" s="41">
        <v>41.75257731958763</v>
      </c>
      <c r="AT12" s="41">
        <v>60</v>
      </c>
      <c r="AU12" s="41">
        <v>44.881889763779526</v>
      </c>
      <c r="AV12" s="41">
        <v>60.469011725293129</v>
      </c>
      <c r="AW12" s="41">
        <v>44.497607655502392</v>
      </c>
      <c r="AX12" s="41">
        <v>53.246753246753244</v>
      </c>
      <c r="AY12" s="41">
        <v>40.909090909090914</v>
      </c>
      <c r="AZ12" s="41">
        <v>47.967479674796749</v>
      </c>
      <c r="BA12" s="41">
        <v>36.585365853658537</v>
      </c>
      <c r="BB12" s="41">
        <v>54.500000000000007</v>
      </c>
      <c r="BC12" s="41">
        <v>43.877551020408163</v>
      </c>
      <c r="BD12" s="41">
        <v>52.830188679245282</v>
      </c>
      <c r="BE12" s="41">
        <v>34</v>
      </c>
      <c r="BF12" s="41">
        <v>32.142857142857146</v>
      </c>
      <c r="BG12" s="41">
        <v>32.941176470588232</v>
      </c>
      <c r="BH12" s="41">
        <v>50</v>
      </c>
      <c r="BI12" s="41">
        <v>50</v>
      </c>
      <c r="BJ12" s="41">
        <v>40</v>
      </c>
      <c r="BK12" s="41" t="e">
        <v>#DIV/0!</v>
      </c>
      <c r="BL12" s="41">
        <v>52</v>
      </c>
      <c r="BM12" s="41">
        <v>48.571428571428569</v>
      </c>
      <c r="BN12" s="41">
        <v>34.615384615384613</v>
      </c>
      <c r="BO12" s="41">
        <v>45.454545454545453</v>
      </c>
      <c r="BP12" s="41">
        <v>32.727272727272727</v>
      </c>
      <c r="BQ12" s="41">
        <v>54.86725663716814</v>
      </c>
      <c r="BR12" s="41">
        <v>36.84210526315789</v>
      </c>
      <c r="BS12" s="41">
        <v>45.132743362831853</v>
      </c>
      <c r="BT12" s="41">
        <v>58.282208588957054</v>
      </c>
      <c r="BU12" s="41">
        <v>39.344262295081968</v>
      </c>
      <c r="BV12" s="41">
        <v>0</v>
      </c>
      <c r="BW12" s="41">
        <v>48</v>
      </c>
      <c r="BX12" s="41">
        <v>44.090056285178235</v>
      </c>
      <c r="BY12" s="41">
        <v>56.834532374100718</v>
      </c>
      <c r="BZ12" s="41">
        <v>47.302158273381295</v>
      </c>
      <c r="CA12" s="41">
        <v>43.661971830985912</v>
      </c>
      <c r="CB12" s="41">
        <v>40.732265446224261</v>
      </c>
      <c r="CC12" s="41">
        <v>42.105263157894733</v>
      </c>
      <c r="CD12" s="41">
        <v>48.209229898074746</v>
      </c>
    </row>
    <row r="13" spans="1:82" ht="15.75" customHeight="1" x14ac:dyDescent="0.4">
      <c r="A13" s="1">
        <v>7</v>
      </c>
      <c r="B13" s="41" t="s">
        <v>203</v>
      </c>
      <c r="C13" s="41">
        <v>61.764705882352942</v>
      </c>
      <c r="D13" s="41">
        <v>52.777777777777779</v>
      </c>
      <c r="E13" s="41">
        <v>36.528497409326427</v>
      </c>
      <c r="F13" s="41">
        <v>44.223107569721115</v>
      </c>
      <c r="G13" s="41">
        <v>55.128205128205131</v>
      </c>
      <c r="H13" s="41">
        <v>41.549295774647888</v>
      </c>
      <c r="I13" s="41">
        <v>57.894736842105267</v>
      </c>
      <c r="J13" s="41">
        <v>43.939393939393938</v>
      </c>
      <c r="K13" s="41">
        <v>41.284403669724774</v>
      </c>
      <c r="L13" s="41">
        <v>42.023346303501945</v>
      </c>
      <c r="M13" s="41">
        <v>82.142857142857139</v>
      </c>
      <c r="N13" s="41">
        <v>36.727272727272727</v>
      </c>
      <c r="O13" s="41">
        <v>55.462184873949582</v>
      </c>
      <c r="P13" s="41">
        <v>50.291262135922331</v>
      </c>
      <c r="Q13" s="41">
        <v>60</v>
      </c>
      <c r="R13" s="41">
        <v>59.45945945945946</v>
      </c>
      <c r="S13" s="41">
        <v>63.157894736842103</v>
      </c>
      <c r="T13" s="41">
        <v>23.353293413173652</v>
      </c>
      <c r="U13" s="41">
        <v>31.894484412470025</v>
      </c>
      <c r="V13" s="41">
        <v>46.301369863013697</v>
      </c>
      <c r="W13" s="41">
        <v>46.031746031746032</v>
      </c>
      <c r="X13" s="41">
        <v>38.532110091743121</v>
      </c>
      <c r="Y13" s="41">
        <v>35.714285714285715</v>
      </c>
      <c r="Z13" s="41">
        <v>84.210526315789465</v>
      </c>
      <c r="AA13" s="41">
        <v>41.942604856512141</v>
      </c>
      <c r="AB13" s="41">
        <v>34.615384615384613</v>
      </c>
      <c r="AC13" s="41">
        <v>43.01075268817204</v>
      </c>
      <c r="AD13" s="41">
        <v>29.93006993006993</v>
      </c>
      <c r="AE13" s="41">
        <v>67.391304347826093</v>
      </c>
      <c r="AF13" s="41">
        <v>53.125</v>
      </c>
      <c r="AG13" s="41">
        <v>40.372670807453417</v>
      </c>
      <c r="AH13" s="41">
        <v>32.291666666666671</v>
      </c>
      <c r="AI13" s="41">
        <v>49.734042553191486</v>
      </c>
      <c r="AJ13" s="41">
        <v>75</v>
      </c>
      <c r="AK13" s="41">
        <v>44.512195121951223</v>
      </c>
      <c r="AL13" s="41">
        <v>61.410788381742741</v>
      </c>
      <c r="AM13" s="41">
        <v>32.872928176795583</v>
      </c>
      <c r="AN13" s="41">
        <v>75.757575757575751</v>
      </c>
      <c r="AO13" s="41">
        <v>73.68421052631578</v>
      </c>
      <c r="AP13" s="41">
        <v>62.5</v>
      </c>
      <c r="AQ13" s="41">
        <v>31.818181818181817</v>
      </c>
      <c r="AR13" s="41">
        <v>36.774193548387096</v>
      </c>
      <c r="AS13" s="41">
        <v>47.457627118644069</v>
      </c>
      <c r="AT13" s="41">
        <v>21.818181818181817</v>
      </c>
      <c r="AU13" s="41">
        <v>63.679245283018872</v>
      </c>
      <c r="AV13" s="41">
        <v>27.683615819209038</v>
      </c>
      <c r="AW13" s="41">
        <v>53.741496598639458</v>
      </c>
      <c r="AX13" s="41">
        <v>44.525547445255476</v>
      </c>
      <c r="AY13" s="41">
        <v>47.183098591549296</v>
      </c>
      <c r="AZ13" s="41">
        <v>36.206896551724135</v>
      </c>
      <c r="BA13" s="41">
        <v>63.636363636363633</v>
      </c>
      <c r="BB13" s="41">
        <v>33.770491803278688</v>
      </c>
      <c r="BC13" s="41">
        <v>54.137931034482754</v>
      </c>
      <c r="BD13" s="41">
        <v>48.214285714285715</v>
      </c>
      <c r="BE13" s="41">
        <v>71.739130434782609</v>
      </c>
      <c r="BF13" s="41">
        <v>76.31578947368422</v>
      </c>
      <c r="BG13" s="41">
        <v>65.151515151515156</v>
      </c>
      <c r="BH13" s="41">
        <v>47.5</v>
      </c>
      <c r="BI13" s="41">
        <v>7.6388888888888893</v>
      </c>
      <c r="BJ13" s="41">
        <v>100</v>
      </c>
      <c r="BK13" s="41">
        <v>70</v>
      </c>
      <c r="BL13" s="41">
        <v>61.194029850746269</v>
      </c>
      <c r="BM13" s="41">
        <v>45.833333333333329</v>
      </c>
      <c r="BN13" s="41">
        <v>20.37037037037037</v>
      </c>
      <c r="BO13" s="41">
        <v>57.894736842105267</v>
      </c>
      <c r="BP13" s="41">
        <v>52.631578947368418</v>
      </c>
      <c r="BQ13" s="41">
        <v>29.681978798586574</v>
      </c>
      <c r="BR13" s="41">
        <v>56.521739130434781</v>
      </c>
      <c r="BS13" s="41">
        <v>47.191011235955052</v>
      </c>
      <c r="BT13" s="41">
        <v>31.05263157894737</v>
      </c>
      <c r="BU13" s="41">
        <v>48.427672955974842</v>
      </c>
      <c r="BV13" s="41">
        <v>57.142857142857139</v>
      </c>
      <c r="BW13" s="41">
        <v>46.405228758169933</v>
      </c>
      <c r="BX13" s="41">
        <v>42.814371257485028</v>
      </c>
      <c r="BY13" s="41">
        <v>30.434782608695656</v>
      </c>
      <c r="BZ13" s="41">
        <v>50.34013605442177</v>
      </c>
      <c r="CA13" s="41">
        <v>26.114649681528661</v>
      </c>
      <c r="CB13" s="41">
        <v>61.315789473684212</v>
      </c>
      <c r="CC13" s="41">
        <v>77.41935483870968</v>
      </c>
      <c r="CD13" s="41">
        <v>42.270963891375708</v>
      </c>
    </row>
    <row r="14" spans="1:82" ht="15.75" customHeight="1" x14ac:dyDescent="0.4">
      <c r="A14" s="1">
        <v>8</v>
      </c>
      <c r="B14" s="41" t="s">
        <v>199</v>
      </c>
      <c r="C14" s="41">
        <v>50.909090909090907</v>
      </c>
      <c r="D14" s="41">
        <v>57.142857142857139</v>
      </c>
      <c r="E14" s="41">
        <v>34.871099050203533</v>
      </c>
      <c r="F14" s="41">
        <v>44.836956521739133</v>
      </c>
      <c r="G14" s="41">
        <v>52.121212121212125</v>
      </c>
      <c r="H14" s="41">
        <v>51.914893617021271</v>
      </c>
      <c r="I14" s="41">
        <v>50.847457627118644</v>
      </c>
      <c r="J14" s="41">
        <v>34.234234234234236</v>
      </c>
      <c r="K14" s="41">
        <v>39.37823834196891</v>
      </c>
      <c r="L14" s="41">
        <v>35.467980295566505</v>
      </c>
      <c r="M14" s="41">
        <v>63.636363636363633</v>
      </c>
      <c r="N14" s="41">
        <v>43.583535108958834</v>
      </c>
      <c r="O14" s="41">
        <v>53.157894736842103</v>
      </c>
      <c r="P14" s="41">
        <v>52.962962962962969</v>
      </c>
      <c r="Q14" s="41">
        <v>50</v>
      </c>
      <c r="R14" s="41">
        <v>46.969696969696969</v>
      </c>
      <c r="S14" s="41">
        <v>39.743589743589745</v>
      </c>
      <c r="T14" s="41">
        <v>25.920245398773005</v>
      </c>
      <c r="U14" s="41">
        <v>34.358974358974358</v>
      </c>
      <c r="V14" s="41">
        <v>47.34576757532281</v>
      </c>
      <c r="W14" s="41">
        <v>53.191489361702125</v>
      </c>
      <c r="X14" s="41">
        <v>40.880503144654092</v>
      </c>
      <c r="Y14" s="41">
        <v>43.478260869565219</v>
      </c>
      <c r="Z14" s="41">
        <v>83</v>
      </c>
      <c r="AA14" s="41">
        <v>37.976060935799779</v>
      </c>
      <c r="AB14" s="41">
        <v>33.088235294117645</v>
      </c>
      <c r="AC14" s="41">
        <v>44.499586435070306</v>
      </c>
      <c r="AD14" s="41">
        <v>39.812889812889814</v>
      </c>
      <c r="AE14" s="41">
        <v>65.882352941176464</v>
      </c>
      <c r="AF14" s="41">
        <v>66.666666666666657</v>
      </c>
      <c r="AG14" s="41">
        <v>42.105263157894733</v>
      </c>
      <c r="AH14" s="41">
        <v>34.868421052631575</v>
      </c>
      <c r="AI14" s="41">
        <v>48.538011695906427</v>
      </c>
      <c r="AJ14" s="41">
        <v>65.625</v>
      </c>
      <c r="AK14" s="41">
        <v>51.543209876543209</v>
      </c>
      <c r="AL14" s="41">
        <v>51.145038167938928</v>
      </c>
      <c r="AM14" s="41">
        <v>41.245791245791246</v>
      </c>
      <c r="AN14" s="41">
        <v>73.91304347826086</v>
      </c>
      <c r="AO14" s="41">
        <v>68.387096774193552</v>
      </c>
      <c r="AP14" s="41">
        <v>51.587301587301596</v>
      </c>
      <c r="AQ14" s="41">
        <v>75.609756097560975</v>
      </c>
      <c r="AR14" s="41">
        <v>28.880866425992778</v>
      </c>
      <c r="AS14" s="41">
        <v>46.12903225806452</v>
      </c>
      <c r="AT14" s="41">
        <v>13.970588235294118</v>
      </c>
      <c r="AU14" s="41">
        <v>50.892857142857139</v>
      </c>
      <c r="AV14" s="41">
        <v>32.547699214365885</v>
      </c>
      <c r="AW14" s="41">
        <v>51.644736842105267</v>
      </c>
      <c r="AX14" s="41">
        <v>51.648351648351657</v>
      </c>
      <c r="AY14" s="41">
        <v>40.579710144927539</v>
      </c>
      <c r="AZ14" s="41">
        <v>33.20754716981132</v>
      </c>
      <c r="BA14" s="41">
        <v>63.841807909604519</v>
      </c>
      <c r="BB14" s="41">
        <v>31.914893617021278</v>
      </c>
      <c r="BC14" s="41">
        <v>53.260869565217398</v>
      </c>
      <c r="BD14" s="41">
        <v>51.612903225806448</v>
      </c>
      <c r="BE14" s="41">
        <v>56.470588235294116</v>
      </c>
      <c r="BF14" s="41">
        <v>64.583333333333343</v>
      </c>
      <c r="BG14" s="41">
        <v>79.2</v>
      </c>
      <c r="BH14" s="41">
        <v>51.19047619047619</v>
      </c>
      <c r="BI14" s="41">
        <v>23.104693140794225</v>
      </c>
      <c r="BJ14" s="41">
        <v>69.642857142857139</v>
      </c>
      <c r="BK14" s="41">
        <v>60</v>
      </c>
      <c r="BL14" s="41">
        <v>45.522388059701491</v>
      </c>
      <c r="BM14" s="41">
        <v>50.793650793650791</v>
      </c>
      <c r="BN14" s="41">
        <v>23.469387755102041</v>
      </c>
      <c r="BO14" s="41">
        <v>51.612903225806448</v>
      </c>
      <c r="BP14" s="41">
        <v>69.318181818181827</v>
      </c>
      <c r="BQ14" s="41">
        <v>28.571428571428569</v>
      </c>
      <c r="BR14" s="41">
        <v>48.979591836734691</v>
      </c>
      <c r="BS14" s="41">
        <v>43.147208121827411</v>
      </c>
      <c r="BT14" s="41">
        <v>31.417624521072796</v>
      </c>
      <c r="BU14" s="41">
        <v>51.768488745980711</v>
      </c>
      <c r="BV14" s="41">
        <v>75</v>
      </c>
      <c r="BW14" s="41">
        <v>42.222222222222221</v>
      </c>
      <c r="BX14" s="41">
        <v>45.694444444444443</v>
      </c>
      <c r="BY14" s="41">
        <v>31.625835189309576</v>
      </c>
      <c r="BZ14" s="41">
        <v>43.832020997375324</v>
      </c>
      <c r="CA14" s="41">
        <v>20.849420849420849</v>
      </c>
      <c r="CB14" s="41">
        <v>63.917525773195869</v>
      </c>
      <c r="CC14" s="41">
        <v>62.222222222222221</v>
      </c>
      <c r="CD14" s="41">
        <v>43.316654753395284</v>
      </c>
    </row>
    <row r="15" spans="1:82" ht="15.75" customHeight="1" x14ac:dyDescent="0.4">
      <c r="A15" s="1">
        <v>9</v>
      </c>
      <c r="B15" s="41" t="s">
        <v>204</v>
      </c>
      <c r="C15" s="41">
        <v>0</v>
      </c>
      <c r="D15" s="41">
        <v>10</v>
      </c>
      <c r="E15" s="41">
        <v>6.4606741573033712</v>
      </c>
      <c r="F15" s="41">
        <v>7.5313807531380759</v>
      </c>
      <c r="G15" s="41">
        <v>0</v>
      </c>
      <c r="H15" s="41">
        <v>12.162162162162163</v>
      </c>
      <c r="I15" s="41">
        <v>7.59493670886076</v>
      </c>
      <c r="J15" s="41">
        <v>8.1967213114754092</v>
      </c>
      <c r="K15" s="41">
        <v>0</v>
      </c>
      <c r="L15" s="41">
        <v>7.0631970260223049</v>
      </c>
      <c r="M15" s="41">
        <v>18.181818181818183</v>
      </c>
      <c r="N15" s="41">
        <v>5.0724637681159424</v>
      </c>
      <c r="O15" s="41">
        <v>0</v>
      </c>
      <c r="P15" s="41">
        <v>3.5714285714285712</v>
      </c>
      <c r="Q15" s="41">
        <v>6.5217391304347823</v>
      </c>
      <c r="R15" s="41">
        <v>0</v>
      </c>
      <c r="S15" s="41">
        <v>7.8947368421052628</v>
      </c>
      <c r="T15" s="41">
        <v>5.7894736842105265</v>
      </c>
      <c r="U15" s="41">
        <v>7.1999999999999993</v>
      </c>
      <c r="V15" s="41">
        <v>6.5902578796561597</v>
      </c>
      <c r="W15" s="41">
        <v>7.5757575757575761</v>
      </c>
      <c r="X15" s="41">
        <v>8.0808080808080813</v>
      </c>
      <c r="Y15" s="41">
        <v>7.9268292682926829</v>
      </c>
      <c r="Z15" s="41">
        <v>9.0909090909090917</v>
      </c>
      <c r="AA15" s="41">
        <v>6.5462753950338595</v>
      </c>
      <c r="AB15" s="41">
        <v>7.1428571428571423</v>
      </c>
      <c r="AC15" s="41">
        <v>7.6433121019108281</v>
      </c>
      <c r="AD15" s="41">
        <v>7.5757575757575761</v>
      </c>
      <c r="AE15" s="41">
        <v>7.8947368421052628</v>
      </c>
      <c r="AF15" s="41">
        <v>16.129032258064516</v>
      </c>
      <c r="AG15" s="41">
        <v>7.6923076923076925</v>
      </c>
      <c r="AH15" s="41">
        <v>3.0303030303030303</v>
      </c>
      <c r="AI15" s="41">
        <v>4.2105263157894735</v>
      </c>
      <c r="AJ15" s="41">
        <v>12.820512820512819</v>
      </c>
      <c r="AK15" s="41">
        <v>1.935483870967742</v>
      </c>
      <c r="AL15" s="41">
        <v>5.7522123893805306</v>
      </c>
      <c r="AM15" s="41">
        <v>10.857142857142858</v>
      </c>
      <c r="AN15" s="41">
        <v>21.212121212121211</v>
      </c>
      <c r="AO15" s="41">
        <v>0</v>
      </c>
      <c r="AP15" s="41">
        <v>9.5890410958904102</v>
      </c>
      <c r="AQ15" s="41">
        <v>0</v>
      </c>
      <c r="AR15" s="41">
        <v>8.3916083916083917</v>
      </c>
      <c r="AS15" s="41">
        <v>4.2682926829268295</v>
      </c>
      <c r="AT15" s="41">
        <v>5.1470588235294112</v>
      </c>
      <c r="AU15" s="41">
        <v>4.8076923076923084</v>
      </c>
      <c r="AV15" s="41">
        <v>6.375838926174497</v>
      </c>
      <c r="AW15" s="41">
        <v>8.4415584415584419</v>
      </c>
      <c r="AX15" s="41">
        <v>3.225806451612903</v>
      </c>
      <c r="AY15" s="41">
        <v>2.083333333333333</v>
      </c>
      <c r="AZ15" s="41">
        <v>8.938547486033519</v>
      </c>
      <c r="BA15" s="41">
        <v>4.7619047619047619</v>
      </c>
      <c r="BB15" s="41">
        <v>8.2568807339449553</v>
      </c>
      <c r="BC15" s="41">
        <v>5.9405940594059405</v>
      </c>
      <c r="BD15" s="41">
        <v>8.5714285714285712</v>
      </c>
      <c r="BE15" s="41">
        <v>7.1428571428571423</v>
      </c>
      <c r="BF15" s="41">
        <v>10.714285714285714</v>
      </c>
      <c r="BG15" s="41">
        <v>3.7037037037037033</v>
      </c>
      <c r="BH15" s="41">
        <v>9.0909090909090917</v>
      </c>
      <c r="BI15" s="41">
        <v>8.720930232558139</v>
      </c>
      <c r="BJ15" s="41">
        <v>0</v>
      </c>
      <c r="BK15" s="41">
        <v>0</v>
      </c>
      <c r="BL15" s="41">
        <v>0</v>
      </c>
      <c r="BM15" s="41">
        <v>0</v>
      </c>
      <c r="BN15" s="41">
        <v>2.6548672566371683</v>
      </c>
      <c r="BO15" s="41">
        <v>6.8181818181818175</v>
      </c>
      <c r="BP15" s="41">
        <v>0</v>
      </c>
      <c r="BQ15" s="41">
        <v>2.6785714285714284</v>
      </c>
      <c r="BR15" s="41">
        <v>0</v>
      </c>
      <c r="BS15" s="41">
        <v>3.6585365853658534</v>
      </c>
      <c r="BT15" s="41">
        <v>5.4878048780487809</v>
      </c>
      <c r="BU15" s="41">
        <v>7.3170731707317067</v>
      </c>
      <c r="BV15" s="41">
        <v>0</v>
      </c>
      <c r="BW15" s="41">
        <v>4.6979865771812079</v>
      </c>
      <c r="BX15" s="41">
        <v>6.4516129032258061</v>
      </c>
      <c r="BY15" s="41">
        <v>6.2176165803108807</v>
      </c>
      <c r="BZ15" s="41">
        <v>2.8571428571428572</v>
      </c>
      <c r="CA15" s="41">
        <v>11.176470588235295</v>
      </c>
      <c r="CB15" s="41">
        <v>7.1618037135278518</v>
      </c>
      <c r="CC15" s="41">
        <v>16.129032258064516</v>
      </c>
      <c r="CD15" s="41">
        <v>6.5207877461706785</v>
      </c>
    </row>
    <row r="16" spans="1:82" ht="15.75" customHeight="1" x14ac:dyDescent="0.4">
      <c r="A16" s="1">
        <v>10</v>
      </c>
      <c r="B16" s="41" t="s">
        <v>205</v>
      </c>
      <c r="C16" s="41">
        <v>0</v>
      </c>
      <c r="D16" s="41">
        <v>25.641025641025639</v>
      </c>
      <c r="E16" s="41">
        <v>13.294797687861271</v>
      </c>
      <c r="F16" s="41">
        <v>7.9207920792079207</v>
      </c>
      <c r="G16" s="41">
        <v>2.7027027027027026</v>
      </c>
      <c r="H16" s="41">
        <v>4.5454545454545459</v>
      </c>
      <c r="I16" s="41">
        <v>9.0909090909090917</v>
      </c>
      <c r="J16" s="41">
        <v>10.714285714285714</v>
      </c>
      <c r="K16" s="41">
        <v>6.1643835616438354</v>
      </c>
      <c r="L16" s="41">
        <v>12.1301775147929</v>
      </c>
      <c r="M16" s="41">
        <v>33.333333333333329</v>
      </c>
      <c r="N16" s="41">
        <v>10.397553516819572</v>
      </c>
      <c r="O16" s="41">
        <v>4.6979865771812079</v>
      </c>
      <c r="P16" s="41">
        <v>11.021069692058347</v>
      </c>
      <c r="Q16" s="41">
        <v>23.809523809523807</v>
      </c>
      <c r="R16" s="41">
        <v>3.9603960396039604</v>
      </c>
      <c r="S16" s="41">
        <v>0</v>
      </c>
      <c r="T16" s="41">
        <v>9.2391304347826075</v>
      </c>
      <c r="U16" s="41">
        <v>9.2519685039370074</v>
      </c>
      <c r="V16" s="41">
        <v>11.66077738515901</v>
      </c>
      <c r="W16" s="41">
        <v>14.084507042253522</v>
      </c>
      <c r="X16" s="41">
        <v>2.5423728813559325</v>
      </c>
      <c r="Y16" s="41">
        <v>10.344827586206897</v>
      </c>
      <c r="Z16" s="41">
        <v>3.5714285714285712</v>
      </c>
      <c r="AA16" s="41">
        <v>11.482558139534884</v>
      </c>
      <c r="AB16" s="41">
        <v>12.077294685990339</v>
      </c>
      <c r="AC16" s="41">
        <v>9.5756256800870503</v>
      </c>
      <c r="AD16" s="41">
        <v>11.00123609394314</v>
      </c>
      <c r="AE16" s="41">
        <v>0</v>
      </c>
      <c r="AF16" s="41">
        <v>11.904761904761903</v>
      </c>
      <c r="AG16" s="41">
        <v>2.880658436213992</v>
      </c>
      <c r="AH16" s="41">
        <v>20.353982300884958</v>
      </c>
      <c r="AI16" s="41">
        <v>8.2051282051282044</v>
      </c>
      <c r="AJ16" s="41">
        <v>0</v>
      </c>
      <c r="AK16" s="41">
        <v>7.3359073359073363</v>
      </c>
      <c r="AL16" s="41">
        <v>8.3032490974729249</v>
      </c>
      <c r="AM16" s="41">
        <v>14.622641509433961</v>
      </c>
      <c r="AN16" s="41">
        <v>9.8039215686274517</v>
      </c>
      <c r="AO16" s="41">
        <v>4.2016806722689077</v>
      </c>
      <c r="AP16" s="41">
        <v>0</v>
      </c>
      <c r="AQ16" s="41">
        <v>0</v>
      </c>
      <c r="AR16" s="41">
        <v>8.1632653061224492</v>
      </c>
      <c r="AS16" s="41">
        <v>11.39240506329114</v>
      </c>
      <c r="AT16" s="41">
        <v>8.8888888888888893</v>
      </c>
      <c r="AU16" s="41">
        <v>10.625</v>
      </c>
      <c r="AV16" s="41">
        <v>8.5865257595772793</v>
      </c>
      <c r="AW16" s="41">
        <v>7.2033898305084749</v>
      </c>
      <c r="AX16" s="41">
        <v>13.440860215053762</v>
      </c>
      <c r="AY16" s="41">
        <v>7.4074074074074066</v>
      </c>
      <c r="AZ16" s="41">
        <v>12.01923076923077</v>
      </c>
      <c r="BA16" s="41">
        <v>5.6737588652482271</v>
      </c>
      <c r="BB16" s="41">
        <v>6.8459657701711487</v>
      </c>
      <c r="BC16" s="41">
        <v>8.3333333333333321</v>
      </c>
      <c r="BD16" s="41">
        <v>13.114754098360656</v>
      </c>
      <c r="BE16" s="41">
        <v>0</v>
      </c>
      <c r="BF16" s="41">
        <v>4.3478260869565215</v>
      </c>
      <c r="BG16" s="41">
        <v>0</v>
      </c>
      <c r="BH16" s="41">
        <v>9.6385542168674707</v>
      </c>
      <c r="BI16" s="41">
        <v>9.4488188976377945</v>
      </c>
      <c r="BJ16" s="41">
        <v>15.909090909090908</v>
      </c>
      <c r="BK16" s="41">
        <v>0</v>
      </c>
      <c r="BL16" s="41">
        <v>16.831683168316832</v>
      </c>
      <c r="BM16" s="41">
        <v>4.2553191489361701</v>
      </c>
      <c r="BN16" s="41">
        <v>1.7647058823529411</v>
      </c>
      <c r="BO16" s="41">
        <v>25.531914893617021</v>
      </c>
      <c r="BP16" s="41">
        <v>5</v>
      </c>
      <c r="BQ16" s="41">
        <v>6.5972222222222223</v>
      </c>
      <c r="BR16" s="41">
        <v>13.333333333333334</v>
      </c>
      <c r="BS16" s="41">
        <v>5.1470588235294112</v>
      </c>
      <c r="BT16" s="41">
        <v>11.881188118811881</v>
      </c>
      <c r="BU16" s="41">
        <v>14.102564102564102</v>
      </c>
      <c r="BV16" s="41">
        <v>0</v>
      </c>
      <c r="BW16" s="41">
        <v>4.0816326530612246</v>
      </c>
      <c r="BX16" s="41">
        <v>9.7058823529411775</v>
      </c>
      <c r="BY16" s="41">
        <v>13.764044943820226</v>
      </c>
      <c r="BZ16" s="41">
        <v>9.1787439613526569</v>
      </c>
      <c r="CA16" s="41">
        <v>5.4298642533936654</v>
      </c>
      <c r="CB16" s="41">
        <v>9.8389982110912353</v>
      </c>
      <c r="CC16" s="41">
        <v>10.714285714285714</v>
      </c>
      <c r="CD16" s="41">
        <v>9.7228055438891214</v>
      </c>
    </row>
    <row r="17" spans="1:82" ht="15.75" customHeight="1" x14ac:dyDescent="0.4">
      <c r="A17" s="1">
        <v>11</v>
      </c>
      <c r="B17" s="41" t="s">
        <v>270</v>
      </c>
      <c r="C17" s="41">
        <v>0</v>
      </c>
      <c r="D17" s="41">
        <v>0</v>
      </c>
      <c r="E17" s="41">
        <v>9.5744680851063837</v>
      </c>
      <c r="F17" s="41">
        <v>9.9173553719008272</v>
      </c>
      <c r="G17" s="41">
        <v>10.714285714285714</v>
      </c>
      <c r="H17" s="41">
        <v>10.16949152542373</v>
      </c>
      <c r="I17" s="41">
        <v>29.72972972972973</v>
      </c>
      <c r="J17" s="41">
        <v>0</v>
      </c>
      <c r="K17" s="41">
        <v>43.902439024390247</v>
      </c>
      <c r="L17" s="41">
        <v>7.518796992481203</v>
      </c>
      <c r="M17" s="41">
        <v>0</v>
      </c>
      <c r="N17" s="41">
        <v>4.8780487804878048</v>
      </c>
      <c r="O17" s="41">
        <v>0</v>
      </c>
      <c r="P17" s="41">
        <v>4.7794117647058822</v>
      </c>
      <c r="Q17" s="41">
        <v>0</v>
      </c>
      <c r="R17" s="41">
        <v>0</v>
      </c>
      <c r="S17" s="41">
        <v>0</v>
      </c>
      <c r="T17" s="41">
        <v>14.925373134328357</v>
      </c>
      <c r="U17" s="41">
        <v>0</v>
      </c>
      <c r="V17" s="41">
        <v>6.25</v>
      </c>
      <c r="W17" s="41">
        <v>0</v>
      </c>
      <c r="X17" s="41">
        <v>20.833333333333336</v>
      </c>
      <c r="Y17" s="41">
        <v>3.79746835443038</v>
      </c>
      <c r="Z17" s="41">
        <v>0</v>
      </c>
      <c r="AA17" s="41">
        <v>5.2132701421800949</v>
      </c>
      <c r="AB17" s="41">
        <v>3.9215686274509802</v>
      </c>
      <c r="AC17" s="41">
        <v>7.9422382671480145</v>
      </c>
      <c r="AD17" s="41">
        <v>5.3333333333333339</v>
      </c>
      <c r="AE17" s="41">
        <v>0</v>
      </c>
      <c r="AF17" s="41">
        <v>17.647058823529413</v>
      </c>
      <c r="AG17" s="41">
        <v>7.7777777777777777</v>
      </c>
      <c r="AH17" s="41">
        <v>0</v>
      </c>
      <c r="AI17" s="41">
        <v>8.3333333333333321</v>
      </c>
      <c r="AJ17" s="41">
        <v>14.285714285714285</v>
      </c>
      <c r="AK17" s="41">
        <v>9.0909090909090917</v>
      </c>
      <c r="AL17" s="41">
        <v>11.214953271028037</v>
      </c>
      <c r="AM17" s="41">
        <v>0</v>
      </c>
      <c r="AN17" s="41">
        <v>0</v>
      </c>
      <c r="AO17" s="41">
        <v>0</v>
      </c>
      <c r="AP17" s="41">
        <v>7.5</v>
      </c>
      <c r="AQ17" s="41">
        <v>0</v>
      </c>
      <c r="AR17" s="41">
        <v>12.903225806451612</v>
      </c>
      <c r="AS17" s="41">
        <v>9.8901098901098905</v>
      </c>
      <c r="AT17" s="41">
        <v>45.833333333333329</v>
      </c>
      <c r="AU17" s="41">
        <v>5.6910569105691051</v>
      </c>
      <c r="AV17" s="41">
        <v>1.048951048951049</v>
      </c>
      <c r="AW17" s="41">
        <v>3.9473684210526314</v>
      </c>
      <c r="AX17" s="41">
        <v>0</v>
      </c>
      <c r="AY17" s="41">
        <v>18.181818181818183</v>
      </c>
      <c r="AZ17" s="41">
        <v>18.604651162790699</v>
      </c>
      <c r="BA17" s="41">
        <v>19.148936170212767</v>
      </c>
      <c r="BB17" s="41">
        <v>16.38418079096045</v>
      </c>
      <c r="BC17" s="41">
        <v>8.6614173228346463</v>
      </c>
      <c r="BD17" s="41">
        <v>25</v>
      </c>
      <c r="BE17" s="41">
        <v>0</v>
      </c>
      <c r="BF17" s="41">
        <v>14.285714285714285</v>
      </c>
      <c r="BG17" s="41">
        <v>10.810810810810811</v>
      </c>
      <c r="BH17" s="41">
        <v>0</v>
      </c>
      <c r="BI17" s="41">
        <v>26.804123711340207</v>
      </c>
      <c r="BJ17" s="41">
        <v>0</v>
      </c>
      <c r="BK17" s="41">
        <v>0</v>
      </c>
      <c r="BL17" s="41">
        <v>0</v>
      </c>
      <c r="BM17" s="41">
        <v>0</v>
      </c>
      <c r="BN17" s="41">
        <v>20.634920634920633</v>
      </c>
      <c r="BO17" s="41">
        <v>0</v>
      </c>
      <c r="BP17" s="41">
        <v>26.666666666666668</v>
      </c>
      <c r="BQ17" s="41">
        <v>1.7751479289940828</v>
      </c>
      <c r="BR17" s="41">
        <v>0</v>
      </c>
      <c r="BS17" s="41">
        <v>0</v>
      </c>
      <c r="BT17" s="41">
        <v>0</v>
      </c>
      <c r="BU17" s="41">
        <v>4</v>
      </c>
      <c r="BV17" s="41">
        <v>0</v>
      </c>
      <c r="BW17" s="41">
        <v>25.373134328358208</v>
      </c>
      <c r="BX17" s="41">
        <v>8.4337349397590362</v>
      </c>
      <c r="BY17" s="41">
        <v>3.3333333333333335</v>
      </c>
      <c r="BZ17" s="41">
        <v>10.48951048951049</v>
      </c>
      <c r="CA17" s="41">
        <v>31</v>
      </c>
      <c r="CB17" s="41">
        <v>7.0175438596491224</v>
      </c>
      <c r="CC17" s="41">
        <v>0</v>
      </c>
      <c r="CD17" s="41">
        <v>9.2399403874813721</v>
      </c>
    </row>
    <row r="18" spans="1:82" ht="15.75" customHeight="1" x14ac:dyDescent="0.4">
      <c r="A18" s="1">
        <v>12</v>
      </c>
      <c r="B18" s="41" t="s">
        <v>269</v>
      </c>
      <c r="C18" s="41">
        <v>0</v>
      </c>
      <c r="D18" s="41">
        <v>12.5</v>
      </c>
      <c r="E18" s="41">
        <v>12.091503267973856</v>
      </c>
      <c r="F18" s="41">
        <v>21.019108280254777</v>
      </c>
      <c r="G18" s="41">
        <v>9.433962264150944</v>
      </c>
      <c r="H18" s="41">
        <v>8.235294117647058</v>
      </c>
      <c r="I18" s="41">
        <v>29.268292682926827</v>
      </c>
      <c r="J18" s="41">
        <v>14.285714285714285</v>
      </c>
      <c r="K18" s="41">
        <v>40.217391304347828</v>
      </c>
      <c r="L18" s="41">
        <v>13.829787234042554</v>
      </c>
      <c r="M18" s="41">
        <v>0</v>
      </c>
      <c r="N18" s="41">
        <v>2.5974025974025974</v>
      </c>
      <c r="O18" s="41">
        <v>10.588235294117647</v>
      </c>
      <c r="P18" s="41">
        <v>11.267605633802818</v>
      </c>
      <c r="Q18" s="41">
        <v>10.526315789473683</v>
      </c>
      <c r="R18" s="41">
        <v>6.25</v>
      </c>
      <c r="S18" s="41">
        <v>0</v>
      </c>
      <c r="T18" s="41">
        <v>26.732673267326735</v>
      </c>
      <c r="U18" s="41">
        <v>5.0458715596330279</v>
      </c>
      <c r="V18" s="41">
        <v>14.285714285714285</v>
      </c>
      <c r="W18" s="41">
        <v>0</v>
      </c>
      <c r="X18" s="41">
        <v>40.506329113924053</v>
      </c>
      <c r="Y18" s="41">
        <v>8.8607594936708853</v>
      </c>
      <c r="Z18" s="41">
        <v>16.666666666666664</v>
      </c>
      <c r="AA18" s="41">
        <v>12.938005390835579</v>
      </c>
      <c r="AB18" s="41">
        <v>3.9603960396039604</v>
      </c>
      <c r="AC18" s="41">
        <v>15.698924731182796</v>
      </c>
      <c r="AD18" s="41">
        <v>7.6372315035799527</v>
      </c>
      <c r="AE18" s="41">
        <v>11.538461538461538</v>
      </c>
      <c r="AF18" s="41">
        <v>0</v>
      </c>
      <c r="AG18" s="41">
        <v>19.402985074626866</v>
      </c>
      <c r="AH18" s="41">
        <v>5.9701492537313428</v>
      </c>
      <c r="AI18" s="41">
        <v>9.7791798107255516</v>
      </c>
      <c r="AJ18" s="41">
        <v>12.121212121212121</v>
      </c>
      <c r="AK18" s="41">
        <v>22.480620155038761</v>
      </c>
      <c r="AL18" s="41">
        <v>9.2857142857142865</v>
      </c>
      <c r="AM18" s="41">
        <v>8.2304526748971192</v>
      </c>
      <c r="AN18" s="41">
        <v>0</v>
      </c>
      <c r="AO18" s="41">
        <v>14.754098360655737</v>
      </c>
      <c r="AP18" s="41">
        <v>20.930232558139537</v>
      </c>
      <c r="AQ18" s="41">
        <v>60</v>
      </c>
      <c r="AR18" s="41">
        <v>27.27272727272727</v>
      </c>
      <c r="AS18" s="41">
        <v>27.777777777777779</v>
      </c>
      <c r="AT18" s="41">
        <v>37.5</v>
      </c>
      <c r="AU18" s="41">
        <v>9.7222222222222232</v>
      </c>
      <c r="AV18" s="41">
        <v>7.8160919540229887</v>
      </c>
      <c r="AW18" s="41">
        <v>8.0882352941176467</v>
      </c>
      <c r="AX18" s="41">
        <v>7.5</v>
      </c>
      <c r="AY18" s="41">
        <v>26.881720430107524</v>
      </c>
      <c r="AZ18" s="41">
        <v>28.244274809160309</v>
      </c>
      <c r="BA18" s="41">
        <v>9.0909090909090917</v>
      </c>
      <c r="BB18" s="41">
        <v>35.769230769230766</v>
      </c>
      <c r="BC18" s="41">
        <v>11.235955056179774</v>
      </c>
      <c r="BD18" s="41">
        <v>39.393939393939391</v>
      </c>
      <c r="BE18" s="41">
        <v>0</v>
      </c>
      <c r="BF18" s="41">
        <v>9.0909090909090917</v>
      </c>
      <c r="BG18" s="41">
        <v>31.372549019607842</v>
      </c>
      <c r="BH18" s="41">
        <v>0</v>
      </c>
      <c r="BI18" s="41">
        <v>32.467532467532465</v>
      </c>
      <c r="BJ18" s="41">
        <v>0</v>
      </c>
      <c r="BK18" s="41" t="e">
        <v>#DIV/0!</v>
      </c>
      <c r="BL18" s="41">
        <v>9.5238095238095237</v>
      </c>
      <c r="BM18" s="41">
        <v>15.625</v>
      </c>
      <c r="BN18" s="41">
        <v>39.83050847457627</v>
      </c>
      <c r="BO18" s="41">
        <v>13.636363636363635</v>
      </c>
      <c r="BP18" s="41">
        <v>28.125</v>
      </c>
      <c r="BQ18" s="41">
        <v>4.4871794871794872</v>
      </c>
      <c r="BR18" s="41">
        <v>0</v>
      </c>
      <c r="BS18" s="41">
        <v>4.6153846153846159</v>
      </c>
      <c r="BT18" s="41">
        <v>4.8780487804878048</v>
      </c>
      <c r="BU18" s="41">
        <v>11.009174311926607</v>
      </c>
      <c r="BV18" s="41">
        <v>0</v>
      </c>
      <c r="BW18" s="41">
        <v>24.657534246575342</v>
      </c>
      <c r="BX18" s="41">
        <v>13.043478260869565</v>
      </c>
      <c r="BY18" s="41">
        <v>9.1370558375634516</v>
      </c>
      <c r="BZ18" s="41">
        <v>12.032085561497325</v>
      </c>
      <c r="CA18" s="41">
        <v>39.716312056737593</v>
      </c>
      <c r="CB18" s="41">
        <v>13.074204946996467</v>
      </c>
      <c r="CC18" s="41">
        <v>0</v>
      </c>
      <c r="CD18" s="41">
        <v>15.276825085742281</v>
      </c>
    </row>
    <row r="19" spans="1:82" ht="15.75" customHeight="1" x14ac:dyDescent="0.4">
      <c r="A19" s="1">
        <v>13</v>
      </c>
      <c r="B19" s="41" t="s">
        <v>272</v>
      </c>
      <c r="C19" s="41">
        <v>15.625</v>
      </c>
      <c r="D19" s="41">
        <v>0</v>
      </c>
      <c r="E19" s="41">
        <v>16.8</v>
      </c>
      <c r="F19" s="41">
        <v>15.165876777251185</v>
      </c>
      <c r="G19" s="41">
        <v>20</v>
      </c>
      <c r="H19" s="41">
        <v>12.631578947368421</v>
      </c>
      <c r="I19" s="41">
        <v>8.3333333333333321</v>
      </c>
      <c r="J19" s="41">
        <v>9.0909090909090917</v>
      </c>
      <c r="K19" s="41">
        <v>8.0459770114942533</v>
      </c>
      <c r="L19" s="41">
        <v>11.931818181818182</v>
      </c>
      <c r="M19" s="41">
        <v>0</v>
      </c>
      <c r="N19" s="41">
        <v>17.277486910994764</v>
      </c>
      <c r="O19" s="41">
        <v>12.195121951219512</v>
      </c>
      <c r="P19" s="41">
        <v>10.526315789473683</v>
      </c>
      <c r="Q19" s="41">
        <v>15.384615384615385</v>
      </c>
      <c r="R19" s="41">
        <v>10.638297872340425</v>
      </c>
      <c r="S19" s="41">
        <v>13.513513513513514</v>
      </c>
      <c r="T19" s="41">
        <v>20.78239608801956</v>
      </c>
      <c r="U19" s="41">
        <v>25.418060200668897</v>
      </c>
      <c r="V19" s="41">
        <v>15.957446808510639</v>
      </c>
      <c r="W19" s="41">
        <v>7.8947368421052628</v>
      </c>
      <c r="X19" s="41">
        <v>12.643678160919542</v>
      </c>
      <c r="Y19" s="41">
        <v>28.90625</v>
      </c>
      <c r="Z19" s="41">
        <v>16</v>
      </c>
      <c r="AA19" s="41">
        <v>22.590361445783135</v>
      </c>
      <c r="AB19" s="41">
        <v>23.880597014925371</v>
      </c>
      <c r="AC19" s="41">
        <v>14.870689655172415</v>
      </c>
      <c r="AD19" s="41">
        <v>19.65648854961832</v>
      </c>
      <c r="AE19" s="41">
        <v>31.03448275862069</v>
      </c>
      <c r="AF19" s="41">
        <v>0</v>
      </c>
      <c r="AG19" s="41">
        <v>4.8780487804878048</v>
      </c>
      <c r="AH19" s="41">
        <v>19.718309859154928</v>
      </c>
      <c r="AI19" s="41">
        <v>17.056856187290968</v>
      </c>
      <c r="AJ19" s="41">
        <v>0</v>
      </c>
      <c r="AK19" s="41">
        <v>15.54054054054054</v>
      </c>
      <c r="AL19" s="41">
        <v>9.94475138121547</v>
      </c>
      <c r="AM19" s="41">
        <v>27.522935779816514</v>
      </c>
      <c r="AN19" s="41">
        <v>27.27272727272727</v>
      </c>
      <c r="AO19" s="41">
        <v>7.0175438596491224</v>
      </c>
      <c r="AP19" s="41">
        <v>6.1224489795918364</v>
      </c>
      <c r="AQ19" s="41">
        <v>0</v>
      </c>
      <c r="AR19" s="41">
        <v>10.909090909090908</v>
      </c>
      <c r="AS19" s="41">
        <v>10.144927536231885</v>
      </c>
      <c r="AT19" s="41">
        <v>9.9099099099099099</v>
      </c>
      <c r="AU19" s="41">
        <v>14.646464646464647</v>
      </c>
      <c r="AV19" s="41">
        <v>23.148148148148149</v>
      </c>
      <c r="AW19" s="41">
        <v>10.619469026548673</v>
      </c>
      <c r="AX19" s="41">
        <v>20.43010752688172</v>
      </c>
      <c r="AY19" s="41">
        <v>8.3969465648854964</v>
      </c>
      <c r="AZ19" s="41">
        <v>16.901408450704224</v>
      </c>
      <c r="BA19" s="41">
        <v>9.5238095238095237</v>
      </c>
      <c r="BB19" s="41">
        <v>14.46280991735537</v>
      </c>
      <c r="BC19" s="41">
        <v>9.5041322314049594</v>
      </c>
      <c r="BD19" s="41">
        <v>31.818181818181817</v>
      </c>
      <c r="BE19" s="41">
        <v>8.1081081081081088</v>
      </c>
      <c r="BF19" s="41">
        <v>7.1428571428571423</v>
      </c>
      <c r="BG19" s="41">
        <v>9.7560975609756095</v>
      </c>
      <c r="BH19" s="41">
        <v>21.875</v>
      </c>
      <c r="BI19" s="41">
        <v>17.21311475409836</v>
      </c>
      <c r="BJ19" s="41">
        <v>0</v>
      </c>
      <c r="BK19" s="41">
        <v>0</v>
      </c>
      <c r="BL19" s="41">
        <v>10</v>
      </c>
      <c r="BM19" s="41">
        <v>38.095238095238095</v>
      </c>
      <c r="BN19" s="41">
        <v>6.3829787234042552</v>
      </c>
      <c r="BO19" s="41">
        <v>10.344827586206897</v>
      </c>
      <c r="BP19" s="41">
        <v>24.324324324324326</v>
      </c>
      <c r="BQ19" s="41">
        <v>18.181818181818183</v>
      </c>
      <c r="BR19" s="41">
        <v>55.555555555555557</v>
      </c>
      <c r="BS19" s="41">
        <v>14.705882352941178</v>
      </c>
      <c r="BT19" s="41">
        <v>13.223140495867769</v>
      </c>
      <c r="BU19" s="41">
        <v>17.543859649122805</v>
      </c>
      <c r="BV19" s="41">
        <v>0</v>
      </c>
      <c r="BW19" s="41">
        <v>4.8780487804878048</v>
      </c>
      <c r="BX19" s="41">
        <v>10.034602076124568</v>
      </c>
      <c r="BY19" s="41">
        <v>20.97902097902098</v>
      </c>
      <c r="BZ19" s="41">
        <v>14.342629482071715</v>
      </c>
      <c r="CA19" s="41">
        <v>8.5470085470085468</v>
      </c>
      <c r="CB19" s="41">
        <v>10.835913312693499</v>
      </c>
      <c r="CC19" s="41">
        <v>41.666666666666671</v>
      </c>
      <c r="CD19" s="41">
        <v>15.755785327424915</v>
      </c>
    </row>
    <row r="20" spans="1:82" ht="15.75" customHeight="1" x14ac:dyDescent="0.4">
      <c r="A20" s="1">
        <v>14</v>
      </c>
      <c r="B20" s="41" t="s">
        <v>273</v>
      </c>
      <c r="C20" s="41">
        <v>10.256410256410255</v>
      </c>
      <c r="D20" s="41">
        <v>14.285714285714285</v>
      </c>
      <c r="E20" s="41">
        <v>17.418032786885245</v>
      </c>
      <c r="F20" s="41">
        <v>10.067114093959731</v>
      </c>
      <c r="G20" s="41">
        <v>16.666666666666664</v>
      </c>
      <c r="H20" s="41">
        <v>19.411764705882355</v>
      </c>
      <c r="I20" s="41">
        <v>12.222222222222221</v>
      </c>
      <c r="J20" s="41">
        <v>13.793103448275861</v>
      </c>
      <c r="K20" s="41">
        <v>3.9473684210526314</v>
      </c>
      <c r="L20" s="41">
        <v>14.23841059602649</v>
      </c>
      <c r="M20" s="41">
        <v>17.647058823529413</v>
      </c>
      <c r="N20" s="41">
        <v>20.37037037037037</v>
      </c>
      <c r="O20" s="41">
        <v>11.589403973509933</v>
      </c>
      <c r="P20" s="41">
        <v>13.251155624036981</v>
      </c>
      <c r="Q20" s="41">
        <v>20.454545454545457</v>
      </c>
      <c r="R20" s="41">
        <v>7.9545454545454541</v>
      </c>
      <c r="S20" s="41">
        <v>13.333333333333334</v>
      </c>
      <c r="T20" s="41">
        <v>14.88933601609658</v>
      </c>
      <c r="U20" s="41">
        <v>19.466666666666665</v>
      </c>
      <c r="V20" s="41">
        <v>14.311594202898551</v>
      </c>
      <c r="W20" s="41">
        <v>11.320754716981133</v>
      </c>
      <c r="X20" s="41">
        <v>7.7519379844961236</v>
      </c>
      <c r="Y20" s="41">
        <v>20.73170731707317</v>
      </c>
      <c r="Z20" s="41">
        <v>14.084507042253522</v>
      </c>
      <c r="AA20" s="41">
        <v>16.153846153846153</v>
      </c>
      <c r="AB20" s="41">
        <v>21.714285714285715</v>
      </c>
      <c r="AC20" s="41">
        <v>12.443946188340806</v>
      </c>
      <c r="AD20" s="41">
        <v>17.974322396576319</v>
      </c>
      <c r="AE20" s="41">
        <v>0</v>
      </c>
      <c r="AF20" s="41">
        <v>0</v>
      </c>
      <c r="AG20" s="41">
        <v>14.351851851851851</v>
      </c>
      <c r="AH20" s="41">
        <v>17.5</v>
      </c>
      <c r="AI20" s="41">
        <v>13.438045375218149</v>
      </c>
      <c r="AJ20" s="41">
        <v>8.2191780821917799</v>
      </c>
      <c r="AK20" s="41">
        <v>6.8181818181818175</v>
      </c>
      <c r="AL20" s="41">
        <v>9.6209912536443145</v>
      </c>
      <c r="AM20" s="41">
        <v>27.913279132791331</v>
      </c>
      <c r="AN20" s="41">
        <v>14.814814814814813</v>
      </c>
      <c r="AO20" s="41">
        <v>9.9099099099099099</v>
      </c>
      <c r="AP20" s="41">
        <v>10.784313725490197</v>
      </c>
      <c r="AQ20" s="41">
        <v>0</v>
      </c>
      <c r="AR20" s="41">
        <v>18.433179723502306</v>
      </c>
      <c r="AS20" s="41">
        <v>8.2644628099173563</v>
      </c>
      <c r="AT20" s="41">
        <v>12.547528517110266</v>
      </c>
      <c r="AU20" s="41">
        <v>14.130434782608695</v>
      </c>
      <c r="AV20" s="41">
        <v>23.350253807106601</v>
      </c>
      <c r="AW20" s="41">
        <v>12.931034482758621</v>
      </c>
      <c r="AX20" s="41">
        <v>14.37908496732026</v>
      </c>
      <c r="AY20" s="41">
        <v>11.176470588235295</v>
      </c>
      <c r="AZ20" s="41">
        <v>7.7235772357723578</v>
      </c>
      <c r="BA20" s="41">
        <v>11.111111111111111</v>
      </c>
      <c r="BB20" s="41">
        <v>11.421319796954315</v>
      </c>
      <c r="BC20" s="41">
        <v>10.285714285714285</v>
      </c>
      <c r="BD20" s="41">
        <v>15.254237288135593</v>
      </c>
      <c r="BE20" s="41">
        <v>12.5</v>
      </c>
      <c r="BF20" s="41">
        <v>10.714285714285714</v>
      </c>
      <c r="BG20" s="41">
        <v>4.0650406504065035</v>
      </c>
      <c r="BH20" s="41">
        <v>15.555555555555555</v>
      </c>
      <c r="BI20" s="41">
        <v>9.9056603773584904</v>
      </c>
      <c r="BJ20" s="41">
        <v>13.157894736842104</v>
      </c>
      <c r="BK20" s="41">
        <v>0</v>
      </c>
      <c r="BL20" s="41">
        <v>13.793103448275861</v>
      </c>
      <c r="BM20" s="41">
        <v>16.216216216216218</v>
      </c>
      <c r="BN20" s="41">
        <v>7.9787234042553195</v>
      </c>
      <c r="BO20" s="41">
        <v>0</v>
      </c>
      <c r="BP20" s="41">
        <v>4.2857142857142856</v>
      </c>
      <c r="BQ20" s="41">
        <v>18.253968253968253</v>
      </c>
      <c r="BR20" s="41">
        <v>14.814814814814813</v>
      </c>
      <c r="BS20" s="41">
        <v>15.384615384615385</v>
      </c>
      <c r="BT20" s="41">
        <v>21.359223300970871</v>
      </c>
      <c r="BU20" s="41">
        <v>16.203703703703702</v>
      </c>
      <c r="BV20" s="41">
        <v>0</v>
      </c>
      <c r="BW20" s="41">
        <v>11.76470588235294</v>
      </c>
      <c r="BX20" s="41">
        <v>10.397553516819572</v>
      </c>
      <c r="BY20" s="41">
        <v>14.497041420118343</v>
      </c>
      <c r="BZ20" s="41">
        <v>14.710485133020345</v>
      </c>
      <c r="CA20" s="41">
        <v>8.4507042253521121</v>
      </c>
      <c r="CB20" s="41">
        <v>10.479573712255773</v>
      </c>
      <c r="CC20" s="41">
        <v>20</v>
      </c>
      <c r="CD20" s="41">
        <v>13.992276263502546</v>
      </c>
    </row>
  </sheetData>
  <sheetProtection password="CF21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07C5-4D5D-4407-B6F5-2C8FAE81AA1C}">
  <dimension ref="A4:CG20"/>
  <sheetViews>
    <sheetView workbookViewId="0">
      <pane xSplit="4" ySplit="4" topLeftCell="E5" activePane="bottomRight" state="frozen"/>
      <selection activeCell="E121" sqref="E121"/>
      <selection pane="topRight" activeCell="E121" sqref="E121"/>
      <selection pane="bottomLeft" activeCell="E121" sqref="E121"/>
      <selection pane="bottomRight" activeCell="E121" sqref="E121"/>
    </sheetView>
  </sheetViews>
  <sheetFormatPr defaultColWidth="11.3984375" defaultRowHeight="10.5" x14ac:dyDescent="0.35"/>
  <cols>
    <col min="1" max="1" width="2.73046875" style="83" bestFit="1" customWidth="1"/>
    <col min="2" max="2" width="23.73046875" style="84" bestFit="1" customWidth="1"/>
    <col min="3" max="3" width="11.3984375" style="83"/>
    <col min="4" max="4" width="38.1328125" style="83" customWidth="1"/>
    <col min="5" max="16384" width="11.3984375" style="83"/>
  </cols>
  <sheetData>
    <row r="4" spans="1:85" ht="21" x14ac:dyDescent="0.35">
      <c r="E4" s="59" t="s">
        <v>1</v>
      </c>
      <c r="F4" s="59" t="s">
        <v>2</v>
      </c>
      <c r="G4" s="59" t="s">
        <v>3</v>
      </c>
      <c r="H4" s="59" t="s">
        <v>4</v>
      </c>
      <c r="I4" s="59" t="s">
        <v>5</v>
      </c>
      <c r="J4" s="59" t="s">
        <v>6</v>
      </c>
      <c r="K4" s="59" t="s">
        <v>7</v>
      </c>
      <c r="L4" s="59" t="s">
        <v>8</v>
      </c>
      <c r="M4" s="59" t="s">
        <v>9</v>
      </c>
      <c r="N4" s="59" t="s">
        <v>10</v>
      </c>
      <c r="O4" s="59" t="s">
        <v>11</v>
      </c>
      <c r="P4" s="59" t="s">
        <v>12</v>
      </c>
      <c r="Q4" s="59" t="s">
        <v>13</v>
      </c>
      <c r="R4" s="59" t="s">
        <v>14</v>
      </c>
      <c r="S4" s="59" t="s">
        <v>16</v>
      </c>
      <c r="T4" s="59" t="s">
        <v>15</v>
      </c>
      <c r="U4" s="59" t="s">
        <v>17</v>
      </c>
      <c r="V4" s="59" t="s">
        <v>18</v>
      </c>
      <c r="W4" s="59" t="s">
        <v>19</v>
      </c>
      <c r="X4" s="59" t="s">
        <v>20</v>
      </c>
      <c r="Y4" s="59" t="s">
        <v>88</v>
      </c>
      <c r="Z4" s="59" t="s">
        <v>21</v>
      </c>
      <c r="AA4" s="59" t="s">
        <v>22</v>
      </c>
      <c r="AB4" s="59" t="s">
        <v>23</v>
      </c>
      <c r="AC4" s="59" t="s">
        <v>24</v>
      </c>
      <c r="AD4" s="59" t="s">
        <v>25</v>
      </c>
      <c r="AE4" s="59" t="s">
        <v>26</v>
      </c>
      <c r="AF4" s="59" t="s">
        <v>27</v>
      </c>
      <c r="AG4" s="59" t="s">
        <v>28</v>
      </c>
      <c r="AH4" s="59" t="s">
        <v>29</v>
      </c>
      <c r="AI4" s="59" t="s">
        <v>30</v>
      </c>
      <c r="AJ4" s="59" t="s">
        <v>31</v>
      </c>
      <c r="AK4" s="59" t="s">
        <v>32</v>
      </c>
      <c r="AL4" s="59" t="s">
        <v>33</v>
      </c>
      <c r="AM4" s="59" t="s">
        <v>34</v>
      </c>
      <c r="AN4" s="59" t="s">
        <v>35</v>
      </c>
      <c r="AO4" s="59" t="s">
        <v>36</v>
      </c>
      <c r="AP4" s="59" t="s">
        <v>37</v>
      </c>
      <c r="AQ4" s="59" t="s">
        <v>38</v>
      </c>
      <c r="AR4" s="59" t="s">
        <v>39</v>
      </c>
      <c r="AS4" s="59" t="s">
        <v>40</v>
      </c>
      <c r="AT4" s="59" t="s">
        <v>41</v>
      </c>
      <c r="AU4" s="59" t="s">
        <v>42</v>
      </c>
      <c r="AV4" s="59" t="s">
        <v>43</v>
      </c>
      <c r="AW4" s="59" t="s">
        <v>44</v>
      </c>
      <c r="AX4" s="59" t="s">
        <v>45</v>
      </c>
      <c r="AY4" s="59" t="s">
        <v>46</v>
      </c>
      <c r="AZ4" s="59" t="s">
        <v>47</v>
      </c>
      <c r="BA4" s="59" t="s">
        <v>48</v>
      </c>
      <c r="BB4" s="59" t="s">
        <v>49</v>
      </c>
      <c r="BC4" s="59" t="s">
        <v>50</v>
      </c>
      <c r="BD4" s="59" t="s">
        <v>51</v>
      </c>
      <c r="BE4" s="59" t="s">
        <v>52</v>
      </c>
      <c r="BF4" s="59" t="s">
        <v>53</v>
      </c>
      <c r="BG4" s="59" t="s">
        <v>54</v>
      </c>
      <c r="BH4" s="59" t="s">
        <v>55</v>
      </c>
      <c r="BI4" s="59" t="s">
        <v>56</v>
      </c>
      <c r="BJ4" s="59" t="s">
        <v>57</v>
      </c>
      <c r="BK4" s="59" t="s">
        <v>58</v>
      </c>
      <c r="BL4" s="59" t="s">
        <v>59</v>
      </c>
      <c r="BM4" s="59" t="s">
        <v>85</v>
      </c>
      <c r="BN4" s="59" t="s">
        <v>60</v>
      </c>
      <c r="BO4" s="59" t="s">
        <v>61</v>
      </c>
      <c r="BP4" s="59" t="s">
        <v>62</v>
      </c>
      <c r="BQ4" s="59" t="s">
        <v>63</v>
      </c>
      <c r="BR4" s="59" t="s">
        <v>64</v>
      </c>
      <c r="BS4" s="59" t="s">
        <v>65</v>
      </c>
      <c r="BT4" s="59" t="s">
        <v>66</v>
      </c>
      <c r="BU4" s="59" t="s">
        <v>67</v>
      </c>
      <c r="BV4" s="59" t="s">
        <v>68</v>
      </c>
      <c r="BW4" s="59" t="s">
        <v>69</v>
      </c>
      <c r="BX4" s="59" t="s">
        <v>70</v>
      </c>
      <c r="BY4" s="59" t="s">
        <v>71</v>
      </c>
      <c r="BZ4" s="59" t="s">
        <v>72</v>
      </c>
      <c r="CA4" s="59" t="s">
        <v>73</v>
      </c>
      <c r="CB4" s="59" t="s">
        <v>74</v>
      </c>
      <c r="CC4" s="59" t="s">
        <v>76</v>
      </c>
      <c r="CD4" s="59" t="s">
        <v>75</v>
      </c>
      <c r="CE4" s="59" t="s">
        <v>89</v>
      </c>
      <c r="CF4" s="59" t="s">
        <v>78</v>
      </c>
      <c r="CG4" s="83" t="s">
        <v>275</v>
      </c>
    </row>
    <row r="5" spans="1:85" ht="21" x14ac:dyDescent="0.35">
      <c r="A5" s="85">
        <v>1</v>
      </c>
      <c r="B5" s="84" t="s">
        <v>113</v>
      </c>
      <c r="C5" s="61" t="s">
        <v>90</v>
      </c>
      <c r="D5" s="83" t="s">
        <v>110</v>
      </c>
      <c r="E5" s="83">
        <v>0</v>
      </c>
      <c r="F5" s="83">
        <v>0</v>
      </c>
      <c r="G5" s="83">
        <v>35.526315789473685</v>
      </c>
      <c r="H5" s="83">
        <v>16.923076923076923</v>
      </c>
      <c r="I5" s="83">
        <v>20</v>
      </c>
      <c r="J5" s="83">
        <v>50</v>
      </c>
      <c r="K5" s="83">
        <v>23.809523809523807</v>
      </c>
      <c r="L5" s="83">
        <v>28.571428571428569</v>
      </c>
      <c r="M5" s="83">
        <v>0</v>
      </c>
      <c r="N5" s="83">
        <v>27.500000000000004</v>
      </c>
      <c r="O5" s="83">
        <v>100</v>
      </c>
      <c r="P5" s="83">
        <v>37.878787878787875</v>
      </c>
      <c r="Q5" s="83">
        <v>32.786885245901637</v>
      </c>
      <c r="R5" s="83">
        <v>33.333333333333329</v>
      </c>
      <c r="S5" s="83">
        <v>26.666666666666668</v>
      </c>
      <c r="T5" s="83">
        <v>36.84210526315789</v>
      </c>
      <c r="U5" s="83">
        <v>31.25</v>
      </c>
      <c r="V5" s="83">
        <v>18.399999999999999</v>
      </c>
      <c r="W5" s="83">
        <v>52.222222222222229</v>
      </c>
      <c r="X5" s="83">
        <v>33.913043478260867</v>
      </c>
      <c r="Y5" s="83">
        <v>37.5</v>
      </c>
      <c r="Z5" s="83">
        <v>0</v>
      </c>
      <c r="AA5" s="83">
        <v>45.161290322580641</v>
      </c>
      <c r="AB5" s="83">
        <v>0</v>
      </c>
      <c r="AC5" s="83">
        <v>37.037037037037038</v>
      </c>
      <c r="AD5" s="83">
        <v>42.857142857142854</v>
      </c>
      <c r="AE5" s="83">
        <v>26.94300518134715</v>
      </c>
      <c r="AF5" s="83">
        <v>39.877300613496928</v>
      </c>
      <c r="AG5" s="83">
        <v>0</v>
      </c>
      <c r="AH5" s="83">
        <v>0</v>
      </c>
      <c r="AI5" s="83">
        <v>26.086956521739129</v>
      </c>
      <c r="AJ5" s="83">
        <v>53.333333333333336</v>
      </c>
      <c r="AK5" s="83">
        <v>36.986301369863014</v>
      </c>
      <c r="AL5" s="83">
        <v>0</v>
      </c>
      <c r="AM5" s="83">
        <v>11.76470588235294</v>
      </c>
      <c r="AN5" s="83">
        <v>27.027027027027028</v>
      </c>
      <c r="AO5" s="83">
        <v>55.555555555555557</v>
      </c>
      <c r="AP5" s="83">
        <v>0</v>
      </c>
      <c r="AQ5" s="83">
        <v>28.571428571428569</v>
      </c>
      <c r="AR5" s="83">
        <v>0</v>
      </c>
      <c r="AS5" s="83">
        <v>0</v>
      </c>
      <c r="AT5" s="83">
        <v>22.222222222222221</v>
      </c>
      <c r="AU5" s="83">
        <v>22.448979591836736</v>
      </c>
      <c r="AV5" s="83">
        <v>13.095238095238097</v>
      </c>
      <c r="AW5" s="83">
        <v>25.274725274725274</v>
      </c>
      <c r="AX5" s="83">
        <v>46.666666666666664</v>
      </c>
      <c r="AY5" s="83">
        <v>20</v>
      </c>
      <c r="AZ5" s="83">
        <v>35</v>
      </c>
      <c r="BA5" s="83">
        <v>7.4074074074074066</v>
      </c>
      <c r="BB5" s="83">
        <v>16.981132075471699</v>
      </c>
      <c r="BC5" s="83">
        <v>38.70967741935484</v>
      </c>
      <c r="BD5" s="83">
        <v>13.26530612244898</v>
      </c>
      <c r="BE5" s="83">
        <v>26.595744680851062</v>
      </c>
      <c r="BF5" s="83">
        <v>50</v>
      </c>
      <c r="BG5" s="83">
        <v>0</v>
      </c>
      <c r="BH5" s="83">
        <v>0</v>
      </c>
      <c r="BI5" s="83">
        <v>33.333333333333329</v>
      </c>
      <c r="BJ5" s="83">
        <v>100</v>
      </c>
      <c r="BK5" s="83">
        <v>20</v>
      </c>
      <c r="BL5" s="83">
        <v>33.333333333333329</v>
      </c>
      <c r="BM5" s="83" t="s">
        <v>111</v>
      </c>
      <c r="BN5" s="83">
        <v>36.84210526315789</v>
      </c>
      <c r="BO5" s="83">
        <v>43.75</v>
      </c>
      <c r="BP5" s="83">
        <v>20</v>
      </c>
      <c r="BQ5" s="83">
        <v>45.454545454545453</v>
      </c>
      <c r="BR5" s="83">
        <v>22.222222222222221</v>
      </c>
      <c r="BS5" s="83">
        <v>37.096774193548384</v>
      </c>
      <c r="BT5" s="83">
        <v>100</v>
      </c>
      <c r="BU5" s="83">
        <v>31.03448275862069</v>
      </c>
      <c r="BV5" s="83">
        <v>25</v>
      </c>
      <c r="BW5" s="83">
        <v>11.538461538461538</v>
      </c>
      <c r="BX5" s="83" t="s">
        <v>111</v>
      </c>
      <c r="BY5" s="83">
        <v>22.222222222222221</v>
      </c>
      <c r="BZ5" s="83">
        <v>20.149253731343283</v>
      </c>
      <c r="CA5" s="83">
        <v>32.911392405063289</v>
      </c>
      <c r="CB5" s="83">
        <v>30.075187969924812</v>
      </c>
      <c r="CC5" s="83">
        <v>16.129032258064516</v>
      </c>
      <c r="CD5" s="83">
        <v>26.373626373626376</v>
      </c>
      <c r="CE5" s="83">
        <v>0</v>
      </c>
      <c r="CF5" s="83">
        <v>30.145427655903379</v>
      </c>
      <c r="CG5" s="83">
        <f>STDEV(E5:CE5)</f>
        <v>21.273828379643597</v>
      </c>
    </row>
    <row r="6" spans="1:85" x14ac:dyDescent="0.35">
      <c r="A6" s="85">
        <v>2</v>
      </c>
      <c r="C6" s="61" t="s">
        <v>91</v>
      </c>
      <c r="D6" s="83" t="s">
        <v>112</v>
      </c>
      <c r="E6" s="83">
        <v>18.947368421052634</v>
      </c>
      <c r="F6" s="83">
        <v>23.883928571428573</v>
      </c>
      <c r="G6" s="83">
        <v>14.210294764628244</v>
      </c>
      <c r="H6" s="83">
        <v>6.6370412844036695</v>
      </c>
      <c r="I6" s="83">
        <v>26.027397260273972</v>
      </c>
      <c r="J6" s="83">
        <v>19.058098591549296</v>
      </c>
      <c r="K6" s="83">
        <v>3.1419284940411698</v>
      </c>
      <c r="L6" s="83">
        <v>25</v>
      </c>
      <c r="M6" s="83">
        <v>2.0930785697296441</v>
      </c>
      <c r="N6" s="83">
        <v>9.2802075077455157</v>
      </c>
      <c r="O6" s="83">
        <v>21.081081081081081</v>
      </c>
      <c r="P6" s="83">
        <v>23.800259403372241</v>
      </c>
      <c r="Q6" s="83">
        <v>19.035440263061744</v>
      </c>
      <c r="R6" s="83">
        <v>13.732027505730359</v>
      </c>
      <c r="S6" s="83">
        <v>24.043715846994534</v>
      </c>
      <c r="T6" s="83">
        <v>22.164948453608247</v>
      </c>
      <c r="U6" s="83">
        <v>18.501529051987767</v>
      </c>
      <c r="V6" s="83">
        <v>5.252446942533191</v>
      </c>
      <c r="W6" s="83">
        <v>24.621461487820934</v>
      </c>
      <c r="X6" s="83">
        <v>16.71186878470877</v>
      </c>
      <c r="Y6" s="83">
        <v>19.3717277486911</v>
      </c>
      <c r="Z6" s="83">
        <v>3.8044062332079527</v>
      </c>
      <c r="AA6" s="83">
        <v>20.103761348897535</v>
      </c>
      <c r="AB6" s="83">
        <v>17.573696145124718</v>
      </c>
      <c r="AC6" s="83">
        <v>16.214639836687081</v>
      </c>
      <c r="AD6" s="83">
        <v>12.928334973606514</v>
      </c>
      <c r="AE6" s="83">
        <v>13.014179418784218</v>
      </c>
      <c r="AF6" s="83">
        <v>18.822768434670117</v>
      </c>
      <c r="AG6" s="83">
        <v>19.40928270042194</v>
      </c>
      <c r="AH6" s="83">
        <v>15.111111111111111</v>
      </c>
      <c r="AI6" s="83">
        <v>9.3874137570562421</v>
      </c>
      <c r="AJ6" s="83">
        <v>18.27956989247312</v>
      </c>
      <c r="AK6" s="83">
        <v>13.595867335479525</v>
      </c>
      <c r="AL6" s="83">
        <v>17.424242424242426</v>
      </c>
      <c r="AM6" s="83">
        <v>6.7344961240310068</v>
      </c>
      <c r="AN6" s="83">
        <v>9.2687950566426363</v>
      </c>
      <c r="AO6" s="83">
        <v>20.356718192627824</v>
      </c>
      <c r="AP6" s="83">
        <v>18.848167539267017</v>
      </c>
      <c r="AQ6" s="83">
        <v>12.719751809720787</v>
      </c>
      <c r="AR6" s="83">
        <v>4.138929088277858</v>
      </c>
      <c r="AS6" s="83">
        <v>19.850187265917604</v>
      </c>
      <c r="AT6" s="83">
        <v>5.8538064907491663</v>
      </c>
      <c r="AU6" s="83">
        <v>11.197585768742059</v>
      </c>
      <c r="AV6" s="83">
        <v>2.4638336347197107</v>
      </c>
      <c r="AW6" s="83">
        <v>16.15464722728456</v>
      </c>
      <c r="AX6" s="83">
        <v>23.564954682779458</v>
      </c>
      <c r="AY6" s="83">
        <v>18.843199276999549</v>
      </c>
      <c r="AZ6" s="83">
        <v>21.452145214521451</v>
      </c>
      <c r="BA6" s="83">
        <v>3.1440582627745872</v>
      </c>
      <c r="BB6" s="83">
        <v>5.0263477908390763</v>
      </c>
      <c r="BC6" s="83">
        <v>17.579617834394902</v>
      </c>
      <c r="BD6" s="83">
        <v>5.5112156599176672</v>
      </c>
      <c r="BE6" s="83">
        <v>16.205067766647023</v>
      </c>
      <c r="BF6" s="83">
        <v>18.286655683690281</v>
      </c>
      <c r="BG6" s="83">
        <v>17.00787401574803</v>
      </c>
      <c r="BH6" s="83">
        <v>19.864559819413092</v>
      </c>
      <c r="BI6" s="83">
        <v>6.5014654942712493</v>
      </c>
      <c r="BJ6" s="83">
        <v>21.271929824561404</v>
      </c>
      <c r="BK6" s="83">
        <v>4.8970410105554594</v>
      </c>
      <c r="BL6" s="83">
        <v>16.071428571428573</v>
      </c>
      <c r="BM6" s="83">
        <v>8.3333333333333321</v>
      </c>
      <c r="BN6" s="83">
        <v>23.961352657004831</v>
      </c>
      <c r="BO6" s="83">
        <v>21.418020679468242</v>
      </c>
      <c r="BP6" s="83">
        <v>2.7383251903192818</v>
      </c>
      <c r="BQ6" s="83">
        <v>20.3125</v>
      </c>
      <c r="BR6" s="83">
        <v>8.2502266545784231</v>
      </c>
      <c r="BS6" s="83">
        <v>19.137749737118824</v>
      </c>
      <c r="BT6" s="83">
        <v>21.714285714285715</v>
      </c>
      <c r="BU6" s="83">
        <v>18.386816999132698</v>
      </c>
      <c r="BV6" s="83">
        <v>13.532691332995439</v>
      </c>
      <c r="BW6" s="83">
        <v>20.821765685730149</v>
      </c>
      <c r="BX6" s="83">
        <v>15.441176470588236</v>
      </c>
      <c r="BY6" s="83">
        <v>4.1773572803078896</v>
      </c>
      <c r="BZ6" s="83">
        <v>10.464371497197758</v>
      </c>
      <c r="CA6" s="83">
        <v>19.614417435037719</v>
      </c>
      <c r="CB6" s="83">
        <v>13.391247336502213</v>
      </c>
      <c r="CC6" s="83">
        <v>4.1126580252840457</v>
      </c>
      <c r="CD6" s="83">
        <v>14.890037255137603</v>
      </c>
      <c r="CE6" s="83">
        <v>14.229249011857709</v>
      </c>
      <c r="CF6" s="83">
        <v>9.9883978483282352</v>
      </c>
      <c r="CG6" s="83">
        <f t="shared" ref="CG6:CG20" si="0">STDEV(E6:CE6)</f>
        <v>6.7266436932361255</v>
      </c>
    </row>
    <row r="7" spans="1:85" ht="21" x14ac:dyDescent="0.35">
      <c r="A7" s="85">
        <v>3</v>
      </c>
      <c r="B7" s="84" t="s">
        <v>265</v>
      </c>
      <c r="C7" s="61" t="s">
        <v>90</v>
      </c>
      <c r="D7" s="86" t="s">
        <v>263</v>
      </c>
      <c r="E7" s="75">
        <v>0</v>
      </c>
      <c r="F7" s="75">
        <v>12.5</v>
      </c>
      <c r="G7" s="75">
        <v>12.091503267973856</v>
      </c>
      <c r="H7" s="75">
        <v>21.019108280254777</v>
      </c>
      <c r="I7" s="75">
        <v>9.433962264150944</v>
      </c>
      <c r="J7" s="75">
        <v>8.235294117647058</v>
      </c>
      <c r="K7" s="75">
        <v>29.268292682926827</v>
      </c>
      <c r="L7" s="75">
        <v>14.285714285714285</v>
      </c>
      <c r="M7" s="75">
        <v>40.217391304347828</v>
      </c>
      <c r="N7" s="75">
        <v>13.829787234042554</v>
      </c>
      <c r="O7" s="75">
        <v>0</v>
      </c>
      <c r="P7" s="75">
        <v>2.5974025974025974</v>
      </c>
      <c r="Q7" s="75">
        <v>10.588235294117647</v>
      </c>
      <c r="R7" s="75">
        <v>11.267605633802818</v>
      </c>
      <c r="S7" s="75">
        <v>10.526315789473683</v>
      </c>
      <c r="T7" s="75">
        <v>6.25</v>
      </c>
      <c r="U7" s="75">
        <v>0</v>
      </c>
      <c r="V7" s="75">
        <v>26.732673267326735</v>
      </c>
      <c r="W7" s="75">
        <v>5.0458715596330279</v>
      </c>
      <c r="X7" s="75">
        <v>14.285714285714285</v>
      </c>
      <c r="Y7" s="75">
        <v>0</v>
      </c>
      <c r="Z7" s="75">
        <v>40.506329113924053</v>
      </c>
      <c r="AA7" s="75">
        <v>8.8607594936708853</v>
      </c>
      <c r="AB7" s="75">
        <v>16.666666666666664</v>
      </c>
      <c r="AC7" s="75">
        <v>12.938005390835579</v>
      </c>
      <c r="AD7" s="75">
        <v>3.9603960396039604</v>
      </c>
      <c r="AE7" s="75">
        <v>15.698924731182796</v>
      </c>
      <c r="AF7" s="75">
        <v>7.6372315035799527</v>
      </c>
      <c r="AG7" s="75">
        <v>11.538461538461538</v>
      </c>
      <c r="AH7" s="75">
        <v>0</v>
      </c>
      <c r="AI7" s="75">
        <v>19.402985074626866</v>
      </c>
      <c r="AJ7" s="75">
        <v>5.9701492537313428</v>
      </c>
      <c r="AK7" s="75">
        <v>9.7791798107255516</v>
      </c>
      <c r="AL7" s="75">
        <v>12.121212121212121</v>
      </c>
      <c r="AM7" s="75">
        <v>22.480620155038761</v>
      </c>
      <c r="AN7" s="75">
        <v>9.2857142857142865</v>
      </c>
      <c r="AO7" s="75">
        <v>8.2304526748971192</v>
      </c>
      <c r="AP7" s="75">
        <v>0</v>
      </c>
      <c r="AQ7" s="75">
        <v>14.754098360655737</v>
      </c>
      <c r="AR7" s="75">
        <v>20.930232558139537</v>
      </c>
      <c r="AS7" s="75">
        <v>60</v>
      </c>
      <c r="AT7" s="75">
        <v>27.27272727272727</v>
      </c>
      <c r="AU7" s="75">
        <v>27.777777777777779</v>
      </c>
      <c r="AV7" s="75">
        <v>37.5</v>
      </c>
      <c r="AW7" s="75">
        <v>9.7222222222222232</v>
      </c>
      <c r="AX7" s="75">
        <v>7.8160919540229887</v>
      </c>
      <c r="AY7" s="75">
        <v>8.0882352941176467</v>
      </c>
      <c r="AZ7" s="75">
        <v>7.5</v>
      </c>
      <c r="BA7" s="75">
        <v>26.881720430107524</v>
      </c>
      <c r="BB7" s="75">
        <v>28.244274809160309</v>
      </c>
      <c r="BC7" s="75">
        <v>9.0909090909090917</v>
      </c>
      <c r="BD7" s="75">
        <v>35.769230769230766</v>
      </c>
      <c r="BE7" s="75">
        <v>11.235955056179774</v>
      </c>
      <c r="BF7" s="75">
        <v>39.393939393939391</v>
      </c>
      <c r="BG7" s="75">
        <v>0</v>
      </c>
      <c r="BH7" s="75">
        <v>9.0909090909090917</v>
      </c>
      <c r="BI7" s="75">
        <v>31.372549019607842</v>
      </c>
      <c r="BJ7" s="75">
        <v>0</v>
      </c>
      <c r="BK7" s="75">
        <v>32.467532467532465</v>
      </c>
      <c r="BL7" s="75">
        <v>0</v>
      </c>
      <c r="BM7" s="75">
        <v>0</v>
      </c>
      <c r="BN7" s="75">
        <v>9.5238095238095237</v>
      </c>
      <c r="BO7" s="75">
        <v>15.625</v>
      </c>
      <c r="BP7" s="75">
        <v>39.83050847457627</v>
      </c>
      <c r="BQ7" s="75">
        <v>13.636363636363635</v>
      </c>
      <c r="BR7" s="75">
        <v>28.125</v>
      </c>
      <c r="BS7" s="75">
        <v>4.4871794871794872</v>
      </c>
      <c r="BT7" s="75">
        <v>0</v>
      </c>
      <c r="BU7" s="75">
        <v>4.6153846153846159</v>
      </c>
      <c r="BV7" s="75">
        <v>4.8780487804878048</v>
      </c>
      <c r="BW7" s="75">
        <v>11.009174311926607</v>
      </c>
      <c r="BX7" s="75">
        <v>0</v>
      </c>
      <c r="BY7" s="75">
        <v>24.657534246575342</v>
      </c>
      <c r="BZ7" s="75">
        <v>13.043478260869565</v>
      </c>
      <c r="CA7" s="75">
        <v>9.1370558375634516</v>
      </c>
      <c r="CB7" s="75">
        <v>12.032085561497325</v>
      </c>
      <c r="CC7" s="75">
        <v>39.716312056737593</v>
      </c>
      <c r="CD7" s="75">
        <v>13.074204946996467</v>
      </c>
      <c r="CE7" s="75">
        <v>0</v>
      </c>
      <c r="CF7" s="75">
        <v>15.276825085742281</v>
      </c>
      <c r="CG7" s="83">
        <f t="shared" si="0"/>
        <v>12.670728084820421</v>
      </c>
    </row>
    <row r="8" spans="1:85" x14ac:dyDescent="0.35">
      <c r="A8" s="85">
        <v>4</v>
      </c>
      <c r="C8" s="61" t="s">
        <v>91</v>
      </c>
      <c r="D8" s="86" t="s">
        <v>264</v>
      </c>
      <c r="E8" s="75">
        <v>28.903486609398687</v>
      </c>
      <c r="F8" s="75">
        <v>20.386266094420602</v>
      </c>
      <c r="G8" s="75">
        <v>33.031674208144793</v>
      </c>
      <c r="H8" s="75">
        <v>53.115717316794516</v>
      </c>
      <c r="I8" s="75">
        <v>23.143285821455365</v>
      </c>
      <c r="J8" s="75">
        <v>23.257294429708221</v>
      </c>
      <c r="K8" s="75">
        <v>61.614088159031979</v>
      </c>
      <c r="L8" s="75">
        <v>21.290626471973624</v>
      </c>
      <c r="M8" s="75">
        <v>70.565105610727429</v>
      </c>
      <c r="N8" s="75">
        <v>31.674016794538755</v>
      </c>
      <c r="O8" s="75">
        <v>24.682814302191463</v>
      </c>
      <c r="P8" s="75">
        <v>21.90128551023647</v>
      </c>
      <c r="Q8" s="75">
        <v>22.882695507487522</v>
      </c>
      <c r="R8" s="75">
        <v>29.922965816080886</v>
      </c>
      <c r="S8" s="75">
        <v>13.98936170212766</v>
      </c>
      <c r="T8" s="75">
        <v>19.028871391076116</v>
      </c>
      <c r="U8" s="75">
        <v>21.720679012345677</v>
      </c>
      <c r="V8" s="75">
        <v>56.041345942379593</v>
      </c>
      <c r="W8" s="75">
        <v>19.613714627938315</v>
      </c>
      <c r="X8" s="75">
        <v>25.391849529780565</v>
      </c>
      <c r="Y8" s="75">
        <v>18.90675241157556</v>
      </c>
      <c r="Z8" s="75">
        <v>64.078476150931635</v>
      </c>
      <c r="AA8" s="75">
        <v>18.386491557223263</v>
      </c>
      <c r="AB8" s="75">
        <v>22.966301781498174</v>
      </c>
      <c r="AC8" s="75">
        <v>29.841269841269842</v>
      </c>
      <c r="AD8" s="75">
        <v>33.322695470725421</v>
      </c>
      <c r="AE8" s="75">
        <v>34.037585860924594</v>
      </c>
      <c r="AF8" s="75">
        <v>24.413293432036543</v>
      </c>
      <c r="AG8" s="75">
        <v>30.343980343980341</v>
      </c>
      <c r="AH8" s="75">
        <v>20.890410958904109</v>
      </c>
      <c r="AI8" s="75">
        <v>46.286752281176078</v>
      </c>
      <c r="AJ8" s="75">
        <v>24.816409217523425</v>
      </c>
      <c r="AK8" s="75">
        <v>27.578013000530234</v>
      </c>
      <c r="AL8" s="75">
        <v>29.166666666666668</v>
      </c>
      <c r="AM8" s="75">
        <v>45.783921045053532</v>
      </c>
      <c r="AN8" s="75">
        <v>40.622512338799552</v>
      </c>
      <c r="AO8" s="75">
        <v>19.833985693075988</v>
      </c>
      <c r="AP8" s="75">
        <v>20.7</v>
      </c>
      <c r="AQ8" s="75">
        <v>35.838598824963974</v>
      </c>
      <c r="AR8" s="75">
        <v>58.598006376367081</v>
      </c>
      <c r="AS8" s="75">
        <v>27.212389380530972</v>
      </c>
      <c r="AT8" s="75">
        <v>55.880036974904989</v>
      </c>
      <c r="AU8" s="75">
        <v>42.001987083954297</v>
      </c>
      <c r="AV8" s="75">
        <v>70.801385591406216</v>
      </c>
      <c r="AW8" s="75">
        <v>28.411999050207111</v>
      </c>
      <c r="AX8" s="75">
        <v>21.093674785789929</v>
      </c>
      <c r="AY8" s="75">
        <v>18.55927396483267</v>
      </c>
      <c r="AZ8" s="75">
        <v>18.664707117363005</v>
      </c>
      <c r="BA8" s="75">
        <v>61.78774083583248</v>
      </c>
      <c r="BB8" s="75">
        <v>53.940472030748708</v>
      </c>
      <c r="BC8" s="75">
        <v>24.274988959222728</v>
      </c>
      <c r="BD8" s="75">
        <v>56.275392555177341</v>
      </c>
      <c r="BE8" s="75">
        <v>27.87787247815298</v>
      </c>
      <c r="BF8" s="75">
        <v>36.815920398009951</v>
      </c>
      <c r="BG8" s="75">
        <v>26.246285902938265</v>
      </c>
      <c r="BH8" s="75">
        <v>22.353455818022745</v>
      </c>
      <c r="BI8" s="75">
        <v>45.100542610916058</v>
      </c>
      <c r="BJ8" s="75">
        <v>20.074152542372879</v>
      </c>
      <c r="BK8" s="75">
        <v>62.544718013468014</v>
      </c>
      <c r="BL8" s="75">
        <v>18.68344627299129</v>
      </c>
      <c r="BM8" s="75">
        <v>56.081081081081088</v>
      </c>
      <c r="BN8" s="75">
        <v>20.891773079338495</v>
      </c>
      <c r="BO8" s="75">
        <v>26.026899309342056</v>
      </c>
      <c r="BP8" s="75">
        <v>68.731640636360993</v>
      </c>
      <c r="BQ8" s="75">
        <v>21.103896103896101</v>
      </c>
      <c r="BR8" s="75">
        <v>43.675982946470867</v>
      </c>
      <c r="BS8" s="75">
        <v>20.418567212235043</v>
      </c>
      <c r="BT8" s="75">
        <v>21.095571095571096</v>
      </c>
      <c r="BU8" s="75">
        <v>25.899419729206961</v>
      </c>
      <c r="BV8" s="75">
        <v>28.746397694524497</v>
      </c>
      <c r="BW8" s="75">
        <v>23.022402227566129</v>
      </c>
      <c r="BX8" s="75">
        <v>23.89937106918239</v>
      </c>
      <c r="BY8" s="75">
        <v>61.653805895669535</v>
      </c>
      <c r="BZ8" s="75">
        <v>33.278550885153365</v>
      </c>
      <c r="CA8" s="75">
        <v>23.52941176470588</v>
      </c>
      <c r="CB8" s="75">
        <v>42.165562333985228</v>
      </c>
      <c r="CC8" s="75">
        <v>67.251889098008363</v>
      </c>
      <c r="CD8" s="75">
        <v>27.559520293022981</v>
      </c>
      <c r="CE8" s="75">
        <v>18.736842105263158</v>
      </c>
      <c r="CF8" s="75">
        <v>43.014184088687188</v>
      </c>
      <c r="CG8" s="83">
        <f t="shared" si="0"/>
        <v>15.773686627309075</v>
      </c>
    </row>
    <row r="9" spans="1:85" ht="21" x14ac:dyDescent="0.35">
      <c r="A9" s="85">
        <v>5</v>
      </c>
      <c r="B9" s="84" t="s">
        <v>231</v>
      </c>
      <c r="C9" s="61" t="s">
        <v>90</v>
      </c>
      <c r="D9" s="78" t="s">
        <v>234</v>
      </c>
      <c r="E9" s="75">
        <v>10.256410256410255</v>
      </c>
      <c r="F9" s="75">
        <v>17.391304347826086</v>
      </c>
      <c r="G9" s="75">
        <v>17.561983471074381</v>
      </c>
      <c r="H9" s="75">
        <v>10.437710437710438</v>
      </c>
      <c r="I9" s="75">
        <v>16.842105263157894</v>
      </c>
      <c r="J9" s="75">
        <v>20.121951219512198</v>
      </c>
      <c r="K9" s="75">
        <v>9.1954022988505741</v>
      </c>
      <c r="L9" s="75">
        <v>13.333333333333334</v>
      </c>
      <c r="M9" s="75">
        <v>4.0268456375838921</v>
      </c>
      <c r="N9" s="75">
        <v>14.23841059602649</v>
      </c>
      <c r="O9" s="75">
        <v>20</v>
      </c>
      <c r="P9" s="75">
        <v>19.540229885057471</v>
      </c>
      <c r="Q9" s="75">
        <v>11.904761904761903</v>
      </c>
      <c r="R9" s="75">
        <v>13.47068145800317</v>
      </c>
      <c r="S9" s="75">
        <v>22.5</v>
      </c>
      <c r="T9" s="75">
        <v>7.6923076923076925</v>
      </c>
      <c r="U9" s="75">
        <v>13.043478260869565</v>
      </c>
      <c r="V9" s="75">
        <v>14.791666666666666</v>
      </c>
      <c r="W9" s="75">
        <v>19.565217391304348</v>
      </c>
      <c r="X9" s="75">
        <v>14.442413162705666</v>
      </c>
      <c r="Y9" s="75">
        <v>12</v>
      </c>
      <c r="Z9" s="75">
        <v>7.9365079365079358</v>
      </c>
      <c r="AA9" s="75">
        <v>20</v>
      </c>
      <c r="AB9" s="75">
        <v>13.157894736842104</v>
      </c>
      <c r="AC9" s="75">
        <v>16.380655226209047</v>
      </c>
      <c r="AD9" s="75">
        <v>21.59090909090909</v>
      </c>
      <c r="AE9" s="75">
        <v>12.700228832951947</v>
      </c>
      <c r="AF9" s="75">
        <v>18.502202643171806</v>
      </c>
      <c r="AG9" s="75">
        <v>0</v>
      </c>
      <c r="AH9" s="75">
        <v>0</v>
      </c>
      <c r="AI9" s="75">
        <v>14.622641509433961</v>
      </c>
      <c r="AJ9" s="75">
        <v>17.948717948717949</v>
      </c>
      <c r="AK9" s="75">
        <v>13.628318584070797</v>
      </c>
      <c r="AL9" s="75">
        <v>8.3333333333333321</v>
      </c>
      <c r="AM9" s="75">
        <v>6.2256809338521402</v>
      </c>
      <c r="AN9" s="75">
        <v>9.8507462686567173</v>
      </c>
      <c r="AO9" s="75">
        <v>28.455284552845526</v>
      </c>
      <c r="AP9" s="75">
        <v>14.814814814814813</v>
      </c>
      <c r="AQ9" s="75">
        <v>10.185185185185185</v>
      </c>
      <c r="AR9" s="75">
        <v>10.576923076923077</v>
      </c>
      <c r="AS9" s="75">
        <v>0</v>
      </c>
      <c r="AT9" s="75">
        <v>18.604651162790699</v>
      </c>
      <c r="AU9" s="75">
        <v>8.4388185654008439</v>
      </c>
      <c r="AV9" s="75">
        <v>12.204724409448819</v>
      </c>
      <c r="AW9" s="75">
        <v>14.380530973451327</v>
      </c>
      <c r="AX9" s="75">
        <v>23.356401384083046</v>
      </c>
      <c r="AY9" s="75">
        <v>13.043478260869565</v>
      </c>
      <c r="AZ9" s="75">
        <v>14.864864864864865</v>
      </c>
      <c r="BA9" s="75">
        <v>11.176470588235295</v>
      </c>
      <c r="BB9" s="75">
        <v>7.9166666666666661</v>
      </c>
      <c r="BC9" s="75">
        <v>11.428571428571429</v>
      </c>
      <c r="BD9" s="75">
        <v>11.421319796954315</v>
      </c>
      <c r="BE9" s="75">
        <v>11.753371868978805</v>
      </c>
      <c r="BF9" s="75">
        <v>15.517241379310345</v>
      </c>
      <c r="BG9" s="75">
        <v>12.857142857142856</v>
      </c>
      <c r="BH9" s="75">
        <v>11.688311688311687</v>
      </c>
      <c r="BI9" s="75">
        <v>4.2016806722689077</v>
      </c>
      <c r="BJ9" s="75">
        <v>15.217391304347828</v>
      </c>
      <c r="BK9" s="75">
        <v>10.096153846153847</v>
      </c>
      <c r="BL9" s="75">
        <v>13.157894736842104</v>
      </c>
      <c r="BM9" s="75">
        <v>0</v>
      </c>
      <c r="BN9" s="75">
        <v>13.793103448275861</v>
      </c>
      <c r="BO9" s="75">
        <v>16.666666666666664</v>
      </c>
      <c r="BP9" s="75">
        <v>7.8947368421052628</v>
      </c>
      <c r="BQ9" s="75">
        <v>0</v>
      </c>
      <c r="BR9" s="75">
        <v>4.4117647058823533</v>
      </c>
      <c r="BS9" s="75">
        <v>17.004048582995949</v>
      </c>
      <c r="BT9" s="75">
        <v>18.181818181818183</v>
      </c>
      <c r="BU9" s="75">
        <v>15.625</v>
      </c>
      <c r="BV9" s="75">
        <v>21.674876847290641</v>
      </c>
      <c r="BW9" s="75">
        <v>16.666666666666664</v>
      </c>
      <c r="BX9" s="75">
        <v>0</v>
      </c>
      <c r="BY9" s="75">
        <v>12</v>
      </c>
      <c r="BZ9" s="75">
        <v>10.493827160493826</v>
      </c>
      <c r="CA9" s="75">
        <v>14.759036144578314</v>
      </c>
      <c r="CB9" s="75">
        <v>14.826498422712934</v>
      </c>
      <c r="CC9" s="75">
        <v>8.6124401913875595</v>
      </c>
      <c r="CD9" s="75">
        <v>10.727272727272727</v>
      </c>
      <c r="CE9" s="75">
        <v>20</v>
      </c>
      <c r="CF9" s="75">
        <v>14.135886912904697</v>
      </c>
      <c r="CG9" s="83">
        <f t="shared" si="0"/>
        <v>5.8608785510753911</v>
      </c>
    </row>
    <row r="10" spans="1:85" x14ac:dyDescent="0.35">
      <c r="A10" s="85">
        <v>6</v>
      </c>
      <c r="C10" s="61" t="s">
        <v>91</v>
      </c>
      <c r="D10" s="87" t="s">
        <v>235</v>
      </c>
      <c r="E10" s="88">
        <v>3.7557781201849001</v>
      </c>
      <c r="F10" s="88">
        <v>5.3309640159928922</v>
      </c>
      <c r="G10" s="88">
        <v>7.1401926579334249</v>
      </c>
      <c r="H10" s="88">
        <v>5.600597035177584</v>
      </c>
      <c r="I10" s="88">
        <v>6.6535400771187136</v>
      </c>
      <c r="J10" s="88">
        <v>5.606983548371625</v>
      </c>
      <c r="K10" s="88">
        <v>4.7124295940578511</v>
      </c>
      <c r="L10" s="88">
        <v>5.5833797069189384</v>
      </c>
      <c r="M10" s="88">
        <v>5.7446052421973608</v>
      </c>
      <c r="N10" s="88">
        <v>10.511551346401289</v>
      </c>
      <c r="O10" s="88">
        <v>4.5276447540269915</v>
      </c>
      <c r="P10" s="88">
        <v>4.9111807732497388</v>
      </c>
      <c r="Q10" s="88">
        <v>5.5473552025731978</v>
      </c>
      <c r="R10" s="88">
        <v>7.2211620164649171</v>
      </c>
      <c r="S10" s="88">
        <v>9.0598679717732757</v>
      </c>
      <c r="T10" s="88">
        <v>4.2423571112095697</v>
      </c>
      <c r="U10" s="88">
        <v>4.116150276904655</v>
      </c>
      <c r="V10" s="88">
        <v>7.1900600764609512</v>
      </c>
      <c r="W10" s="88">
        <v>6.4903846153846159</v>
      </c>
      <c r="X10" s="88">
        <v>6.4834653004191889</v>
      </c>
      <c r="Y10" s="88">
        <v>5.0719336747134847</v>
      </c>
      <c r="Z10" s="88">
        <v>5.9292881713983929</v>
      </c>
      <c r="AA10" s="88">
        <v>6.052995102348361</v>
      </c>
      <c r="AB10" s="88">
        <v>4.8666401273885347</v>
      </c>
      <c r="AC10" s="88">
        <v>6.4172215187288106</v>
      </c>
      <c r="AD10" s="88">
        <v>10.390511736944385</v>
      </c>
      <c r="AE10" s="88">
        <v>6.4449757575180273</v>
      </c>
      <c r="AF10" s="88">
        <v>6.4279779439534712</v>
      </c>
      <c r="AG10" s="88">
        <v>5.4500412881915778</v>
      </c>
      <c r="AH10" s="88">
        <v>5.4587155963302756</v>
      </c>
      <c r="AI10" s="88">
        <v>6.5800745525688225</v>
      </c>
      <c r="AJ10" s="88">
        <v>4.9633389734912576</v>
      </c>
      <c r="AK10" s="88">
        <v>8.8063970116150116</v>
      </c>
      <c r="AL10" s="88">
        <v>4.3772945495622704</v>
      </c>
      <c r="AM10" s="88">
        <v>5.5041690125740637</v>
      </c>
      <c r="AN10" s="88">
        <v>5.6887683291962023</v>
      </c>
      <c r="AO10" s="88">
        <v>9.6840257460503221</v>
      </c>
      <c r="AP10" s="88">
        <v>5.4209919261822375</v>
      </c>
      <c r="AQ10" s="88">
        <v>4.4544166273027868</v>
      </c>
      <c r="AR10" s="88">
        <v>6.3871078216861052</v>
      </c>
      <c r="AS10" s="88">
        <v>3.5294117647058822</v>
      </c>
      <c r="AT10" s="88">
        <v>8.2638465188800758</v>
      </c>
      <c r="AU10" s="88">
        <v>5.3031674208144794</v>
      </c>
      <c r="AV10" s="88">
        <v>11.132961715854108</v>
      </c>
      <c r="AW10" s="88">
        <v>7.6323022417107547</v>
      </c>
      <c r="AX10" s="88">
        <v>7.1143765960306444</v>
      </c>
      <c r="AY10" s="88">
        <v>5.7074262017787962</v>
      </c>
      <c r="AZ10" s="88">
        <v>5.1610638111120863</v>
      </c>
      <c r="BA10" s="88">
        <v>8.1675480567447316</v>
      </c>
      <c r="BB10" s="88">
        <v>5.7519707879739279</v>
      </c>
      <c r="BC10" s="88">
        <v>5.8573679523189695</v>
      </c>
      <c r="BD10" s="88">
        <v>6.8992711196080778</v>
      </c>
      <c r="BE10" s="88">
        <v>5.0083268399260517</v>
      </c>
      <c r="BF10" s="88">
        <v>5.4284926977128691</v>
      </c>
      <c r="BG10" s="88">
        <v>3.8894997251236942</v>
      </c>
      <c r="BH10" s="88">
        <v>5.3475935828877006</v>
      </c>
      <c r="BI10" s="88">
        <v>4.3528421315206884</v>
      </c>
      <c r="BJ10" s="88">
        <v>5.2449816533563567</v>
      </c>
      <c r="BK10" s="88">
        <v>5.0773386555633939</v>
      </c>
      <c r="BL10" s="88">
        <v>6.5873015873015879</v>
      </c>
      <c r="BM10" s="88">
        <v>3.7194473963868226</v>
      </c>
      <c r="BN10" s="88">
        <v>5.0851855054916548</v>
      </c>
      <c r="BO10" s="88">
        <v>4.6140325179434596</v>
      </c>
      <c r="BP10" s="88">
        <v>5.3611970181805182</v>
      </c>
      <c r="BQ10" s="88">
        <v>4.9073610415623437</v>
      </c>
      <c r="BR10" s="88">
        <v>3.9093442863429662</v>
      </c>
      <c r="BS10" s="88">
        <v>4.9252634158294537</v>
      </c>
      <c r="BT10" s="88">
        <v>5.1131601005867564</v>
      </c>
      <c r="BU10" s="88">
        <v>4.7074314871204015</v>
      </c>
      <c r="BV10" s="88">
        <v>5.0527806385169924</v>
      </c>
      <c r="BW10" s="88">
        <v>6.3463178845607056</v>
      </c>
      <c r="BX10" s="88">
        <v>4.0240240240240244</v>
      </c>
      <c r="BY10" s="88">
        <v>7.1493862627317846</v>
      </c>
      <c r="BZ10" s="88">
        <v>7.2597092644825345</v>
      </c>
      <c r="CA10" s="88">
        <v>5.9575863576738088</v>
      </c>
      <c r="CB10" s="88">
        <v>8.2680792261630582</v>
      </c>
      <c r="CC10" s="88">
        <v>5.2927709440844355</v>
      </c>
      <c r="CD10" s="88">
        <v>4.6492603449451231</v>
      </c>
      <c r="CE10" s="88">
        <v>5.0468050468050469</v>
      </c>
      <c r="CF10" s="88">
        <v>6.7107010255058013</v>
      </c>
      <c r="CG10" s="83">
        <f t="shared" si="0"/>
        <v>1.5862582541653423</v>
      </c>
    </row>
    <row r="11" spans="1:85" ht="21" x14ac:dyDescent="0.35">
      <c r="A11" s="85">
        <v>7</v>
      </c>
      <c r="B11" s="84" t="s">
        <v>95</v>
      </c>
      <c r="C11" s="61" t="s">
        <v>90</v>
      </c>
      <c r="D11" s="62" t="s">
        <v>92</v>
      </c>
      <c r="E11" s="89">
        <v>400</v>
      </c>
      <c r="F11" s="89">
        <v>432.14285714285717</v>
      </c>
      <c r="G11" s="89">
        <v>436.44859813084111</v>
      </c>
      <c r="H11" s="89">
        <v>520.625</v>
      </c>
      <c r="I11" s="89">
        <v>387.93103448275861</v>
      </c>
      <c r="J11" s="89">
        <v>416.66666666666669</v>
      </c>
      <c r="K11" s="89">
        <v>617.85714285714289</v>
      </c>
      <c r="L11" s="89">
        <v>370.83333333333337</v>
      </c>
      <c r="M11" s="89">
        <v>557.35294117647061</v>
      </c>
      <c r="N11" s="89">
        <v>496.25</v>
      </c>
      <c r="O11" s="89">
        <v>425</v>
      </c>
      <c r="P11" s="89">
        <v>423.72881355932202</v>
      </c>
      <c r="Q11" s="89">
        <v>551.5625</v>
      </c>
      <c r="R11" s="89">
        <v>546.27659574468089</v>
      </c>
      <c r="S11" s="89">
        <v>395.45454545454544</v>
      </c>
      <c r="T11" s="89">
        <v>430</v>
      </c>
      <c r="U11" s="89">
        <v>437.5</v>
      </c>
      <c r="V11" s="89">
        <v>477.10843373493975</v>
      </c>
      <c r="W11" s="89">
        <v>402.38095238095241</v>
      </c>
      <c r="X11" s="89">
        <v>521.195652173913</v>
      </c>
      <c r="Y11" s="89">
        <v>432.14285714285717</v>
      </c>
      <c r="Z11" s="89">
        <v>738.23529411764707</v>
      </c>
      <c r="AA11" s="89">
        <v>474.32432432432432</v>
      </c>
      <c r="AB11" s="89">
        <v>505.35714285714283</v>
      </c>
      <c r="AC11" s="89">
        <v>462.28813559322032</v>
      </c>
      <c r="AD11" s="89">
        <v>422.72727272727275</v>
      </c>
      <c r="AE11" s="89">
        <v>479.0322580645161</v>
      </c>
      <c r="AF11" s="89">
        <v>447.20496894409939</v>
      </c>
      <c r="AG11" s="89">
        <v>422.72727272727275</v>
      </c>
      <c r="AH11" s="89">
        <v>377.27272727272725</v>
      </c>
      <c r="AI11" s="89">
        <v>528.84615384615381</v>
      </c>
      <c r="AJ11" s="89">
        <v>443.18181818181819</v>
      </c>
      <c r="AK11" s="89">
        <v>517.08860759493666</v>
      </c>
      <c r="AL11" s="89">
        <v>492.30769230769232</v>
      </c>
      <c r="AM11" s="89">
        <v>575</v>
      </c>
      <c r="AN11" s="89">
        <v>522.5</v>
      </c>
      <c r="AO11" s="89">
        <v>413.19444444444446</v>
      </c>
      <c r="AP11" s="89">
        <v>378.9473684210526</v>
      </c>
      <c r="AQ11" s="89">
        <v>567.5</v>
      </c>
      <c r="AR11" s="89">
        <v>626.92307692307691</v>
      </c>
      <c r="AS11" s="89">
        <v>590</v>
      </c>
      <c r="AT11" s="89">
        <v>531.25</v>
      </c>
      <c r="AU11" s="89">
        <v>578.9473684210526</v>
      </c>
      <c r="AV11" s="89">
        <v>601.08695652173913</v>
      </c>
      <c r="AW11" s="89">
        <v>518.75</v>
      </c>
      <c r="AX11" s="89">
        <v>429.09836065573768</v>
      </c>
      <c r="AY11" s="89">
        <v>500</v>
      </c>
      <c r="AZ11" s="89">
        <v>451.25</v>
      </c>
      <c r="BA11" s="89">
        <v>436</v>
      </c>
      <c r="BB11" s="89">
        <v>708.33333333333337</v>
      </c>
      <c r="BC11" s="89">
        <v>642.5</v>
      </c>
      <c r="BD11" s="89">
        <v>563.06818181818187</v>
      </c>
      <c r="BE11" s="89">
        <v>570.68965517241384</v>
      </c>
      <c r="BF11" s="89">
        <v>388.23529411764707</v>
      </c>
      <c r="BG11" s="89">
        <v>423.07692307692309</v>
      </c>
      <c r="BH11" s="89">
        <v>517.30769230769226</v>
      </c>
      <c r="BI11" s="89">
        <v>730.35714285714289</v>
      </c>
      <c r="BJ11" s="89">
        <v>352.5</v>
      </c>
      <c r="BK11" s="89">
        <v>765.625</v>
      </c>
      <c r="BL11" s="89">
        <v>345</v>
      </c>
      <c r="BM11" s="89">
        <v>650</v>
      </c>
      <c r="BN11" s="89">
        <v>379.16666666666663</v>
      </c>
      <c r="BO11" s="89">
        <v>430.55555555555554</v>
      </c>
      <c r="BP11" s="89">
        <v>970.58823529411768</v>
      </c>
      <c r="BQ11" s="89">
        <v>564.28571428571422</v>
      </c>
      <c r="BR11" s="89">
        <v>430</v>
      </c>
      <c r="BS11" s="89">
        <v>452.17391304347825</v>
      </c>
      <c r="BT11" s="89">
        <v>415</v>
      </c>
      <c r="BU11" s="89">
        <v>451.85185185185185</v>
      </c>
      <c r="BV11" s="89">
        <v>444.44444444444446</v>
      </c>
      <c r="BW11" s="89">
        <v>408.97435897435895</v>
      </c>
      <c r="BX11" s="89">
        <v>450</v>
      </c>
      <c r="BY11" s="89">
        <v>467.10526315789474</v>
      </c>
      <c r="BZ11" s="89">
        <v>554</v>
      </c>
      <c r="CA11" s="89">
        <v>465.38461538461536</v>
      </c>
      <c r="CB11" s="89">
        <v>507.3943661971831</v>
      </c>
      <c r="CC11" s="89">
        <v>627.70270270270271</v>
      </c>
      <c r="CD11" s="89">
        <v>532.14285714285711</v>
      </c>
      <c r="CE11" s="89">
        <v>310.71428571428572</v>
      </c>
      <c r="CF11" s="89">
        <v>480.20512820512818</v>
      </c>
      <c r="CG11" s="83">
        <f t="shared" si="0"/>
        <v>108.59229571340231</v>
      </c>
    </row>
    <row r="12" spans="1:85" x14ac:dyDescent="0.35">
      <c r="A12" s="85">
        <v>8</v>
      </c>
      <c r="C12" s="61" t="s">
        <v>91</v>
      </c>
      <c r="D12" s="62" t="s">
        <v>91</v>
      </c>
      <c r="E12" s="89">
        <v>566.80487804878044</v>
      </c>
      <c r="F12" s="89">
        <v>560.31701890989984</v>
      </c>
      <c r="G12" s="89">
        <v>595.16323633782827</v>
      </c>
      <c r="H12" s="89">
        <v>732.09281961471106</v>
      </c>
      <c r="I12" s="89">
        <v>508.9324034334764</v>
      </c>
      <c r="J12" s="89">
        <v>587.9719051799824</v>
      </c>
      <c r="K12" s="89">
        <v>901.19142176330422</v>
      </c>
      <c r="L12" s="89">
        <v>543.0733944954128</v>
      </c>
      <c r="M12" s="89">
        <v>871.47114005076696</v>
      </c>
      <c r="N12" s="89">
        <v>488.59135393388306</v>
      </c>
      <c r="O12" s="89">
        <v>475.07418397626111</v>
      </c>
      <c r="P12" s="89">
        <v>566.11209964412808</v>
      </c>
      <c r="Q12" s="89">
        <v>681.87987646293891</v>
      </c>
      <c r="R12" s="89">
        <v>643.4088888888889</v>
      </c>
      <c r="S12" s="89">
        <v>453.7673496364838</v>
      </c>
      <c r="T12" s="89">
        <v>579.26646706586826</v>
      </c>
      <c r="U12" s="89">
        <v>545.53130148270179</v>
      </c>
      <c r="V12" s="89">
        <v>653.28119487239803</v>
      </c>
      <c r="W12" s="89">
        <v>510.94093406593407</v>
      </c>
      <c r="X12" s="89">
        <v>663.1090487238979</v>
      </c>
      <c r="Y12" s="89">
        <v>501.86862967157418</v>
      </c>
      <c r="Z12" s="89">
        <v>782.99338866225912</v>
      </c>
      <c r="AA12" s="89">
        <v>540.29284164859007</v>
      </c>
      <c r="AB12" s="89">
        <v>631.03315343099462</v>
      </c>
      <c r="AC12" s="89">
        <v>608.53088159917991</v>
      </c>
      <c r="AD12" s="89">
        <v>476.39933932831713</v>
      </c>
      <c r="AE12" s="89">
        <v>604.04114278600775</v>
      </c>
      <c r="AF12" s="89">
        <v>595.18295507179255</v>
      </c>
      <c r="AG12" s="89">
        <v>533.59243697478996</v>
      </c>
      <c r="AH12" s="89">
        <v>500.16268980477224</v>
      </c>
      <c r="AI12" s="89">
        <v>707.35581092801385</v>
      </c>
      <c r="AJ12" s="89">
        <v>622.98311444652904</v>
      </c>
      <c r="AK12" s="89">
        <v>531.05923785443383</v>
      </c>
      <c r="AL12" s="89">
        <v>646.60326086956525</v>
      </c>
      <c r="AM12" s="89">
        <v>706.69141914191414</v>
      </c>
      <c r="AN12" s="89">
        <v>666.07517220724765</v>
      </c>
      <c r="AO12" s="89">
        <v>548.77446135599916</v>
      </c>
      <c r="AP12" s="89">
        <v>469.2643391521197</v>
      </c>
      <c r="AQ12" s="89">
        <v>705.76849367573777</v>
      </c>
      <c r="AR12" s="89">
        <v>631.36383347788376</v>
      </c>
      <c r="AS12" s="89">
        <v>582.14809384164221</v>
      </c>
      <c r="AT12" s="89">
        <v>706.75198115228102</v>
      </c>
      <c r="AU12" s="89">
        <v>697.95762341633906</v>
      </c>
      <c r="AV12" s="89">
        <v>643.40027075812282</v>
      </c>
      <c r="AW12" s="89">
        <v>661.04174431606407</v>
      </c>
      <c r="AX12" s="89">
        <v>563.56419381330409</v>
      </c>
      <c r="AY12" s="89">
        <v>652.92697063369394</v>
      </c>
      <c r="AZ12" s="89">
        <v>527.82422051513777</v>
      </c>
      <c r="BA12" s="89">
        <v>571.22815533980588</v>
      </c>
      <c r="BB12" s="89">
        <v>746.39716658524674</v>
      </c>
      <c r="BC12" s="89">
        <v>639.22502574665293</v>
      </c>
      <c r="BD12" s="89">
        <v>683.08941781923454</v>
      </c>
      <c r="BE12" s="89">
        <v>632.67624020887729</v>
      </c>
      <c r="BF12" s="89">
        <v>552.27743271221527</v>
      </c>
      <c r="BG12" s="89">
        <v>625.12853470437017</v>
      </c>
      <c r="BH12" s="89">
        <v>555.52042801556422</v>
      </c>
      <c r="BI12" s="89">
        <v>787.13898916967514</v>
      </c>
      <c r="BJ12" s="89">
        <v>517.31409544950054</v>
      </c>
      <c r="BK12" s="89">
        <v>1091.8516901584135</v>
      </c>
      <c r="BL12" s="89">
        <v>473.45588235294122</v>
      </c>
      <c r="BM12" s="89">
        <v>671.65775401069516</v>
      </c>
      <c r="BN12" s="89">
        <v>540.51921317474842</v>
      </c>
      <c r="BO12" s="89">
        <v>580.54245283018872</v>
      </c>
      <c r="BP12" s="89">
        <v>1044.4106077908896</v>
      </c>
      <c r="BQ12" s="89">
        <v>546.38036809815947</v>
      </c>
      <c r="BR12" s="89">
        <v>726.18464052287584</v>
      </c>
      <c r="BS12" s="89">
        <v>586.02783725910069</v>
      </c>
      <c r="BT12" s="89">
        <v>539.72527472527474</v>
      </c>
      <c r="BU12" s="89">
        <v>600.11876484560571</v>
      </c>
      <c r="BV12" s="89">
        <v>625.11169780666125</v>
      </c>
      <c r="BW12" s="89">
        <v>567.07547169811323</v>
      </c>
      <c r="BX12" s="89">
        <v>560</v>
      </c>
      <c r="BY12" s="89">
        <v>621.62458263772953</v>
      </c>
      <c r="BZ12" s="89">
        <v>594.04390808692551</v>
      </c>
      <c r="CA12" s="89">
        <v>680.21201413427559</v>
      </c>
      <c r="CB12" s="89">
        <v>687.52651425877912</v>
      </c>
      <c r="CC12" s="89">
        <v>1043.448348856901</v>
      </c>
      <c r="CD12" s="89">
        <v>670.27786213179468</v>
      </c>
      <c r="CE12" s="89">
        <v>493.55495251017641</v>
      </c>
      <c r="CF12" s="89">
        <v>648.5360075005068</v>
      </c>
      <c r="CG12" s="83">
        <f t="shared" si="0"/>
        <v>123.94360633386654</v>
      </c>
    </row>
    <row r="13" spans="1:85" ht="21" x14ac:dyDescent="0.35">
      <c r="A13" s="85">
        <v>9</v>
      </c>
      <c r="B13" s="84" t="s">
        <v>276</v>
      </c>
      <c r="C13" s="61" t="s">
        <v>90</v>
      </c>
      <c r="D13" s="83" t="s">
        <v>172</v>
      </c>
      <c r="E13" s="83">
        <v>7.2727272727272725</v>
      </c>
      <c r="F13" s="83">
        <v>8.9285714285714288</v>
      </c>
      <c r="G13" s="83">
        <v>22.930800542740844</v>
      </c>
      <c r="H13" s="83">
        <v>20.923913043478262</v>
      </c>
      <c r="I13" s="83">
        <v>2.4242424242424243</v>
      </c>
      <c r="J13" s="83">
        <v>17.446808510638299</v>
      </c>
      <c r="K13" s="83">
        <v>14.40677966101695</v>
      </c>
      <c r="L13" s="83">
        <v>20.72072072072072</v>
      </c>
      <c r="M13" s="83">
        <v>4.1450777202072544</v>
      </c>
      <c r="N13" s="83">
        <v>13.546798029556651</v>
      </c>
      <c r="O13" s="83">
        <v>0</v>
      </c>
      <c r="P13" s="83">
        <v>20.823244552058114</v>
      </c>
      <c r="Q13" s="83">
        <v>2.8947368421052633</v>
      </c>
      <c r="R13" s="83">
        <v>8.3950617283950617</v>
      </c>
      <c r="S13" s="83">
        <v>11.111111111111111</v>
      </c>
      <c r="T13" s="83">
        <v>12.121212121212121</v>
      </c>
      <c r="U13" s="83">
        <v>0</v>
      </c>
      <c r="V13" s="83">
        <v>28.067484662576685</v>
      </c>
      <c r="W13" s="83">
        <v>28.034188034188034</v>
      </c>
      <c r="X13" s="83">
        <v>10.760401721664275</v>
      </c>
      <c r="Y13" s="83">
        <v>8.5106382978723403</v>
      </c>
      <c r="Z13" s="83">
        <v>3.7735849056603774</v>
      </c>
      <c r="AA13" s="83">
        <v>20.434782608695652</v>
      </c>
      <c r="AB13" s="83">
        <v>0</v>
      </c>
      <c r="AC13" s="83">
        <v>19.260065288356909</v>
      </c>
      <c r="AD13" s="83">
        <v>26.838235294117645</v>
      </c>
      <c r="AE13" s="83">
        <v>15.384615384615385</v>
      </c>
      <c r="AF13" s="83">
        <v>22.03742203742204</v>
      </c>
      <c r="AG13" s="83">
        <v>5.8823529411764701</v>
      </c>
      <c r="AH13" s="83">
        <v>14.285714285714285</v>
      </c>
      <c r="AI13" s="83">
        <v>12.781954887218044</v>
      </c>
      <c r="AJ13" s="83">
        <v>25</v>
      </c>
      <c r="AK13" s="83">
        <v>15.789473684210526</v>
      </c>
      <c r="AL13" s="83">
        <v>0</v>
      </c>
      <c r="AM13" s="83">
        <v>10.185185185185185</v>
      </c>
      <c r="AN13" s="83">
        <v>7.888040712468193</v>
      </c>
      <c r="AO13" s="83">
        <v>20.53872053872054</v>
      </c>
      <c r="AP13" s="83">
        <v>0</v>
      </c>
      <c r="AQ13" s="83">
        <v>4.5161290322580641</v>
      </c>
      <c r="AR13" s="83">
        <v>10.317460317460316</v>
      </c>
      <c r="AS13" s="83">
        <v>0</v>
      </c>
      <c r="AT13" s="83">
        <v>17.689530685920577</v>
      </c>
      <c r="AU13" s="83">
        <v>12.580645161290322</v>
      </c>
      <c r="AV13" s="83">
        <v>12.132352941176471</v>
      </c>
      <c r="AW13" s="83">
        <v>5.8928571428571423</v>
      </c>
      <c r="AX13" s="83">
        <v>24.242424242424242</v>
      </c>
      <c r="AY13" s="83">
        <v>5.9210526315789469</v>
      </c>
      <c r="AZ13" s="83">
        <v>11.355311355311356</v>
      </c>
      <c r="BA13" s="83">
        <v>18.357487922705314</v>
      </c>
      <c r="BB13" s="83">
        <v>11.320754716981133</v>
      </c>
      <c r="BC13" s="83">
        <v>6.7796610169491522</v>
      </c>
      <c r="BD13" s="83">
        <v>11.02514506769826</v>
      </c>
      <c r="BE13" s="83">
        <v>9.1614906832298146</v>
      </c>
      <c r="BF13" s="83">
        <v>11.827956989247312</v>
      </c>
      <c r="BG13" s="83">
        <v>14.117647058823529</v>
      </c>
      <c r="BH13" s="83">
        <v>9.375</v>
      </c>
      <c r="BI13" s="83">
        <v>2.4</v>
      </c>
      <c r="BJ13" s="83">
        <v>13.095238095238097</v>
      </c>
      <c r="BK13" s="83">
        <v>19.133574007220215</v>
      </c>
      <c r="BL13" s="83">
        <v>0</v>
      </c>
      <c r="BM13" s="83">
        <v>0</v>
      </c>
      <c r="BN13" s="83">
        <v>8.9552238805970141</v>
      </c>
      <c r="BO13" s="83">
        <v>15.079365079365079</v>
      </c>
      <c r="BP13" s="83">
        <v>6.6326530612244898</v>
      </c>
      <c r="BQ13" s="83">
        <v>8.064516129032258</v>
      </c>
      <c r="BR13" s="83">
        <v>4.5454545454545459</v>
      </c>
      <c r="BS13" s="83">
        <v>33.236151603498541</v>
      </c>
      <c r="BT13" s="83">
        <v>6.1224489795918364</v>
      </c>
      <c r="BU13" s="83">
        <v>14.213197969543149</v>
      </c>
      <c r="BV13" s="83">
        <v>28.735632183908045</v>
      </c>
      <c r="BW13" s="83">
        <v>12.861736334405144</v>
      </c>
      <c r="BX13" s="83">
        <v>0</v>
      </c>
      <c r="BY13" s="83">
        <v>15.111111111111111</v>
      </c>
      <c r="BZ13" s="83">
        <v>13.194444444444445</v>
      </c>
      <c r="CA13" s="83">
        <v>19.821826280623608</v>
      </c>
      <c r="CB13" s="83">
        <v>8.3989501312335957</v>
      </c>
      <c r="CC13" s="83">
        <v>25.482625482625483</v>
      </c>
      <c r="CD13" s="83">
        <v>8.5419734904270985</v>
      </c>
      <c r="CE13" s="83">
        <v>0</v>
      </c>
      <c r="CF13" s="83">
        <v>15.002312576209897</v>
      </c>
      <c r="CG13" s="83">
        <f t="shared" si="0"/>
        <v>8.167237681653198</v>
      </c>
    </row>
    <row r="14" spans="1:85" x14ac:dyDescent="0.35">
      <c r="A14" s="85">
        <v>10</v>
      </c>
      <c r="C14" s="61" t="s">
        <v>91</v>
      </c>
      <c r="D14" s="83" t="s">
        <v>176</v>
      </c>
      <c r="E14" s="83">
        <v>1.6324822101297616</v>
      </c>
      <c r="F14" s="83">
        <v>3.0888941287432208</v>
      </c>
      <c r="G14" s="83">
        <v>4.3283384166556162</v>
      </c>
      <c r="H14" s="83">
        <v>3.6952130194974688</v>
      </c>
      <c r="I14" s="83">
        <v>2.3136049192928514</v>
      </c>
      <c r="J14" s="83">
        <v>1.6585084940973223</v>
      </c>
      <c r="K14" s="83">
        <v>2.5774672088893982</v>
      </c>
      <c r="L14" s="83">
        <v>4.3978102189781021</v>
      </c>
      <c r="M14" s="83">
        <v>1.2220061687005499</v>
      </c>
      <c r="N14" s="83">
        <v>2.3647543664551582</v>
      </c>
      <c r="O14" s="83">
        <v>2.4349979364424268</v>
      </c>
      <c r="P14" s="83">
        <v>3.467519904754818</v>
      </c>
      <c r="Q14" s="83">
        <v>0.96643594096904784</v>
      </c>
      <c r="R14" s="83">
        <v>1.628393398819497</v>
      </c>
      <c r="S14" s="83">
        <v>3.8014981273408237</v>
      </c>
      <c r="T14" s="83">
        <v>3.4544069088138176</v>
      </c>
      <c r="U14" s="83">
        <v>2.1194280908326322</v>
      </c>
      <c r="V14" s="83">
        <v>4.2306127731962571</v>
      </c>
      <c r="W14" s="83">
        <v>2.6438202908791144</v>
      </c>
      <c r="X14" s="83">
        <v>2.6372190810557044</v>
      </c>
      <c r="Y14" s="83">
        <v>2.3295316670710995</v>
      </c>
      <c r="Z14" s="83">
        <v>1.2333128740217891</v>
      </c>
      <c r="AA14" s="83">
        <v>2.9665587918015102</v>
      </c>
      <c r="AB14" s="83">
        <v>0.19762845849802371</v>
      </c>
      <c r="AC14" s="83">
        <v>3.738595059713671</v>
      </c>
      <c r="AD14" s="83">
        <v>3.6987180814712035</v>
      </c>
      <c r="AE14" s="83">
        <v>3.6111013975824968</v>
      </c>
      <c r="AF14" s="83">
        <v>3.875682175561928</v>
      </c>
      <c r="AG14" s="83">
        <v>1.9996639220299108</v>
      </c>
      <c r="AH14" s="83">
        <v>1.1418533157663593</v>
      </c>
      <c r="AI14" s="83">
        <v>2.95586365187184</v>
      </c>
      <c r="AJ14" s="83">
        <v>3.7648612945838837</v>
      </c>
      <c r="AK14" s="83">
        <v>2.7354856075772616</v>
      </c>
      <c r="AL14" s="83">
        <v>1.8793103448275863</v>
      </c>
      <c r="AM14" s="83">
        <v>1.9278406031233171</v>
      </c>
      <c r="AN14" s="83">
        <v>2.0501652147792133</v>
      </c>
      <c r="AO14" s="83">
        <v>4.7646632874728461</v>
      </c>
      <c r="AP14" s="83">
        <v>1.4507772020725389</v>
      </c>
      <c r="AQ14" s="83">
        <v>1.5091189314153608</v>
      </c>
      <c r="AR14" s="83">
        <v>0.63824994368382848</v>
      </c>
      <c r="AS14" s="83">
        <v>1.5496521189120811</v>
      </c>
      <c r="AT14" s="83">
        <v>5.548933916037611</v>
      </c>
      <c r="AU14" s="83">
        <v>2.5244628265913445</v>
      </c>
      <c r="AV14" s="83">
        <v>5.4738029360449749</v>
      </c>
      <c r="AW14" s="83">
        <v>1.0280964417655065</v>
      </c>
      <c r="AX14" s="83">
        <v>3.7522460627840606</v>
      </c>
      <c r="AY14" s="83">
        <v>2.2801788375558867</v>
      </c>
      <c r="AZ14" s="83">
        <v>2.4943524096385543</v>
      </c>
      <c r="BA14" s="83">
        <v>2.2123323013415894</v>
      </c>
      <c r="BB14" s="83">
        <v>4.7861271676300579</v>
      </c>
      <c r="BC14" s="83">
        <v>2.780309936189608</v>
      </c>
      <c r="BD14" s="83">
        <v>2.555147361657963</v>
      </c>
      <c r="BE14" s="83">
        <v>1.6413522782949534</v>
      </c>
      <c r="BF14" s="83">
        <v>2.1984061555372354</v>
      </c>
      <c r="BG14" s="83">
        <v>0.84380919579817459</v>
      </c>
      <c r="BH14" s="83">
        <v>1.0257402748209794</v>
      </c>
      <c r="BI14" s="83">
        <v>0.62659195109526244</v>
      </c>
      <c r="BJ14" s="83">
        <v>3.6241319444444446</v>
      </c>
      <c r="BK14" s="83">
        <v>5.1817979031898282</v>
      </c>
      <c r="BL14" s="83">
        <v>0.52592036063110448</v>
      </c>
      <c r="BM14" s="83">
        <v>1.0273972602739725</v>
      </c>
      <c r="BN14" s="83">
        <v>1.9135165556702001</v>
      </c>
      <c r="BO14" s="83">
        <v>3.1935483870967745</v>
      </c>
      <c r="BP14" s="83">
        <v>3.184523125703651</v>
      </c>
      <c r="BQ14" s="83">
        <v>1.8013631937682568</v>
      </c>
      <c r="BR14" s="83">
        <v>0.59582919563058589</v>
      </c>
      <c r="BS14" s="83">
        <v>4.0712096891872172</v>
      </c>
      <c r="BT14" s="83">
        <v>1.1408512505484862</v>
      </c>
      <c r="BU14" s="83">
        <v>4.0256005936369545</v>
      </c>
      <c r="BV14" s="83">
        <v>5.0343434343434339</v>
      </c>
      <c r="BW14" s="83">
        <v>2.961506753757372</v>
      </c>
      <c r="BX14" s="83">
        <v>1.3435700575815739</v>
      </c>
      <c r="BY14" s="83">
        <v>2.4551918871920249</v>
      </c>
      <c r="BZ14" s="83">
        <v>1.1579331924964658</v>
      </c>
      <c r="CA14" s="83">
        <v>6.0288050951726131</v>
      </c>
      <c r="CB14" s="83">
        <v>1.0063007116631157</v>
      </c>
      <c r="CC14" s="83">
        <v>10.313689533494484</v>
      </c>
      <c r="CD14" s="83">
        <v>0.997559785261103</v>
      </c>
      <c r="CE14" s="83">
        <v>1.5174506828528074</v>
      </c>
      <c r="CF14" s="83">
        <v>2.7766434888758571</v>
      </c>
      <c r="CG14" s="83">
        <f t="shared" si="0"/>
        <v>1.6070745437861953</v>
      </c>
    </row>
    <row r="15" spans="1:85" ht="21" x14ac:dyDescent="0.35">
      <c r="A15" s="85">
        <v>11</v>
      </c>
      <c r="B15" s="84" t="s">
        <v>180</v>
      </c>
      <c r="C15" s="61" t="s">
        <v>90</v>
      </c>
      <c r="D15" s="83" t="s">
        <v>181</v>
      </c>
      <c r="E15" s="83">
        <v>0</v>
      </c>
      <c r="F15" s="83">
        <v>0</v>
      </c>
      <c r="G15" s="83">
        <v>20.606060606060606</v>
      </c>
      <c r="H15" s="83">
        <v>8.064516129032258</v>
      </c>
      <c r="I15" s="83">
        <v>14.285714285714285</v>
      </c>
      <c r="J15" s="83">
        <v>19.512195121951219</v>
      </c>
      <c r="K15" s="83">
        <v>30</v>
      </c>
      <c r="L15" s="83">
        <v>17.647058823529413</v>
      </c>
      <c r="M15" s="83">
        <v>0</v>
      </c>
      <c r="N15" s="83">
        <v>13.157894736842104</v>
      </c>
      <c r="O15" s="83" t="s">
        <v>111</v>
      </c>
      <c r="P15" s="83">
        <v>23.684210526315788</v>
      </c>
      <c r="Q15" s="83">
        <v>16.071428571428573</v>
      </c>
      <c r="R15" s="83">
        <v>16.783216783216783</v>
      </c>
      <c r="S15" s="83">
        <v>25</v>
      </c>
      <c r="T15" s="83">
        <v>0</v>
      </c>
      <c r="U15" s="83">
        <v>23.076923076923077</v>
      </c>
      <c r="V15" s="83">
        <v>10.92436974789916</v>
      </c>
      <c r="W15" s="83">
        <v>22.222222222222221</v>
      </c>
      <c r="X15" s="83">
        <v>15.463917525773196</v>
      </c>
      <c r="Y15" s="83">
        <v>33.333333333333329</v>
      </c>
      <c r="Z15" s="83">
        <v>0</v>
      </c>
      <c r="AA15" s="83">
        <v>21.875</v>
      </c>
      <c r="AB15" s="83">
        <v>0</v>
      </c>
      <c r="AC15" s="83">
        <v>18.75</v>
      </c>
      <c r="AD15" s="83">
        <v>7.6923076923076925</v>
      </c>
      <c r="AE15" s="83">
        <v>10.714285714285714</v>
      </c>
      <c r="AF15" s="83">
        <v>19.075144508670519</v>
      </c>
      <c r="AG15" s="83">
        <v>0</v>
      </c>
      <c r="AH15" s="83">
        <v>0</v>
      </c>
      <c r="AI15" s="83">
        <v>8.3333333333333321</v>
      </c>
      <c r="AJ15" s="83">
        <v>19.047619047619047</v>
      </c>
      <c r="AK15" s="83">
        <v>13.432835820895523</v>
      </c>
      <c r="AL15" s="83">
        <v>0</v>
      </c>
      <c r="AM15" s="83">
        <v>0</v>
      </c>
      <c r="AN15" s="83">
        <v>13.23529411764706</v>
      </c>
      <c r="AO15" s="83">
        <v>15.625</v>
      </c>
      <c r="AP15" s="83">
        <v>0</v>
      </c>
      <c r="AQ15" s="83">
        <v>0</v>
      </c>
      <c r="AR15" s="83">
        <v>0</v>
      </c>
      <c r="AS15" s="83">
        <v>0</v>
      </c>
      <c r="AT15" s="83">
        <v>8.5714285714285712</v>
      </c>
      <c r="AU15" s="83">
        <v>10.909090909090908</v>
      </c>
      <c r="AV15" s="83">
        <v>0</v>
      </c>
      <c r="AW15" s="83">
        <v>12.380952380952381</v>
      </c>
      <c r="AX15" s="83">
        <v>22.352941176470591</v>
      </c>
      <c r="AY15" s="83">
        <v>28.260869565217391</v>
      </c>
      <c r="AZ15" s="83">
        <v>11.111111111111111</v>
      </c>
      <c r="BA15" s="83">
        <v>11.111111111111111</v>
      </c>
      <c r="BB15" s="83">
        <v>0</v>
      </c>
      <c r="BC15" s="83">
        <v>14.285714285714285</v>
      </c>
      <c r="BD15" s="83">
        <v>0</v>
      </c>
      <c r="BE15" s="83">
        <v>9.8039215686274517</v>
      </c>
      <c r="BF15" s="83">
        <v>20</v>
      </c>
      <c r="BG15" s="83">
        <v>0</v>
      </c>
      <c r="BH15" s="83">
        <v>0</v>
      </c>
      <c r="BI15" s="83">
        <v>0</v>
      </c>
      <c r="BJ15" s="83">
        <v>20</v>
      </c>
      <c r="BK15" s="83">
        <v>0</v>
      </c>
      <c r="BL15" s="83">
        <v>0</v>
      </c>
      <c r="BM15" s="83" t="s">
        <v>111</v>
      </c>
      <c r="BN15" s="83">
        <v>0</v>
      </c>
      <c r="BO15" s="83">
        <v>15.384615384615385</v>
      </c>
      <c r="BP15" s="83">
        <v>0</v>
      </c>
      <c r="BQ15" s="83">
        <v>0</v>
      </c>
      <c r="BR15" s="83">
        <v>0</v>
      </c>
      <c r="BS15" s="83">
        <v>15.625</v>
      </c>
      <c r="BT15" s="83">
        <v>0</v>
      </c>
      <c r="BU15" s="83">
        <v>9.375</v>
      </c>
      <c r="BV15" s="83">
        <v>7.5471698113207548</v>
      </c>
      <c r="BW15" s="83">
        <v>20.454545454545457</v>
      </c>
      <c r="BX15" s="83" t="s">
        <v>111</v>
      </c>
      <c r="BY15" s="83">
        <v>0</v>
      </c>
      <c r="BZ15" s="83">
        <v>15.714285714285714</v>
      </c>
      <c r="CA15" s="83">
        <v>18.75</v>
      </c>
      <c r="CB15" s="83">
        <v>14.906832298136646</v>
      </c>
      <c r="CC15" s="83">
        <v>0</v>
      </c>
      <c r="CD15" s="83">
        <v>3.7593984962406015</v>
      </c>
      <c r="CE15" s="83">
        <v>0</v>
      </c>
      <c r="CF15" s="83">
        <v>14.729434603251637</v>
      </c>
      <c r="CG15" s="83">
        <f t="shared" si="0"/>
        <v>9.3741705816806231</v>
      </c>
    </row>
    <row r="16" spans="1:85" x14ac:dyDescent="0.35">
      <c r="A16" s="85">
        <v>12</v>
      </c>
      <c r="C16" s="61" t="s">
        <v>91</v>
      </c>
      <c r="D16" s="83" t="s">
        <v>182</v>
      </c>
      <c r="E16" s="83">
        <v>4.3879907621247112</v>
      </c>
      <c r="F16" s="83">
        <v>11.633109619686801</v>
      </c>
      <c r="G16" s="83">
        <v>7.3746312684365778</v>
      </c>
      <c r="H16" s="83">
        <v>2.2366288492706645</v>
      </c>
      <c r="I16" s="83">
        <v>12.782608695652172</v>
      </c>
      <c r="J16" s="83">
        <v>7.8447912273302407</v>
      </c>
      <c r="K16" s="83">
        <v>0.64489286457249839</v>
      </c>
      <c r="L16" s="83">
        <v>12.028725314183124</v>
      </c>
      <c r="M16" s="83">
        <v>0.59213433495360135</v>
      </c>
      <c r="N16" s="83">
        <v>5.5061528788287077</v>
      </c>
      <c r="O16" s="83">
        <v>11.004784688995215</v>
      </c>
      <c r="P16" s="83">
        <v>10.081402629931119</v>
      </c>
      <c r="Q16" s="83">
        <v>8.5278614457831328</v>
      </c>
      <c r="R16" s="83">
        <v>6.9730496453900708</v>
      </c>
      <c r="S16" s="83">
        <v>12.068965517241379</v>
      </c>
      <c r="T16" s="83">
        <v>10.407725321888412</v>
      </c>
      <c r="U16" s="83">
        <v>10.113960113960115</v>
      </c>
      <c r="V16" s="83">
        <v>2.5177614358718685</v>
      </c>
      <c r="W16" s="83">
        <v>9.5864661654135332</v>
      </c>
      <c r="X16" s="83">
        <v>6.9968445602963367</v>
      </c>
      <c r="Y16" s="83">
        <v>10.42654028436019</v>
      </c>
      <c r="Z16" s="83">
        <v>1.198284561049445</v>
      </c>
      <c r="AA16" s="83">
        <v>10.050251256281408</v>
      </c>
      <c r="AB16" s="83">
        <v>3.7793667007150153</v>
      </c>
      <c r="AC16" s="83">
        <v>8.2013485965187378</v>
      </c>
      <c r="AD16" s="83">
        <v>7.94717887154862</v>
      </c>
      <c r="AE16" s="83">
        <v>5.8211256746337705</v>
      </c>
      <c r="AF16" s="83">
        <v>10.139416983523446</v>
      </c>
      <c r="AG16" s="83">
        <v>8.1761006289308167</v>
      </c>
      <c r="AH16" s="83">
        <v>5.809128630705394</v>
      </c>
      <c r="AI16" s="83">
        <v>4.4196211753278289</v>
      </c>
      <c r="AJ16" s="83">
        <v>11.588411588411589</v>
      </c>
      <c r="AK16" s="83">
        <v>7.1108529704613339</v>
      </c>
      <c r="AL16" s="83">
        <v>4.4207317073170733</v>
      </c>
      <c r="AM16" s="83">
        <v>1.8798024149286501</v>
      </c>
      <c r="AN16" s="83">
        <v>3.0068439358240773</v>
      </c>
      <c r="AO16" s="83">
        <v>10.986722207758397</v>
      </c>
      <c r="AP16" s="83">
        <v>7.5098814229249005</v>
      </c>
      <c r="AQ16" s="83">
        <v>3.4531693472090819</v>
      </c>
      <c r="AR16" s="83">
        <v>1.0377358490566038</v>
      </c>
      <c r="AS16" s="83">
        <v>3.4267912772585665</v>
      </c>
      <c r="AT16" s="83">
        <v>2.9654403567447045</v>
      </c>
      <c r="AU16" s="83">
        <v>3.4547631263896017</v>
      </c>
      <c r="AV16" s="83">
        <v>0.56532337534360255</v>
      </c>
      <c r="AW16" s="83">
        <v>7.3675609423941166</v>
      </c>
      <c r="AX16" s="83">
        <v>8.974840405557643</v>
      </c>
      <c r="AY16" s="83">
        <v>8.0226521944313358</v>
      </c>
      <c r="AZ16" s="83">
        <v>10.492332526230831</v>
      </c>
      <c r="BA16" s="83">
        <v>0.96894789044022278</v>
      </c>
      <c r="BB16" s="83">
        <v>1.4091273018414732</v>
      </c>
      <c r="BC16" s="83">
        <v>4.8598130841121492</v>
      </c>
      <c r="BD16" s="83">
        <v>3.1673692605673915</v>
      </c>
      <c r="BE16" s="83">
        <v>5.4349431398611721</v>
      </c>
      <c r="BF16" s="83">
        <v>5.1162790697674421</v>
      </c>
      <c r="BG16" s="83">
        <v>10.451977401129943</v>
      </c>
      <c r="BH16" s="83">
        <v>5.1792828685258963</v>
      </c>
      <c r="BI16" s="83">
        <v>1.0206822455009401</v>
      </c>
      <c r="BJ16" s="83">
        <v>10.973084886128365</v>
      </c>
      <c r="BK16" s="83">
        <v>1.6662809534829899</v>
      </c>
      <c r="BL16" s="83">
        <v>6.024096385542169</v>
      </c>
      <c r="BM16" s="83">
        <v>0</v>
      </c>
      <c r="BN16" s="83">
        <v>8.4239130434782616</v>
      </c>
      <c r="BO16" s="83">
        <v>6.6290550070521856</v>
      </c>
      <c r="BP16" s="83">
        <v>0.58326042578011084</v>
      </c>
      <c r="BQ16" s="83">
        <v>9.8802395209580833</v>
      </c>
      <c r="BR16" s="83">
        <v>2.3622047244094486</v>
      </c>
      <c r="BS16" s="83">
        <v>12.147505422993492</v>
      </c>
      <c r="BT16" s="83">
        <v>5.3921568627450984</v>
      </c>
      <c r="BU16" s="83">
        <v>8.3887043189368757</v>
      </c>
      <c r="BV16" s="83">
        <v>5.3995680345572357</v>
      </c>
      <c r="BW16" s="83">
        <v>8.644729503625209</v>
      </c>
      <c r="BX16" s="83">
        <v>8.1632653061224492</v>
      </c>
      <c r="BY16" s="83">
        <v>1.183546759798215</v>
      </c>
      <c r="BZ16" s="83">
        <v>5.4646324549237173</v>
      </c>
      <c r="CA16" s="83">
        <v>9.6034400382226472</v>
      </c>
      <c r="CB16" s="83">
        <v>7.1305138699408825</v>
      </c>
      <c r="CC16" s="83">
        <v>1.5032679738562091</v>
      </c>
      <c r="CD16" s="83">
        <v>4.1424508470384573</v>
      </c>
      <c r="CE16" s="83">
        <v>9.8765432098765427</v>
      </c>
      <c r="CF16" s="83">
        <v>4.6109318541613797</v>
      </c>
      <c r="CG16" s="83">
        <f t="shared" si="0"/>
        <v>3.6106670479910155</v>
      </c>
    </row>
    <row r="17" spans="1:85" ht="21" x14ac:dyDescent="0.35">
      <c r="A17" s="85">
        <v>13</v>
      </c>
      <c r="B17" s="84" t="s">
        <v>135</v>
      </c>
      <c r="C17" s="61" t="s">
        <v>90</v>
      </c>
      <c r="D17" s="83" t="s">
        <v>136</v>
      </c>
      <c r="E17" s="83">
        <v>39.393939393939391</v>
      </c>
      <c r="F17" s="83">
        <v>40.74074074074074</v>
      </c>
      <c r="G17" s="83">
        <v>52.834467120181408</v>
      </c>
      <c r="H17" s="83">
        <v>54.629629629629626</v>
      </c>
      <c r="I17" s="83">
        <v>51.428571428571423</v>
      </c>
      <c r="J17" s="83">
        <v>45.283018867924532</v>
      </c>
      <c r="K17" s="83">
        <v>37.313432835820898</v>
      </c>
      <c r="L17" s="83">
        <v>49.275362318840585</v>
      </c>
      <c r="M17" s="83">
        <v>34.939759036144579</v>
      </c>
      <c r="N17" s="83">
        <v>53.985507246376805</v>
      </c>
      <c r="O17" s="83">
        <v>61.53846153846154</v>
      </c>
      <c r="P17" s="83">
        <v>56.809338521400775</v>
      </c>
      <c r="Q17" s="83">
        <v>39.772727272727273</v>
      </c>
      <c r="R17" s="83">
        <v>42.805755395683455</v>
      </c>
      <c r="S17" s="83">
        <v>65.517241379310349</v>
      </c>
      <c r="T17" s="83">
        <v>31.428571428571427</v>
      </c>
      <c r="U17" s="83">
        <v>43.18181818181818</v>
      </c>
      <c r="V17" s="83">
        <v>57.432432432432435</v>
      </c>
      <c r="W17" s="83">
        <v>49.570200573065904</v>
      </c>
      <c r="X17" s="83">
        <v>46.359223300970875</v>
      </c>
      <c r="Y17" s="83">
        <v>44.230769230769226</v>
      </c>
      <c r="Z17" s="83">
        <v>28.571428571428569</v>
      </c>
      <c r="AA17" s="83">
        <v>43.835616438356162</v>
      </c>
      <c r="AB17" s="83">
        <v>32.307692307692307</v>
      </c>
      <c r="AC17" s="83">
        <v>52.777777777777779</v>
      </c>
      <c r="AD17" s="83">
        <v>63.095238095238095</v>
      </c>
      <c r="AE17" s="83">
        <v>48.015873015873019</v>
      </c>
      <c r="AF17" s="83">
        <v>56.54281098546042</v>
      </c>
      <c r="AG17" s="83">
        <v>34.782608695652172</v>
      </c>
      <c r="AH17" s="83">
        <v>52.631578947368418</v>
      </c>
      <c r="AI17" s="83">
        <v>45.283018867924532</v>
      </c>
      <c r="AJ17" s="83">
        <v>58.695652173913047</v>
      </c>
      <c r="AK17" s="83">
        <v>49.6</v>
      </c>
      <c r="AL17" s="83">
        <v>30.508474576271187</v>
      </c>
      <c r="AM17" s="83">
        <v>41.269841269841265</v>
      </c>
      <c r="AN17" s="83">
        <v>41.221374045801525</v>
      </c>
      <c r="AO17" s="83">
        <v>52.661064425770313</v>
      </c>
      <c r="AP17" s="83">
        <v>48.780487804878049</v>
      </c>
      <c r="AQ17" s="83">
        <v>24.210526315789473</v>
      </c>
      <c r="AR17" s="83">
        <v>41.25</v>
      </c>
      <c r="AS17" s="83">
        <v>23.52941176470588</v>
      </c>
      <c r="AT17" s="83">
        <v>51.81818181818182</v>
      </c>
      <c r="AU17" s="83">
        <v>41.75257731958763</v>
      </c>
      <c r="AV17" s="83">
        <v>60</v>
      </c>
      <c r="AW17" s="83">
        <v>44.881889763779526</v>
      </c>
      <c r="AX17" s="83">
        <v>60.469011725293129</v>
      </c>
      <c r="AY17" s="83">
        <v>44.497607655502392</v>
      </c>
      <c r="AZ17" s="83">
        <v>53.246753246753244</v>
      </c>
      <c r="BA17" s="83">
        <v>40.909090909090914</v>
      </c>
      <c r="BB17" s="83">
        <v>47.967479674796749</v>
      </c>
      <c r="BC17" s="83">
        <v>36.585365853658537</v>
      </c>
      <c r="BD17" s="83">
        <v>54.500000000000007</v>
      </c>
      <c r="BE17" s="83">
        <v>43.877551020408163</v>
      </c>
      <c r="BF17" s="83">
        <v>52.830188679245282</v>
      </c>
      <c r="BG17" s="83">
        <v>34</v>
      </c>
      <c r="BH17" s="83">
        <v>32.142857142857146</v>
      </c>
      <c r="BI17" s="83">
        <v>32.941176470588232</v>
      </c>
      <c r="BJ17" s="83">
        <v>50</v>
      </c>
      <c r="BK17" s="83">
        <v>50</v>
      </c>
      <c r="BL17" s="83">
        <v>40</v>
      </c>
      <c r="BM17" s="83">
        <v>0</v>
      </c>
      <c r="BN17" s="83">
        <v>52</v>
      </c>
      <c r="BO17" s="83">
        <v>48.571428571428569</v>
      </c>
      <c r="BP17" s="83">
        <v>34.615384615384613</v>
      </c>
      <c r="BQ17" s="83">
        <v>45.454545454545453</v>
      </c>
      <c r="BR17" s="83">
        <v>32.727272727272727</v>
      </c>
      <c r="BS17" s="83">
        <v>54.86725663716814</v>
      </c>
      <c r="BT17" s="83">
        <v>36.84210526315789</v>
      </c>
      <c r="BU17" s="83">
        <v>45.132743362831853</v>
      </c>
      <c r="BV17" s="83">
        <v>58.282208588957054</v>
      </c>
      <c r="BW17" s="83">
        <v>39.344262295081968</v>
      </c>
      <c r="BX17" s="83">
        <v>0</v>
      </c>
      <c r="BY17" s="83">
        <v>48</v>
      </c>
      <c r="BZ17" s="83">
        <v>44.090056285178235</v>
      </c>
      <c r="CA17" s="83">
        <v>56.834532374100718</v>
      </c>
      <c r="CB17" s="83">
        <v>47.302158273381295</v>
      </c>
      <c r="CC17" s="83">
        <v>43.661971830985912</v>
      </c>
      <c r="CD17" s="83">
        <v>40.732265446224261</v>
      </c>
      <c r="CE17" s="83">
        <v>42.105263157894733</v>
      </c>
      <c r="CF17" s="83">
        <v>48.209229898074746</v>
      </c>
      <c r="CG17" s="83">
        <f t="shared" si="0"/>
        <v>11.622082633364943</v>
      </c>
    </row>
    <row r="18" spans="1:85" x14ac:dyDescent="0.35">
      <c r="A18" s="85">
        <v>14</v>
      </c>
      <c r="C18" s="61" t="s">
        <v>91</v>
      </c>
      <c r="D18" s="83" t="s">
        <v>138</v>
      </c>
      <c r="E18" s="83">
        <v>26.55330281229562</v>
      </c>
      <c r="F18" s="83">
        <v>30.257510729613735</v>
      </c>
      <c r="G18" s="83">
        <v>30.909703504043129</v>
      </c>
      <c r="H18" s="83">
        <v>23.339630867606452</v>
      </c>
      <c r="I18" s="83">
        <v>32.865779927448607</v>
      </c>
      <c r="J18" s="83">
        <v>26.433526829958943</v>
      </c>
      <c r="K18" s="83">
        <v>18.861425031727805</v>
      </c>
      <c r="L18" s="83">
        <v>33.509700176366842</v>
      </c>
      <c r="M18" s="83">
        <v>18.65462587541467</v>
      </c>
      <c r="N18" s="83">
        <v>28.753801136037637</v>
      </c>
      <c r="O18" s="83">
        <v>24.104683195592287</v>
      </c>
      <c r="P18" s="83">
        <v>26.542585474408252</v>
      </c>
      <c r="Q18" s="83">
        <v>23.735313812625556</v>
      </c>
      <c r="R18" s="83">
        <v>21.364140745248235</v>
      </c>
      <c r="S18" s="83">
        <v>37.842669845053635</v>
      </c>
      <c r="T18" s="83">
        <v>28.744650499286735</v>
      </c>
      <c r="U18" s="83">
        <v>25.727482678983833</v>
      </c>
      <c r="V18" s="83">
        <v>25.259580894846138</v>
      </c>
      <c r="W18" s="83">
        <v>29.607020221289581</v>
      </c>
      <c r="X18" s="83">
        <v>31.523673905304378</v>
      </c>
      <c r="Y18" s="83">
        <v>23.607843137254903</v>
      </c>
      <c r="Z18" s="83">
        <v>19.535173088032707</v>
      </c>
      <c r="AA18" s="83">
        <v>29.106858054226475</v>
      </c>
      <c r="AB18" s="83">
        <v>17.477076965823841</v>
      </c>
      <c r="AC18" s="83">
        <v>30.441767068273091</v>
      </c>
      <c r="AD18" s="83">
        <v>27.378835897039501</v>
      </c>
      <c r="AE18" s="83">
        <v>28.606273753474387</v>
      </c>
      <c r="AF18" s="83">
        <v>27.117894271178944</v>
      </c>
      <c r="AG18" s="83">
        <v>29.518384256861729</v>
      </c>
      <c r="AH18" s="83">
        <v>24.041297935103245</v>
      </c>
      <c r="AI18" s="83">
        <v>25.137160444266026</v>
      </c>
      <c r="AJ18" s="83">
        <v>27.203204661325564</v>
      </c>
      <c r="AK18" s="83">
        <v>24.289617486338795</v>
      </c>
      <c r="AL18" s="83">
        <v>24.330357142857142</v>
      </c>
      <c r="AM18" s="83">
        <v>23.722485805397838</v>
      </c>
      <c r="AN18" s="83">
        <v>22.608789703284423</v>
      </c>
      <c r="AO18" s="83">
        <v>33.499811534112325</v>
      </c>
      <c r="AP18" s="83">
        <v>26.278240190249701</v>
      </c>
      <c r="AQ18" s="83">
        <v>19.51578384162654</v>
      </c>
      <c r="AR18" s="83">
        <v>19.694174757281555</v>
      </c>
      <c r="AS18" s="83">
        <v>25.073457394711067</v>
      </c>
      <c r="AT18" s="83">
        <v>25.952688172043008</v>
      </c>
      <c r="AU18" s="83">
        <v>24.259415996614472</v>
      </c>
      <c r="AV18" s="83">
        <v>30.274314214463839</v>
      </c>
      <c r="AW18" s="83">
        <v>23.714911407525381</v>
      </c>
      <c r="AX18" s="83">
        <v>28.810536424749621</v>
      </c>
      <c r="AY18" s="83">
        <v>26.199938856618772</v>
      </c>
      <c r="AZ18" s="83">
        <v>28.753993610223645</v>
      </c>
      <c r="BA18" s="83">
        <v>21.430960663633929</v>
      </c>
      <c r="BB18" s="83">
        <v>23.166622091468305</v>
      </c>
      <c r="BC18" s="83">
        <v>24.685382381413358</v>
      </c>
      <c r="BD18" s="83">
        <v>24.144027598102628</v>
      </c>
      <c r="BE18" s="83">
        <v>26.902386117136661</v>
      </c>
      <c r="BF18" s="83">
        <v>31.082214765100669</v>
      </c>
      <c r="BG18" s="83">
        <v>20.668693009118542</v>
      </c>
      <c r="BH18" s="83">
        <v>23.602118893466745</v>
      </c>
      <c r="BI18" s="83">
        <v>16.66811430556762</v>
      </c>
      <c r="BJ18" s="83">
        <v>27.487473156764498</v>
      </c>
      <c r="BK18" s="83">
        <v>26.385409359655277</v>
      </c>
      <c r="BL18" s="83">
        <v>25.175644028103044</v>
      </c>
      <c r="BM18" s="83">
        <v>26.013513513513516</v>
      </c>
      <c r="BN18" s="83">
        <v>25.269807844169517</v>
      </c>
      <c r="BO18" s="83">
        <v>25.07015902712816</v>
      </c>
      <c r="BP18" s="83">
        <v>22.234373685538824</v>
      </c>
      <c r="BQ18" s="83">
        <v>30.8191403081914</v>
      </c>
      <c r="BR18" s="83">
        <v>18.391061452513966</v>
      </c>
      <c r="BS18" s="83">
        <v>24.25314465408805</v>
      </c>
      <c r="BT18" s="83">
        <v>22.093023255813954</v>
      </c>
      <c r="BU18" s="83">
        <v>27.762184230671089</v>
      </c>
      <c r="BV18" s="83">
        <v>28.635204081632654</v>
      </c>
      <c r="BW18" s="83">
        <v>26.390845070422536</v>
      </c>
      <c r="BX18" s="83">
        <v>20.45929018789144</v>
      </c>
      <c r="BY18" s="83">
        <v>21.914686986403705</v>
      </c>
      <c r="BZ18" s="83">
        <v>23.026136301631471</v>
      </c>
      <c r="CA18" s="83">
        <v>30.222602739726028</v>
      </c>
      <c r="CB18" s="83">
        <v>20.715463968289143</v>
      </c>
      <c r="CC18" s="83">
        <v>30.446070332782625</v>
      </c>
      <c r="CD18" s="83">
        <v>24.047985478079003</v>
      </c>
      <c r="CE18" s="83">
        <v>29.702970297029701</v>
      </c>
      <c r="CF18" s="83">
        <v>24.481724257636969</v>
      </c>
      <c r="CG18" s="83">
        <f t="shared" si="0"/>
        <v>4.1006229637587186</v>
      </c>
    </row>
    <row r="19" spans="1:85" ht="21" x14ac:dyDescent="0.35">
      <c r="A19" s="85">
        <v>15</v>
      </c>
      <c r="B19" s="84" t="s">
        <v>189</v>
      </c>
      <c r="C19" s="61" t="s">
        <v>90</v>
      </c>
      <c r="D19" s="83" t="s">
        <v>190</v>
      </c>
      <c r="E19" s="83">
        <v>0</v>
      </c>
      <c r="F19" s="83">
        <v>25.641025641025639</v>
      </c>
      <c r="G19" s="83">
        <v>13.294797687861271</v>
      </c>
      <c r="H19" s="83">
        <v>7.9207920792079207</v>
      </c>
      <c r="I19" s="83">
        <v>2.7027027027027026</v>
      </c>
      <c r="J19" s="83">
        <v>4.5454545454545459</v>
      </c>
      <c r="K19" s="83">
        <v>9.0909090909090917</v>
      </c>
      <c r="L19" s="83">
        <v>10.714285714285714</v>
      </c>
      <c r="M19" s="83">
        <v>6.1643835616438354</v>
      </c>
      <c r="N19" s="83">
        <v>12.1301775147929</v>
      </c>
      <c r="O19" s="83">
        <v>33.333333333333329</v>
      </c>
      <c r="P19" s="83">
        <v>10.397553516819572</v>
      </c>
      <c r="Q19" s="83">
        <v>4.6979865771812079</v>
      </c>
      <c r="R19" s="83">
        <v>11.021069692058347</v>
      </c>
      <c r="S19" s="83">
        <v>23.809523809523807</v>
      </c>
      <c r="T19" s="83">
        <v>3.9603960396039604</v>
      </c>
      <c r="U19" s="83">
        <v>0</v>
      </c>
      <c r="V19" s="83">
        <v>9.2391304347826075</v>
      </c>
      <c r="W19" s="83">
        <v>9.2519685039370074</v>
      </c>
      <c r="X19" s="83">
        <v>11.66077738515901</v>
      </c>
      <c r="Y19" s="83">
        <v>14.084507042253522</v>
      </c>
      <c r="Z19" s="83">
        <v>2.5423728813559325</v>
      </c>
      <c r="AA19" s="83">
        <v>10.344827586206897</v>
      </c>
      <c r="AB19" s="83">
        <v>3.5714285714285712</v>
      </c>
      <c r="AC19" s="83">
        <v>11.482558139534884</v>
      </c>
      <c r="AD19" s="83">
        <v>12.077294685990339</v>
      </c>
      <c r="AE19" s="83">
        <v>9.5756256800870503</v>
      </c>
      <c r="AF19" s="83">
        <v>11.00123609394314</v>
      </c>
      <c r="AG19" s="83">
        <v>0</v>
      </c>
      <c r="AH19" s="83">
        <v>11.904761904761903</v>
      </c>
      <c r="AI19" s="83">
        <v>2.880658436213992</v>
      </c>
      <c r="AJ19" s="83">
        <v>20.353982300884958</v>
      </c>
      <c r="AK19" s="83">
        <v>8.2051282051282044</v>
      </c>
      <c r="AL19" s="83">
        <v>0</v>
      </c>
      <c r="AM19" s="83">
        <v>7.3359073359073363</v>
      </c>
      <c r="AN19" s="83">
        <v>8.3032490974729249</v>
      </c>
      <c r="AO19" s="83">
        <v>14.622641509433961</v>
      </c>
      <c r="AP19" s="83">
        <v>9.8039215686274517</v>
      </c>
      <c r="AQ19" s="83">
        <v>4.2016806722689077</v>
      </c>
      <c r="AR19" s="83">
        <v>0</v>
      </c>
      <c r="AS19" s="83">
        <v>0</v>
      </c>
      <c r="AT19" s="83">
        <v>8.1632653061224492</v>
      </c>
      <c r="AU19" s="83">
        <v>11.39240506329114</v>
      </c>
      <c r="AV19" s="83">
        <v>8.8888888888888893</v>
      </c>
      <c r="AW19" s="83">
        <v>10.625</v>
      </c>
      <c r="AX19" s="83">
        <v>8.5865257595772793</v>
      </c>
      <c r="AY19" s="83">
        <v>7.2033898305084749</v>
      </c>
      <c r="AZ19" s="83">
        <v>13.440860215053762</v>
      </c>
      <c r="BA19" s="83">
        <v>7.4074074074074066</v>
      </c>
      <c r="BB19" s="83">
        <v>12.01923076923077</v>
      </c>
      <c r="BC19" s="83">
        <v>5.6737588652482271</v>
      </c>
      <c r="BD19" s="83">
        <v>6.8459657701711487</v>
      </c>
      <c r="BE19" s="83">
        <v>8.3333333333333321</v>
      </c>
      <c r="BF19" s="83">
        <v>13.114754098360656</v>
      </c>
      <c r="BG19" s="83">
        <v>0</v>
      </c>
      <c r="BH19" s="83">
        <v>4.3478260869565215</v>
      </c>
      <c r="BI19" s="83">
        <v>0</v>
      </c>
      <c r="BJ19" s="83">
        <v>9.6385542168674707</v>
      </c>
      <c r="BK19" s="83">
        <v>9.4488188976377945</v>
      </c>
      <c r="BL19" s="83">
        <v>15.909090909090908</v>
      </c>
      <c r="BM19" s="83">
        <v>0</v>
      </c>
      <c r="BN19" s="83">
        <v>16.831683168316832</v>
      </c>
      <c r="BO19" s="83">
        <v>4.2553191489361701</v>
      </c>
      <c r="BP19" s="83">
        <v>1.7647058823529411</v>
      </c>
      <c r="BQ19" s="83">
        <v>25.531914893617021</v>
      </c>
      <c r="BR19" s="83">
        <v>5</v>
      </c>
      <c r="BS19" s="83">
        <v>6.5972222222222223</v>
      </c>
      <c r="BT19" s="83">
        <v>13.333333333333334</v>
      </c>
      <c r="BU19" s="83">
        <v>5.1470588235294112</v>
      </c>
      <c r="BV19" s="83">
        <v>11.881188118811881</v>
      </c>
      <c r="BW19" s="83">
        <v>14.102564102564102</v>
      </c>
      <c r="BX19" s="83">
        <v>0</v>
      </c>
      <c r="BY19" s="83">
        <v>4.0816326530612246</v>
      </c>
      <c r="BZ19" s="83">
        <v>9.7058823529411775</v>
      </c>
      <c r="CA19" s="83">
        <v>13.764044943820226</v>
      </c>
      <c r="CB19" s="83">
        <v>9.1787439613526569</v>
      </c>
      <c r="CC19" s="83">
        <v>5.4298642533936654</v>
      </c>
      <c r="CD19" s="83">
        <v>9.8389982110912353</v>
      </c>
      <c r="CE19" s="83">
        <v>10.714285714285714</v>
      </c>
      <c r="CF19" s="83">
        <v>9.7228055438891214</v>
      </c>
      <c r="CG19" s="83">
        <f t="shared" si="0"/>
        <v>6.3211130662773289</v>
      </c>
    </row>
    <row r="20" spans="1:85" x14ac:dyDescent="0.35">
      <c r="A20" s="85">
        <v>16</v>
      </c>
      <c r="C20" s="61" t="s">
        <v>91</v>
      </c>
      <c r="D20" s="83" t="s">
        <v>191</v>
      </c>
      <c r="E20" s="83">
        <v>3.357742454009645</v>
      </c>
      <c r="F20" s="83">
        <v>5.5760557605576055</v>
      </c>
      <c r="G20" s="83">
        <v>4.5454545454545459</v>
      </c>
      <c r="H20" s="83">
        <v>2.804155775402839</v>
      </c>
      <c r="I20" s="83">
        <v>4.7420788935149245</v>
      </c>
      <c r="J20" s="83">
        <v>3.8158136121812514</v>
      </c>
      <c r="K20" s="83">
        <v>1.6948411223128568</v>
      </c>
      <c r="L20" s="83">
        <v>5.1715396315700524</v>
      </c>
      <c r="M20" s="83">
        <v>1.4416743613419514</v>
      </c>
      <c r="N20" s="83">
        <v>4.28660178090702</v>
      </c>
      <c r="O20" s="83">
        <v>5.1232665639445303</v>
      </c>
      <c r="P20" s="83">
        <v>4.0366626906899361</v>
      </c>
      <c r="Q20" s="83">
        <v>2.8391167192429023</v>
      </c>
      <c r="R20" s="83">
        <v>3.4392138939670933</v>
      </c>
      <c r="S20" s="83">
        <v>7.5114784205693299</v>
      </c>
      <c r="T20" s="83">
        <v>5.2291732825235524</v>
      </c>
      <c r="U20" s="83">
        <v>3.9004029936672424</v>
      </c>
      <c r="V20" s="83">
        <v>2.9107029107029105</v>
      </c>
      <c r="W20" s="83">
        <v>4.8723772442137134</v>
      </c>
      <c r="X20" s="83">
        <v>3.6514811897982677</v>
      </c>
      <c r="Y20" s="83">
        <v>4.0622884224779954</v>
      </c>
      <c r="Z20" s="83">
        <v>1.7151462754831692</v>
      </c>
      <c r="AA20" s="83">
        <v>5.2691090004522847</v>
      </c>
      <c r="AB20" s="83">
        <v>3.4823038238922099</v>
      </c>
      <c r="AC20" s="83">
        <v>4.1967988140788073</v>
      </c>
      <c r="AD20" s="83">
        <v>4.5611299763487176</v>
      </c>
      <c r="AE20" s="83">
        <v>3.756238751693044</v>
      </c>
      <c r="AF20" s="83">
        <v>4.4408717399071094</v>
      </c>
      <c r="AG20" s="83">
        <v>3.8293062031934437</v>
      </c>
      <c r="AH20" s="83">
        <v>5.4509018036072145</v>
      </c>
      <c r="AI20" s="83">
        <v>2.8986138010576026</v>
      </c>
      <c r="AJ20" s="83">
        <v>3.8626126126126126</v>
      </c>
      <c r="AK20" s="83">
        <v>5.3520018226631594</v>
      </c>
      <c r="AL20" s="83">
        <v>2.891110510672791</v>
      </c>
      <c r="AM20" s="83">
        <v>2.7040823004332291</v>
      </c>
      <c r="AN20" s="83">
        <v>2.5878496836649134</v>
      </c>
      <c r="AO20" s="83">
        <v>5.3385260635110843</v>
      </c>
      <c r="AP20" s="83">
        <v>5.7402760351317434</v>
      </c>
      <c r="AQ20" s="83">
        <v>2.5772723103732917</v>
      </c>
      <c r="AR20" s="83">
        <v>1.9585817042016198</v>
      </c>
      <c r="AS20" s="83">
        <v>3.2145727297080096</v>
      </c>
      <c r="AT20" s="83">
        <v>2.4904673711733305</v>
      </c>
      <c r="AU20" s="83">
        <v>2.8478335223488327</v>
      </c>
      <c r="AV20" s="83">
        <v>1.106181603076013</v>
      </c>
      <c r="AW20" s="83">
        <v>3.8441371664843973</v>
      </c>
      <c r="AX20" s="83">
        <v>4.4194660876229408</v>
      </c>
      <c r="AY20" s="83">
        <v>3.6273527706015711</v>
      </c>
      <c r="AZ20" s="83">
        <v>4.5257030417315738</v>
      </c>
      <c r="BA20" s="83">
        <v>2.1638846388348845</v>
      </c>
      <c r="BB20" s="83">
        <v>2.2421448952371303</v>
      </c>
      <c r="BC20" s="83">
        <v>3.7356700487547765</v>
      </c>
      <c r="BD20" s="83">
        <v>2.8905989394619089</v>
      </c>
      <c r="BE20" s="83">
        <v>3.2766419927153096</v>
      </c>
      <c r="BF20" s="83">
        <v>3.6923454367026496</v>
      </c>
      <c r="BG20" s="83">
        <v>3.0166710770044984</v>
      </c>
      <c r="BH20" s="83">
        <v>4.0050858232676418</v>
      </c>
      <c r="BI20" s="83">
        <v>1.7426012461059188</v>
      </c>
      <c r="BJ20" s="83">
        <v>6.7934782608695645</v>
      </c>
      <c r="BK20" s="83">
        <v>1.6930793714276193</v>
      </c>
      <c r="BL20" s="83">
        <v>5.7773450178513475</v>
      </c>
      <c r="BM20" s="83">
        <v>1.4285714285714286</v>
      </c>
      <c r="BN20" s="83">
        <v>3.9583661882983754</v>
      </c>
      <c r="BO20" s="83">
        <v>3.9560748979304519</v>
      </c>
      <c r="BP20" s="83">
        <v>1.3152213026268442</v>
      </c>
      <c r="BQ20" s="83">
        <v>4.2729306487695746</v>
      </c>
      <c r="BR20" s="83">
        <v>1.9987331972693363</v>
      </c>
      <c r="BS20" s="83">
        <v>3.755868544600939</v>
      </c>
      <c r="BT20" s="83">
        <v>3.5903250188964475</v>
      </c>
      <c r="BU20" s="83">
        <v>4.0759794222398105</v>
      </c>
      <c r="BV20" s="83">
        <v>3.6849378166743434</v>
      </c>
      <c r="BW20" s="83">
        <v>4.5172071648650061</v>
      </c>
      <c r="BX20" s="83">
        <v>3.3994334277620402</v>
      </c>
      <c r="BY20" s="83">
        <v>2.2846655274982597</v>
      </c>
      <c r="BZ20" s="83">
        <v>3.8302952477452621</v>
      </c>
      <c r="CA20" s="83">
        <v>4.1108723204937458</v>
      </c>
      <c r="CB20" s="83">
        <v>2.6808069246727233</v>
      </c>
      <c r="CC20" s="83">
        <v>1.8130431438898715</v>
      </c>
      <c r="CD20" s="83">
        <v>2.9019916426982149</v>
      </c>
      <c r="CE20" s="83">
        <v>7.3823109843081314</v>
      </c>
      <c r="CF20" s="83">
        <v>3.1477697263201745</v>
      </c>
      <c r="CG20" s="83">
        <f t="shared" si="0"/>
        <v>1.3510657017518295</v>
      </c>
    </row>
  </sheetData>
  <sheetProtection password="CF21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F026A-56AC-4CD0-86C1-3C71FB135CD5}">
  <sheetPr>
    <tabColor theme="5" tint="-0.499984740745262"/>
    <pageSetUpPr fitToPage="1"/>
  </sheetPr>
  <dimension ref="A1:S90"/>
  <sheetViews>
    <sheetView showGridLines="0" showRowColHeaders="0" zoomScale="110" zoomScaleNormal="110" workbookViewId="0">
      <selection activeCell="D6" sqref="D6:D7"/>
    </sheetView>
  </sheetViews>
  <sheetFormatPr defaultColWidth="9.1328125" defaultRowHeight="11.65" x14ac:dyDescent="0.35"/>
  <cols>
    <col min="1" max="1" width="4.265625" style="90" customWidth="1"/>
    <col min="2" max="2" width="2.86328125" style="26" customWidth="1"/>
    <col min="3" max="3" width="31.3984375" style="4" customWidth="1"/>
    <col min="4" max="4" width="19.265625" style="2" customWidth="1"/>
    <col min="5" max="5" width="4" style="26" customWidth="1"/>
    <col min="6" max="6" width="19.265625" style="2" customWidth="1"/>
    <col min="7" max="7" width="4" style="26" customWidth="1"/>
    <col min="8" max="8" width="19.265625" style="2" customWidth="1"/>
    <col min="9" max="9" width="17.3984375" style="26" customWidth="1"/>
    <col min="10" max="17" width="9.1328125" style="2"/>
    <col min="18" max="18" width="23.3984375" style="3" customWidth="1"/>
    <col min="19" max="16384" width="9.1328125" style="2"/>
  </cols>
  <sheetData>
    <row r="1" spans="1:19" ht="57" customHeight="1" x14ac:dyDescent="0.35">
      <c r="A1" s="106" t="s">
        <v>277</v>
      </c>
      <c r="B1" s="106"/>
      <c r="C1" s="106"/>
      <c r="D1" s="106"/>
      <c r="E1" s="106"/>
      <c r="F1" s="106"/>
      <c r="G1" s="106"/>
      <c r="H1" s="106"/>
      <c r="I1" s="3"/>
      <c r="J1" s="3"/>
      <c r="K1" s="3"/>
      <c r="L1" s="3"/>
      <c r="M1" s="3"/>
      <c r="N1" s="3"/>
      <c r="O1" s="3"/>
      <c r="P1" s="3"/>
      <c r="Q1" s="3"/>
      <c r="S1" s="3"/>
    </row>
    <row r="2" spans="1:19" x14ac:dyDescent="0.35">
      <c r="I2" s="3"/>
      <c r="J2" s="3"/>
      <c r="K2" s="3"/>
      <c r="L2" s="3"/>
      <c r="M2" s="3"/>
      <c r="N2" s="3"/>
      <c r="O2" s="3"/>
      <c r="P2" s="3"/>
      <c r="Q2" s="3"/>
      <c r="R2" s="5" t="s">
        <v>1</v>
      </c>
      <c r="S2" s="3"/>
    </row>
    <row r="3" spans="1:19" ht="13.5" x14ac:dyDescent="0.35">
      <c r="C3" s="6" t="s">
        <v>167</v>
      </c>
      <c r="D3" s="7">
        <v>37</v>
      </c>
      <c r="F3" s="7"/>
      <c r="H3" s="107" t="s">
        <v>278</v>
      </c>
      <c r="I3" s="3"/>
      <c r="J3" s="3"/>
      <c r="K3" s="3"/>
      <c r="L3" s="3"/>
      <c r="M3" s="3"/>
      <c r="N3" s="3"/>
      <c r="O3" s="3"/>
      <c r="P3" s="3"/>
      <c r="Q3" s="3"/>
      <c r="R3" s="5" t="s">
        <v>2</v>
      </c>
      <c r="S3" s="3"/>
    </row>
    <row r="4" spans="1:19" x14ac:dyDescent="0.35">
      <c r="H4" s="107"/>
      <c r="I4" s="3"/>
      <c r="J4" s="3"/>
      <c r="K4" s="3"/>
      <c r="L4" s="3"/>
      <c r="M4" s="3"/>
      <c r="N4" s="3"/>
      <c r="O4" s="3"/>
      <c r="P4" s="3"/>
      <c r="Q4" s="3"/>
      <c r="R4" s="5" t="s">
        <v>3</v>
      </c>
      <c r="S4" s="3"/>
    </row>
    <row r="5" spans="1:19" ht="13.5" customHeight="1" x14ac:dyDescent="0.45">
      <c r="A5" s="91"/>
      <c r="B5" s="92"/>
      <c r="C5" s="92"/>
      <c r="D5" s="93" t="s">
        <v>279</v>
      </c>
      <c r="E5" s="93"/>
      <c r="F5" s="93" t="s">
        <v>91</v>
      </c>
      <c r="G5" s="92"/>
      <c r="H5" s="107"/>
      <c r="I5" s="3"/>
      <c r="J5" s="3"/>
      <c r="K5" s="3"/>
      <c r="L5" s="3"/>
      <c r="M5" s="3"/>
      <c r="N5" s="3"/>
      <c r="O5" s="3"/>
      <c r="P5" s="3"/>
      <c r="Q5" s="3"/>
      <c r="R5" s="5" t="s">
        <v>4</v>
      </c>
      <c r="S5" s="3"/>
    </row>
    <row r="6" spans="1:19" ht="13.5" customHeight="1" x14ac:dyDescent="0.35">
      <c r="A6" s="91">
        <v>1</v>
      </c>
      <c r="B6" s="92"/>
      <c r="C6" s="100" t="s">
        <v>280</v>
      </c>
      <c r="D6" s="101">
        <f>VLOOKUP($A6,'Data2 (2)'!$A$5:$CF$21,4+$D$3)</f>
        <v>55.555555555555557</v>
      </c>
      <c r="E6" s="94"/>
      <c r="F6" s="102">
        <f>VLOOKUP($A7,'Data2 (2)'!$A$5:$CF$21,4+$D$3)</f>
        <v>20.356718192627824</v>
      </c>
      <c r="G6" s="92"/>
      <c r="H6" s="103">
        <f>(D6-F6)/F6*100</f>
        <v>172.91017653167188</v>
      </c>
      <c r="I6" s="3"/>
      <c r="J6" s="3"/>
      <c r="K6" s="3"/>
      <c r="L6" s="3"/>
      <c r="M6" s="3"/>
      <c r="N6" s="3"/>
      <c r="O6" s="3"/>
      <c r="P6" s="3"/>
      <c r="Q6" s="3"/>
      <c r="R6" s="5" t="s">
        <v>5</v>
      </c>
      <c r="S6" s="3"/>
    </row>
    <row r="7" spans="1:19" ht="13.5" customHeight="1" x14ac:dyDescent="0.35">
      <c r="A7" s="91">
        <v>2</v>
      </c>
      <c r="B7" s="92"/>
      <c r="C7" s="100"/>
      <c r="D7" s="101"/>
      <c r="E7" s="94"/>
      <c r="F7" s="102"/>
      <c r="G7" s="92"/>
      <c r="H7" s="103"/>
      <c r="I7" s="3"/>
      <c r="J7" s="3"/>
      <c r="K7" s="3"/>
      <c r="L7" s="3"/>
      <c r="M7" s="3"/>
      <c r="N7" s="3"/>
      <c r="O7" s="3"/>
      <c r="P7" s="3"/>
      <c r="Q7" s="3"/>
      <c r="R7" s="5" t="s">
        <v>6</v>
      </c>
      <c r="S7" s="3"/>
    </row>
    <row r="8" spans="1:19" ht="21" customHeight="1" x14ac:dyDescent="0.35">
      <c r="A8" s="91"/>
      <c r="B8" s="92"/>
      <c r="C8" s="95"/>
      <c r="D8" s="94"/>
      <c r="E8" s="94"/>
      <c r="F8" s="94"/>
      <c r="G8" s="92"/>
      <c r="H8" s="92"/>
      <c r="I8" s="3"/>
      <c r="J8" s="3"/>
      <c r="K8" s="3"/>
      <c r="L8" s="3"/>
      <c r="M8" s="3"/>
      <c r="N8" s="3"/>
      <c r="O8" s="3"/>
      <c r="P8" s="3"/>
      <c r="Q8" s="3"/>
      <c r="R8" s="5" t="s">
        <v>7</v>
      </c>
      <c r="S8" s="3"/>
    </row>
    <row r="9" spans="1:19" ht="13.5" customHeight="1" x14ac:dyDescent="0.35">
      <c r="A9" s="91">
        <v>3</v>
      </c>
      <c r="B9" s="92"/>
      <c r="C9" s="100" t="s">
        <v>281</v>
      </c>
      <c r="D9" s="101">
        <f>VLOOKUP($A9,'Data2 (2)'!$A$5:$CF$21,4+$D$3)</f>
        <v>8.2304526748971192</v>
      </c>
      <c r="E9" s="94"/>
      <c r="F9" s="102">
        <f>VLOOKUP($A10,'Data2 (2)'!$A$5:$CF$21,4+$D$3)</f>
        <v>19.833985693075988</v>
      </c>
      <c r="G9" s="92"/>
      <c r="H9" s="103">
        <f>(D9-F9)/F9*100</f>
        <v>-58.503284199855223</v>
      </c>
      <c r="I9" s="3"/>
      <c r="J9" s="3"/>
      <c r="K9" s="3"/>
      <c r="L9" s="3"/>
      <c r="M9" s="3"/>
      <c r="N9" s="3"/>
      <c r="O9" s="3"/>
      <c r="P9" s="3"/>
      <c r="Q9" s="3"/>
      <c r="R9" s="5" t="s">
        <v>8</v>
      </c>
      <c r="S9" s="3"/>
    </row>
    <row r="10" spans="1:19" ht="13.5" customHeight="1" x14ac:dyDescent="0.35">
      <c r="A10" s="91">
        <v>4</v>
      </c>
      <c r="B10" s="92"/>
      <c r="C10" s="100"/>
      <c r="D10" s="101"/>
      <c r="E10" s="94"/>
      <c r="F10" s="102"/>
      <c r="G10" s="92"/>
      <c r="H10" s="103"/>
      <c r="I10" s="3"/>
      <c r="J10" s="3"/>
      <c r="K10" s="3"/>
      <c r="L10" s="3"/>
      <c r="M10" s="3"/>
      <c r="N10" s="3"/>
      <c r="O10" s="3"/>
      <c r="P10" s="3"/>
      <c r="Q10" s="3"/>
      <c r="R10" s="5" t="s">
        <v>9</v>
      </c>
      <c r="S10" s="3"/>
    </row>
    <row r="11" spans="1:19" ht="21" customHeight="1" x14ac:dyDescent="0.35">
      <c r="A11" s="91"/>
      <c r="B11" s="92"/>
      <c r="C11" s="95"/>
      <c r="D11" s="94"/>
      <c r="E11" s="94"/>
      <c r="F11" s="94"/>
      <c r="G11" s="92"/>
      <c r="H11" s="92"/>
      <c r="I11" s="3"/>
      <c r="J11" s="3"/>
      <c r="K11" s="3"/>
      <c r="L11" s="3"/>
      <c r="M11" s="3"/>
      <c r="N11" s="3"/>
      <c r="O11" s="3"/>
      <c r="P11" s="3"/>
      <c r="Q11" s="3"/>
      <c r="R11" s="5" t="s">
        <v>10</v>
      </c>
      <c r="S11" s="3"/>
    </row>
    <row r="12" spans="1:19" ht="13.5" customHeight="1" x14ac:dyDescent="0.35">
      <c r="A12" s="91">
        <v>5</v>
      </c>
      <c r="B12" s="92"/>
      <c r="C12" s="100" t="s">
        <v>282</v>
      </c>
      <c r="D12" s="101">
        <f>VLOOKUP($A12,'Data2 (2)'!$A$5:$CF$21,4+$D$3)</f>
        <v>28.455284552845526</v>
      </c>
      <c r="E12" s="94"/>
      <c r="F12" s="102">
        <f>VLOOKUP($A13,'Data2 (2)'!$A$5:$CF$21,4+$D$3)</f>
        <v>9.6840257460503221</v>
      </c>
      <c r="G12" s="92"/>
      <c r="H12" s="103">
        <f>(D12-F12)/F12*100</f>
        <v>193.83734924962539</v>
      </c>
      <c r="I12" s="3"/>
      <c r="J12" s="3"/>
      <c r="K12" s="3"/>
      <c r="L12" s="3"/>
      <c r="M12" s="3"/>
      <c r="N12" s="3"/>
      <c r="O12" s="3"/>
      <c r="P12" s="3"/>
      <c r="Q12" s="3"/>
      <c r="R12" s="5" t="s">
        <v>11</v>
      </c>
      <c r="S12" s="3"/>
    </row>
    <row r="13" spans="1:19" ht="13.5" customHeight="1" x14ac:dyDescent="0.35">
      <c r="A13" s="91">
        <v>6</v>
      </c>
      <c r="B13" s="92"/>
      <c r="C13" s="100"/>
      <c r="D13" s="101"/>
      <c r="E13" s="94"/>
      <c r="F13" s="102"/>
      <c r="G13" s="92"/>
      <c r="H13" s="103"/>
      <c r="I13" s="3"/>
      <c r="J13" s="3"/>
      <c r="K13" s="3"/>
      <c r="L13" s="3"/>
      <c r="M13" s="3"/>
      <c r="N13" s="3"/>
      <c r="O13" s="3"/>
      <c r="P13" s="3"/>
      <c r="Q13" s="3"/>
      <c r="R13" s="5" t="s">
        <v>12</v>
      </c>
      <c r="S13" s="3"/>
    </row>
    <row r="14" spans="1:19" ht="21" customHeight="1" x14ac:dyDescent="0.35">
      <c r="A14" s="91"/>
      <c r="B14" s="92"/>
      <c r="C14" s="95"/>
      <c r="D14" s="94"/>
      <c r="E14" s="94"/>
      <c r="F14" s="94"/>
      <c r="G14" s="92"/>
      <c r="H14" s="92"/>
      <c r="I14" s="3"/>
      <c r="J14" s="3"/>
      <c r="K14" s="3"/>
      <c r="L14" s="3"/>
      <c r="M14" s="3"/>
      <c r="N14" s="3"/>
      <c r="O14" s="3"/>
      <c r="P14" s="3"/>
      <c r="Q14" s="3"/>
      <c r="R14" s="5" t="s">
        <v>13</v>
      </c>
      <c r="S14" s="3"/>
    </row>
    <row r="15" spans="1:19" ht="13.5" customHeight="1" x14ac:dyDescent="0.35">
      <c r="A15" s="91">
        <v>7</v>
      </c>
      <c r="B15" s="92"/>
      <c r="C15" s="100" t="s">
        <v>283</v>
      </c>
      <c r="D15" s="104">
        <f>VLOOKUP($A15,'Data2 (2)'!$A$5:$CF$21,4+$D$3)</f>
        <v>413.19444444444446</v>
      </c>
      <c r="E15" s="96"/>
      <c r="F15" s="105">
        <f>VLOOKUP($A16,'Data2 (2)'!$A$5:$CF$21,4+$D$3)</f>
        <v>548.77446135599916</v>
      </c>
      <c r="G15" s="92"/>
      <c r="H15" s="103">
        <f>(D15-F15)/F15*100</f>
        <v>-24.705963279803882</v>
      </c>
      <c r="I15" s="3"/>
      <c r="J15" s="3"/>
      <c r="K15" s="3"/>
      <c r="L15" s="3"/>
      <c r="M15" s="3"/>
      <c r="N15" s="3"/>
      <c r="O15" s="3"/>
      <c r="P15" s="3"/>
      <c r="Q15" s="3"/>
      <c r="R15" s="5" t="s">
        <v>14</v>
      </c>
      <c r="S15" s="3"/>
    </row>
    <row r="16" spans="1:19" ht="13.5" customHeight="1" x14ac:dyDescent="0.35">
      <c r="A16" s="91">
        <v>8</v>
      </c>
      <c r="B16" s="92"/>
      <c r="C16" s="100"/>
      <c r="D16" s="104"/>
      <c r="E16" s="96"/>
      <c r="F16" s="105"/>
      <c r="G16" s="92"/>
      <c r="H16" s="103"/>
      <c r="I16" s="3"/>
      <c r="J16" s="3"/>
      <c r="K16" s="3"/>
      <c r="L16" s="3"/>
      <c r="M16" s="3"/>
      <c r="N16" s="3"/>
      <c r="O16" s="3"/>
      <c r="P16" s="3"/>
      <c r="Q16" s="3"/>
      <c r="R16" s="5" t="s">
        <v>16</v>
      </c>
      <c r="S16" s="3"/>
    </row>
    <row r="17" spans="1:19" ht="21" customHeight="1" x14ac:dyDescent="0.35">
      <c r="A17" s="91"/>
      <c r="B17" s="92"/>
      <c r="C17" s="95"/>
      <c r="D17" s="94"/>
      <c r="E17" s="94"/>
      <c r="F17" s="94"/>
      <c r="G17" s="92"/>
      <c r="H17" s="92"/>
      <c r="I17" s="3"/>
      <c r="J17" s="3"/>
      <c r="K17" s="3"/>
      <c r="L17" s="3"/>
      <c r="M17" s="3"/>
      <c r="N17" s="3"/>
      <c r="O17" s="3"/>
      <c r="P17" s="3"/>
      <c r="Q17" s="3"/>
      <c r="R17" s="5" t="s">
        <v>15</v>
      </c>
      <c r="S17" s="3"/>
    </row>
    <row r="18" spans="1:19" ht="13.5" customHeight="1" x14ac:dyDescent="0.35">
      <c r="A18" s="91">
        <v>9</v>
      </c>
      <c r="B18" s="92"/>
      <c r="C18" s="100" t="s">
        <v>284</v>
      </c>
      <c r="D18" s="101">
        <f>VLOOKUP($A18,'Data2 (2)'!$A$5:$CF$21,4+$D$3)</f>
        <v>20.53872053872054</v>
      </c>
      <c r="E18" s="94"/>
      <c r="F18" s="102">
        <f>VLOOKUP($A19,'Data2 (2)'!$A$5:$CF$21,4+$D$3)</f>
        <v>4.7646632874728461</v>
      </c>
      <c r="G18" s="92"/>
      <c r="H18" s="103">
        <f>(D18-F18)/F18*100</f>
        <v>331.06342042512256</v>
      </c>
      <c r="I18" s="3"/>
      <c r="J18" s="3"/>
      <c r="K18" s="3"/>
      <c r="L18" s="3"/>
      <c r="M18" s="3"/>
      <c r="N18" s="3"/>
      <c r="O18" s="3"/>
      <c r="P18" s="3"/>
      <c r="Q18" s="3"/>
      <c r="R18" s="5" t="s">
        <v>17</v>
      </c>
      <c r="S18" s="3"/>
    </row>
    <row r="19" spans="1:19" ht="13.5" customHeight="1" x14ac:dyDescent="0.35">
      <c r="A19" s="91">
        <v>10</v>
      </c>
      <c r="B19" s="92"/>
      <c r="C19" s="100"/>
      <c r="D19" s="101"/>
      <c r="E19" s="94"/>
      <c r="F19" s="102"/>
      <c r="G19" s="92"/>
      <c r="H19" s="103"/>
      <c r="I19" s="3"/>
      <c r="J19" s="3"/>
      <c r="K19" s="3"/>
      <c r="L19" s="3"/>
      <c r="M19" s="3"/>
      <c r="N19" s="3"/>
      <c r="O19" s="3"/>
      <c r="P19" s="3"/>
      <c r="Q19" s="3"/>
      <c r="R19" s="5" t="s">
        <v>18</v>
      </c>
      <c r="S19" s="3"/>
    </row>
    <row r="20" spans="1:19" ht="21" customHeight="1" x14ac:dyDescent="0.35">
      <c r="A20" s="91"/>
      <c r="B20" s="92"/>
      <c r="C20" s="95"/>
      <c r="D20" s="94"/>
      <c r="E20" s="94"/>
      <c r="F20" s="94"/>
      <c r="G20" s="92"/>
      <c r="H20" s="92"/>
      <c r="I20" s="3"/>
      <c r="J20" s="3"/>
      <c r="K20" s="3"/>
      <c r="L20" s="3"/>
      <c r="M20" s="3"/>
      <c r="N20" s="3"/>
      <c r="O20" s="3"/>
      <c r="P20" s="3"/>
      <c r="Q20" s="3"/>
      <c r="R20" s="5" t="s">
        <v>19</v>
      </c>
      <c r="S20" s="3"/>
    </row>
    <row r="21" spans="1:19" ht="13.5" customHeight="1" x14ac:dyDescent="0.35">
      <c r="A21" s="91">
        <v>11</v>
      </c>
      <c r="B21" s="92"/>
      <c r="C21" s="100" t="s">
        <v>285</v>
      </c>
      <c r="D21" s="101">
        <f>VLOOKUP($A21,'Data2 (2)'!$A$5:$CF$21,4+$D$3)</f>
        <v>15.625</v>
      </c>
      <c r="E21" s="94"/>
      <c r="F21" s="102">
        <f>VLOOKUP($A22,'Data2 (2)'!$A$5:$CF$21,4+$D$3)</f>
        <v>10.986722207758397</v>
      </c>
      <c r="G21" s="92"/>
      <c r="H21" s="103">
        <f>(D21-F21)/F21*100</f>
        <v>42.217120853080552</v>
      </c>
      <c r="I21" s="3"/>
      <c r="J21" s="3"/>
      <c r="K21" s="3"/>
      <c r="L21" s="3"/>
      <c r="M21" s="3"/>
      <c r="N21" s="3"/>
      <c r="O21" s="3"/>
      <c r="P21" s="3"/>
      <c r="Q21" s="3"/>
      <c r="R21" s="5" t="s">
        <v>20</v>
      </c>
      <c r="S21" s="3"/>
    </row>
    <row r="22" spans="1:19" ht="13.5" customHeight="1" x14ac:dyDescent="0.35">
      <c r="A22" s="91">
        <v>12</v>
      </c>
      <c r="B22" s="92"/>
      <c r="C22" s="100"/>
      <c r="D22" s="101"/>
      <c r="E22" s="94"/>
      <c r="F22" s="102"/>
      <c r="G22" s="92"/>
      <c r="H22" s="103"/>
      <c r="I22" s="3"/>
      <c r="J22" s="3"/>
      <c r="K22" s="3"/>
      <c r="L22" s="3"/>
      <c r="M22" s="3"/>
      <c r="N22" s="3"/>
      <c r="O22" s="3"/>
      <c r="P22" s="3"/>
      <c r="Q22" s="3"/>
      <c r="R22" s="5" t="s">
        <v>88</v>
      </c>
      <c r="S22" s="3"/>
    </row>
    <row r="23" spans="1:19" ht="21" customHeight="1" x14ac:dyDescent="0.35">
      <c r="A23" s="91"/>
      <c r="B23" s="92"/>
      <c r="C23" s="95"/>
      <c r="D23" s="94"/>
      <c r="E23" s="94"/>
      <c r="F23" s="94"/>
      <c r="G23" s="92"/>
      <c r="H23" s="92"/>
      <c r="I23" s="3"/>
      <c r="J23" s="3"/>
      <c r="K23" s="3"/>
      <c r="L23" s="3"/>
      <c r="M23" s="3"/>
      <c r="N23" s="3"/>
      <c r="O23" s="3"/>
      <c r="P23" s="3"/>
      <c r="Q23" s="3"/>
      <c r="R23" s="5" t="s">
        <v>21</v>
      </c>
      <c r="S23" s="3"/>
    </row>
    <row r="24" spans="1:19" ht="13.5" customHeight="1" x14ac:dyDescent="0.35">
      <c r="A24" s="91">
        <v>13</v>
      </c>
      <c r="B24" s="92"/>
      <c r="C24" s="100" t="s">
        <v>286</v>
      </c>
      <c r="D24" s="101">
        <f>VLOOKUP($A24,'Data2 (2)'!$A$5:$CF$21,4+$D$3)</f>
        <v>52.661064425770313</v>
      </c>
      <c r="E24" s="94"/>
      <c r="F24" s="102">
        <f>VLOOKUP($A25,'Data2 (2)'!$A$5:$CF$21,4+$D$3)</f>
        <v>33.499811534112325</v>
      </c>
      <c r="G24" s="92"/>
      <c r="H24" s="103">
        <f>(D24-F24)/F24*100</f>
        <v>57.198091613579336</v>
      </c>
      <c r="I24" s="3"/>
      <c r="J24" s="3"/>
      <c r="K24" s="3"/>
      <c r="L24" s="3"/>
      <c r="M24" s="3"/>
      <c r="N24" s="3"/>
      <c r="O24" s="3"/>
      <c r="P24" s="3"/>
      <c r="Q24" s="3"/>
      <c r="R24" s="5" t="s">
        <v>22</v>
      </c>
      <c r="S24" s="3"/>
    </row>
    <row r="25" spans="1:19" ht="13.5" customHeight="1" x14ac:dyDescent="0.35">
      <c r="A25" s="91">
        <v>14</v>
      </c>
      <c r="B25" s="92"/>
      <c r="C25" s="100"/>
      <c r="D25" s="101"/>
      <c r="E25" s="94"/>
      <c r="F25" s="102"/>
      <c r="G25" s="92"/>
      <c r="H25" s="103"/>
      <c r="I25" s="3"/>
      <c r="J25" s="3"/>
      <c r="K25" s="3"/>
      <c r="L25" s="3"/>
      <c r="M25" s="3"/>
      <c r="N25" s="3"/>
      <c r="O25" s="3"/>
      <c r="P25" s="3"/>
      <c r="Q25" s="3"/>
      <c r="R25" s="5" t="s">
        <v>23</v>
      </c>
      <c r="S25" s="3"/>
    </row>
    <row r="26" spans="1:19" ht="21" customHeight="1" x14ac:dyDescent="0.35">
      <c r="A26" s="91"/>
      <c r="B26" s="92"/>
      <c r="C26" s="95"/>
      <c r="D26" s="94"/>
      <c r="E26" s="94"/>
      <c r="F26" s="94"/>
      <c r="G26" s="92"/>
      <c r="H26" s="92"/>
      <c r="I26" s="3"/>
      <c r="J26" s="3"/>
      <c r="K26" s="3"/>
      <c r="L26" s="3"/>
      <c r="M26" s="3"/>
      <c r="N26" s="3"/>
      <c r="O26" s="3"/>
      <c r="P26" s="3"/>
      <c r="Q26" s="3"/>
      <c r="R26" s="5" t="s">
        <v>24</v>
      </c>
      <c r="S26" s="3"/>
    </row>
    <row r="27" spans="1:19" ht="13.5" customHeight="1" x14ac:dyDescent="0.35">
      <c r="A27" s="91">
        <v>15</v>
      </c>
      <c r="B27" s="92"/>
      <c r="C27" s="100" t="s">
        <v>189</v>
      </c>
      <c r="D27" s="101">
        <f>VLOOKUP($A27,'Data2 (2)'!$A$5:$CF$21,4+$D$3)</f>
        <v>14.622641509433961</v>
      </c>
      <c r="E27" s="94"/>
      <c r="F27" s="102">
        <f>VLOOKUP($A28,'Data2 (2)'!$A$5:$CF$21,4+$D$3)</f>
        <v>5.3385260635110843</v>
      </c>
      <c r="G27" s="92"/>
      <c r="H27" s="103">
        <f>(D27-F27)/F27*100</f>
        <v>173.90784151790442</v>
      </c>
      <c r="I27" s="3"/>
      <c r="J27" s="3"/>
      <c r="K27" s="3"/>
      <c r="L27" s="3"/>
      <c r="M27" s="3"/>
      <c r="N27" s="3"/>
      <c r="O27" s="3"/>
      <c r="P27" s="3"/>
      <c r="Q27" s="3"/>
      <c r="R27" s="5" t="s">
        <v>25</v>
      </c>
      <c r="S27" s="3"/>
    </row>
    <row r="28" spans="1:19" ht="13.5" customHeight="1" x14ac:dyDescent="0.35">
      <c r="A28" s="91">
        <v>16</v>
      </c>
      <c r="B28" s="92"/>
      <c r="C28" s="100"/>
      <c r="D28" s="101"/>
      <c r="E28" s="94"/>
      <c r="F28" s="102"/>
      <c r="G28" s="92"/>
      <c r="H28" s="103"/>
      <c r="I28" s="3"/>
      <c r="J28" s="3"/>
      <c r="K28" s="3"/>
      <c r="L28" s="3"/>
      <c r="M28" s="3"/>
      <c r="N28" s="3"/>
      <c r="O28" s="3"/>
      <c r="P28" s="3"/>
      <c r="Q28" s="3"/>
      <c r="R28" s="5" t="s">
        <v>26</v>
      </c>
      <c r="S28" s="3"/>
    </row>
    <row r="29" spans="1:19" ht="13.5" customHeight="1" x14ac:dyDescent="0.35">
      <c r="A29" s="91"/>
      <c r="B29" s="92"/>
      <c r="C29" s="92"/>
      <c r="D29" s="92"/>
      <c r="E29" s="92"/>
      <c r="F29" s="92"/>
      <c r="G29" s="92"/>
      <c r="H29" s="92"/>
      <c r="I29" s="3"/>
      <c r="J29" s="3"/>
      <c r="K29" s="3"/>
      <c r="L29" s="3"/>
      <c r="M29" s="3"/>
      <c r="N29" s="3"/>
      <c r="O29" s="3"/>
      <c r="P29" s="3"/>
      <c r="Q29" s="3"/>
      <c r="R29" s="5" t="s">
        <v>27</v>
      </c>
      <c r="S29" s="3"/>
    </row>
    <row r="30" spans="1:19" ht="13.5" customHeight="1" x14ac:dyDescent="0.35">
      <c r="A30" s="91"/>
      <c r="B30" s="92"/>
      <c r="C30" s="92"/>
      <c r="D30" s="92"/>
      <c r="E30" s="92"/>
      <c r="F30" s="92"/>
      <c r="G30" s="92"/>
      <c r="H30" s="92"/>
      <c r="I30" s="3"/>
      <c r="J30" s="3"/>
      <c r="K30" s="3"/>
      <c r="L30" s="3"/>
      <c r="M30" s="3"/>
      <c r="N30" s="3"/>
      <c r="O30" s="3"/>
      <c r="P30" s="3"/>
      <c r="Q30" s="3"/>
      <c r="R30" s="5" t="s">
        <v>28</v>
      </c>
      <c r="S30" s="3"/>
    </row>
    <row r="31" spans="1:19" ht="13.5" customHeight="1" x14ac:dyDescent="0.35">
      <c r="A31" s="91"/>
      <c r="B31" s="92"/>
      <c r="C31" s="92"/>
      <c r="D31" s="92"/>
      <c r="E31" s="92"/>
      <c r="F31" s="92"/>
      <c r="G31" s="92"/>
      <c r="H31" s="92"/>
      <c r="I31" s="3"/>
      <c r="J31" s="3"/>
      <c r="K31" s="3"/>
      <c r="L31" s="3"/>
      <c r="M31" s="3"/>
      <c r="N31" s="3"/>
      <c r="O31" s="3"/>
      <c r="P31" s="3"/>
      <c r="Q31" s="3"/>
      <c r="R31" s="5" t="s">
        <v>29</v>
      </c>
      <c r="S31" s="3"/>
    </row>
    <row r="32" spans="1:19" ht="13.5" customHeight="1" x14ac:dyDescent="0.35">
      <c r="A32" s="91"/>
      <c r="B32" s="92"/>
      <c r="C32" s="92"/>
      <c r="D32" s="92"/>
      <c r="E32" s="92"/>
      <c r="F32" s="92"/>
      <c r="G32" s="92"/>
      <c r="H32" s="92"/>
      <c r="I32" s="3"/>
      <c r="J32" s="3"/>
      <c r="K32" s="3"/>
      <c r="L32" s="3"/>
      <c r="M32" s="3"/>
      <c r="N32" s="3"/>
      <c r="O32" s="3"/>
      <c r="P32" s="3"/>
      <c r="Q32" s="3"/>
      <c r="R32" s="5" t="s">
        <v>30</v>
      </c>
      <c r="S32" s="3"/>
    </row>
    <row r="33" spans="1:19" ht="13.5" customHeight="1" x14ac:dyDescent="0.35">
      <c r="A33" s="91"/>
      <c r="B33" s="92"/>
      <c r="C33" s="92"/>
      <c r="D33" s="92"/>
      <c r="E33" s="92"/>
      <c r="F33" s="92"/>
      <c r="G33" s="92"/>
      <c r="H33" s="92"/>
      <c r="I33" s="3"/>
      <c r="J33" s="3"/>
      <c r="K33" s="3"/>
      <c r="L33" s="3"/>
      <c r="M33" s="3"/>
      <c r="N33" s="3"/>
      <c r="O33" s="3"/>
      <c r="P33" s="3"/>
      <c r="Q33" s="3"/>
      <c r="R33" s="5" t="s">
        <v>31</v>
      </c>
      <c r="S33" s="3"/>
    </row>
    <row r="34" spans="1:19" ht="13.5" customHeight="1" x14ac:dyDescent="0.35">
      <c r="A34" s="91"/>
      <c r="B34" s="92"/>
      <c r="C34" s="92"/>
      <c r="D34" s="92"/>
      <c r="E34" s="92"/>
      <c r="F34" s="92"/>
      <c r="G34" s="92"/>
      <c r="H34" s="92"/>
      <c r="I34" s="3"/>
      <c r="J34" s="3"/>
      <c r="K34" s="3"/>
      <c r="L34" s="3"/>
      <c r="M34" s="3"/>
      <c r="N34" s="3"/>
      <c r="O34" s="3"/>
      <c r="P34" s="3"/>
      <c r="Q34" s="3"/>
      <c r="R34" s="5" t="s">
        <v>32</v>
      </c>
      <c r="S34" s="3"/>
    </row>
    <row r="35" spans="1:19" ht="13.5" customHeight="1" x14ac:dyDescent="0.35">
      <c r="A35" s="91"/>
      <c r="B35" s="92"/>
      <c r="C35" s="92"/>
      <c r="D35" s="92"/>
      <c r="E35" s="92"/>
      <c r="F35" s="92"/>
      <c r="G35" s="92"/>
      <c r="H35" s="92"/>
      <c r="I35" s="3"/>
      <c r="J35" s="3"/>
      <c r="K35" s="3"/>
      <c r="L35" s="3"/>
      <c r="M35" s="3"/>
      <c r="N35" s="3"/>
      <c r="O35" s="3"/>
      <c r="P35" s="3"/>
      <c r="Q35" s="3"/>
      <c r="R35" s="5" t="s">
        <v>33</v>
      </c>
      <c r="S35" s="3"/>
    </row>
    <row r="36" spans="1:19" ht="13.5" customHeight="1" x14ac:dyDescent="0.35">
      <c r="A36" s="91"/>
      <c r="B36" s="92"/>
      <c r="C36" s="92"/>
      <c r="D36" s="92"/>
      <c r="E36" s="92"/>
      <c r="F36" s="92"/>
      <c r="G36" s="92"/>
      <c r="H36" s="92"/>
      <c r="I36" s="3"/>
      <c r="J36" s="3"/>
      <c r="K36" s="3"/>
      <c r="L36" s="3"/>
      <c r="M36" s="3"/>
      <c r="N36" s="3"/>
      <c r="O36" s="3"/>
      <c r="P36" s="3"/>
      <c r="Q36" s="3"/>
      <c r="R36" s="5" t="s">
        <v>34</v>
      </c>
      <c r="S36" s="3"/>
    </row>
    <row r="37" spans="1:19" ht="13.5" customHeight="1" x14ac:dyDescent="0.35">
      <c r="A37" s="91"/>
      <c r="B37" s="92"/>
      <c r="C37" s="92"/>
      <c r="D37" s="92"/>
      <c r="E37" s="92"/>
      <c r="F37" s="92"/>
      <c r="G37" s="92"/>
      <c r="H37" s="92"/>
      <c r="I37" s="3"/>
      <c r="J37" s="3"/>
      <c r="K37" s="3"/>
      <c r="L37" s="3"/>
      <c r="M37" s="3"/>
      <c r="N37" s="3"/>
      <c r="O37" s="3"/>
      <c r="P37" s="3"/>
      <c r="Q37" s="3"/>
      <c r="R37" s="5" t="s">
        <v>35</v>
      </c>
      <c r="S37" s="3"/>
    </row>
    <row r="38" spans="1:19" ht="13.5" customHeight="1" x14ac:dyDescent="0.35">
      <c r="A38" s="91"/>
      <c r="B38" s="92"/>
      <c r="C38" s="92"/>
      <c r="D38" s="92"/>
      <c r="E38" s="92"/>
      <c r="F38" s="92"/>
      <c r="G38" s="92"/>
      <c r="H38" s="92"/>
      <c r="I38" s="3"/>
      <c r="J38" s="3"/>
      <c r="K38" s="3"/>
      <c r="L38" s="3"/>
      <c r="M38" s="3"/>
      <c r="N38" s="3"/>
      <c r="O38" s="3"/>
      <c r="P38" s="3"/>
      <c r="Q38" s="3"/>
      <c r="R38" s="5" t="s">
        <v>36</v>
      </c>
      <c r="S38" s="3"/>
    </row>
    <row r="39" spans="1:19" ht="13.5" customHeight="1" x14ac:dyDescent="0.35">
      <c r="A39" s="91"/>
      <c r="B39" s="92"/>
      <c r="C39" s="92"/>
      <c r="D39" s="92"/>
      <c r="E39" s="92"/>
      <c r="F39" s="92"/>
      <c r="G39" s="92"/>
      <c r="H39" s="92"/>
      <c r="I39" s="3"/>
      <c r="J39" s="3"/>
      <c r="K39" s="3"/>
      <c r="L39" s="3"/>
      <c r="M39" s="3"/>
      <c r="N39" s="3"/>
      <c r="O39" s="3"/>
      <c r="P39" s="3"/>
      <c r="Q39" s="3"/>
      <c r="R39" s="5" t="s">
        <v>37</v>
      </c>
      <c r="S39" s="3"/>
    </row>
    <row r="40" spans="1:19" ht="13.5" customHeight="1" x14ac:dyDescent="0.35">
      <c r="A40" s="91"/>
      <c r="B40" s="92"/>
      <c r="C40" s="92"/>
      <c r="D40" s="92"/>
      <c r="E40" s="92"/>
      <c r="F40" s="92"/>
      <c r="G40" s="92"/>
      <c r="H40" s="92"/>
      <c r="I40" s="3"/>
      <c r="J40" s="3"/>
      <c r="K40" s="3"/>
      <c r="L40" s="3"/>
      <c r="M40" s="3"/>
      <c r="N40" s="3"/>
      <c r="O40" s="3"/>
      <c r="P40" s="3"/>
      <c r="Q40" s="3"/>
      <c r="R40" s="5" t="s">
        <v>38</v>
      </c>
      <c r="S40" s="3"/>
    </row>
    <row r="41" spans="1:19" ht="13.5" customHeight="1" x14ac:dyDescent="0.35">
      <c r="A41" s="91"/>
      <c r="B41" s="92"/>
      <c r="C41" s="92"/>
      <c r="D41" s="92"/>
      <c r="E41" s="92"/>
      <c r="F41" s="92"/>
      <c r="G41" s="92"/>
      <c r="H41" s="92"/>
      <c r="I41" s="3"/>
      <c r="J41" s="3"/>
      <c r="K41" s="3"/>
      <c r="L41" s="3"/>
      <c r="M41" s="3"/>
      <c r="N41" s="3"/>
      <c r="O41" s="3"/>
      <c r="P41" s="3"/>
      <c r="Q41" s="3"/>
      <c r="R41" s="5" t="s">
        <v>39</v>
      </c>
      <c r="S41" s="3"/>
    </row>
    <row r="42" spans="1:19" ht="13.5" customHeight="1" x14ac:dyDescent="0.35">
      <c r="A42" s="91"/>
      <c r="B42" s="92"/>
      <c r="C42" s="92"/>
      <c r="D42" s="92"/>
      <c r="E42" s="92"/>
      <c r="F42" s="92"/>
      <c r="G42" s="92"/>
      <c r="H42" s="92"/>
      <c r="I42" s="3"/>
      <c r="J42" s="3"/>
      <c r="K42" s="3"/>
      <c r="L42" s="3"/>
      <c r="M42" s="3"/>
      <c r="N42" s="3"/>
      <c r="O42" s="3"/>
      <c r="P42" s="3"/>
      <c r="Q42" s="3"/>
      <c r="R42" s="5" t="s">
        <v>40</v>
      </c>
      <c r="S42" s="3"/>
    </row>
    <row r="43" spans="1:19" ht="13.5" customHeight="1" x14ac:dyDescent="0.35">
      <c r="A43" s="91"/>
      <c r="B43" s="92"/>
      <c r="C43" s="92"/>
      <c r="D43" s="92"/>
      <c r="E43" s="92"/>
      <c r="F43" s="92"/>
      <c r="G43" s="92"/>
      <c r="H43" s="92"/>
      <c r="I43" s="3"/>
      <c r="J43" s="3"/>
      <c r="K43" s="3"/>
      <c r="L43" s="3"/>
      <c r="M43" s="3"/>
      <c r="N43" s="3"/>
      <c r="O43" s="3"/>
      <c r="P43" s="3"/>
      <c r="Q43" s="3"/>
      <c r="R43" s="5" t="s">
        <v>41</v>
      </c>
      <c r="S43" s="3"/>
    </row>
    <row r="44" spans="1:19" ht="13.5" customHeight="1" x14ac:dyDescent="0.35">
      <c r="A44" s="91"/>
      <c r="B44" s="92"/>
      <c r="C44" s="92"/>
      <c r="D44" s="92"/>
      <c r="E44" s="92"/>
      <c r="F44" s="92"/>
      <c r="G44" s="92"/>
      <c r="H44" s="92"/>
      <c r="I44" s="3"/>
      <c r="J44" s="3"/>
      <c r="K44" s="3"/>
      <c r="L44" s="3"/>
      <c r="M44" s="3"/>
      <c r="N44" s="3"/>
      <c r="O44" s="3"/>
      <c r="P44" s="3"/>
      <c r="Q44" s="3"/>
      <c r="R44" s="5" t="s">
        <v>42</v>
      </c>
      <c r="S44" s="3"/>
    </row>
    <row r="45" spans="1:19" ht="13.5" customHeight="1" x14ac:dyDescent="0.35">
      <c r="A45" s="91"/>
      <c r="B45" s="92"/>
      <c r="C45" s="92"/>
      <c r="D45" s="92"/>
      <c r="E45" s="92"/>
      <c r="F45" s="92"/>
      <c r="G45" s="92"/>
      <c r="H45" s="92"/>
      <c r="I45" s="3"/>
      <c r="J45" s="3"/>
      <c r="K45" s="3"/>
      <c r="L45" s="3"/>
      <c r="M45" s="3"/>
      <c r="N45" s="3"/>
      <c r="O45" s="3"/>
      <c r="P45" s="3"/>
      <c r="Q45" s="3"/>
      <c r="R45" s="5" t="s">
        <v>43</v>
      </c>
      <c r="S45" s="3"/>
    </row>
    <row r="46" spans="1:19" ht="13.5" customHeight="1" x14ac:dyDescent="0.35">
      <c r="A46" s="91"/>
      <c r="B46" s="92"/>
      <c r="C46" s="92"/>
      <c r="D46" s="92"/>
      <c r="E46" s="92"/>
      <c r="F46" s="92"/>
      <c r="G46" s="92"/>
      <c r="H46" s="92"/>
      <c r="I46" s="3"/>
      <c r="J46" s="3"/>
      <c r="K46" s="3"/>
      <c r="L46" s="3"/>
      <c r="M46" s="3"/>
      <c r="N46" s="3"/>
      <c r="O46" s="3"/>
      <c r="P46" s="3"/>
      <c r="Q46" s="3"/>
      <c r="R46" s="5" t="s">
        <v>44</v>
      </c>
      <c r="S46" s="3"/>
    </row>
    <row r="47" spans="1:19" ht="13.5" customHeight="1" x14ac:dyDescent="0.35">
      <c r="A47" s="91"/>
      <c r="B47" s="92"/>
      <c r="C47" s="92"/>
      <c r="D47" s="92"/>
      <c r="E47" s="92"/>
      <c r="F47" s="92"/>
      <c r="G47" s="92"/>
      <c r="H47" s="92"/>
      <c r="I47" s="3"/>
      <c r="J47" s="3"/>
      <c r="K47" s="3"/>
      <c r="L47" s="3"/>
      <c r="M47" s="3"/>
      <c r="N47" s="3"/>
      <c r="O47" s="3"/>
      <c r="P47" s="3"/>
      <c r="Q47" s="3"/>
      <c r="R47" s="5" t="s">
        <v>45</v>
      </c>
      <c r="S47" s="3"/>
    </row>
    <row r="48" spans="1:19" ht="13.5" customHeight="1" x14ac:dyDescent="0.35">
      <c r="A48" s="91"/>
      <c r="B48" s="92"/>
      <c r="C48" s="92"/>
      <c r="D48" s="92"/>
      <c r="E48" s="92"/>
      <c r="F48" s="92"/>
      <c r="G48" s="92"/>
      <c r="H48" s="92"/>
      <c r="I48" s="3"/>
      <c r="J48" s="3"/>
      <c r="K48" s="3"/>
      <c r="L48" s="3"/>
      <c r="M48" s="3"/>
      <c r="N48" s="3"/>
      <c r="O48" s="35"/>
      <c r="P48" s="3"/>
      <c r="Q48" s="3"/>
      <c r="R48" s="5" t="s">
        <v>46</v>
      </c>
      <c r="S48" s="3"/>
    </row>
    <row r="49" spans="1:19" ht="13.5" customHeight="1" x14ac:dyDescent="0.35">
      <c r="A49" s="91"/>
      <c r="B49" s="92"/>
      <c r="C49" s="92"/>
      <c r="D49" s="92"/>
      <c r="E49" s="92"/>
      <c r="F49" s="92"/>
      <c r="G49" s="92"/>
      <c r="H49" s="92"/>
      <c r="I49" s="3"/>
      <c r="J49" s="3"/>
      <c r="K49" s="3"/>
      <c r="L49" s="3"/>
      <c r="M49" s="3"/>
      <c r="N49" s="3"/>
      <c r="O49" s="3"/>
      <c r="P49" s="3"/>
      <c r="Q49" s="3"/>
      <c r="R49" s="5" t="s">
        <v>47</v>
      </c>
      <c r="S49" s="3"/>
    </row>
    <row r="50" spans="1:19" ht="13.5" customHeight="1" x14ac:dyDescent="0.35">
      <c r="A50" s="91"/>
      <c r="B50" s="92"/>
      <c r="C50" s="92"/>
      <c r="D50" s="92"/>
      <c r="E50" s="92"/>
      <c r="F50" s="92"/>
      <c r="G50" s="92"/>
      <c r="H50" s="92"/>
      <c r="I50" s="3"/>
      <c r="J50" s="3"/>
      <c r="K50" s="3"/>
      <c r="L50" s="3"/>
      <c r="M50" s="3"/>
      <c r="N50" s="3"/>
      <c r="O50" s="3"/>
      <c r="P50" s="3"/>
      <c r="Q50" s="3"/>
      <c r="R50" s="5" t="s">
        <v>48</v>
      </c>
      <c r="S50" s="3"/>
    </row>
    <row r="51" spans="1:19" ht="13.5" customHeight="1" x14ac:dyDescent="0.35">
      <c r="A51" s="91"/>
      <c r="B51" s="92"/>
      <c r="C51" s="92"/>
      <c r="D51" s="92"/>
      <c r="E51" s="92"/>
      <c r="F51" s="92"/>
      <c r="G51" s="92"/>
      <c r="H51" s="92"/>
      <c r="I51" s="3"/>
      <c r="J51" s="3"/>
      <c r="K51" s="3"/>
      <c r="L51" s="3"/>
      <c r="M51" s="3"/>
      <c r="N51" s="3"/>
      <c r="O51" s="3"/>
      <c r="P51" s="3"/>
      <c r="Q51" s="3"/>
      <c r="R51" s="5" t="s">
        <v>49</v>
      </c>
      <c r="S51" s="3"/>
    </row>
    <row r="52" spans="1:19" ht="13.5" customHeight="1" x14ac:dyDescent="0.35">
      <c r="A52" s="91"/>
      <c r="B52" s="92"/>
      <c r="C52" s="92"/>
      <c r="D52" s="92"/>
      <c r="E52" s="92"/>
      <c r="F52" s="92"/>
      <c r="G52" s="92"/>
      <c r="H52" s="92"/>
      <c r="I52" s="3"/>
      <c r="J52" s="3"/>
      <c r="K52" s="3"/>
      <c r="L52" s="3"/>
      <c r="M52" s="3"/>
      <c r="N52" s="3"/>
      <c r="O52" s="3"/>
      <c r="P52" s="3"/>
      <c r="Q52" s="3"/>
      <c r="R52" s="5" t="s">
        <v>50</v>
      </c>
      <c r="S52" s="3"/>
    </row>
    <row r="53" spans="1:19" ht="13.5" customHeight="1" x14ac:dyDescent="0.35">
      <c r="A53" s="91"/>
      <c r="B53" s="92"/>
      <c r="C53" s="92"/>
      <c r="D53" s="92"/>
      <c r="E53" s="92"/>
      <c r="F53" s="92"/>
      <c r="G53" s="92"/>
      <c r="H53" s="92"/>
      <c r="I53" s="3"/>
      <c r="J53" s="3"/>
      <c r="K53" s="3"/>
      <c r="L53" s="3"/>
      <c r="M53" s="3"/>
      <c r="N53" s="3"/>
      <c r="O53" s="3"/>
      <c r="P53" s="3"/>
      <c r="Q53" s="3"/>
      <c r="R53" s="5" t="s">
        <v>51</v>
      </c>
      <c r="S53" s="3"/>
    </row>
    <row r="54" spans="1:19" ht="13.5" customHeight="1" x14ac:dyDescent="0.35">
      <c r="A54" s="91"/>
      <c r="B54" s="92"/>
      <c r="C54" s="92"/>
      <c r="D54" s="92"/>
      <c r="E54" s="92"/>
      <c r="F54" s="92"/>
      <c r="G54" s="92"/>
      <c r="H54" s="92"/>
      <c r="I54" s="3"/>
      <c r="J54" s="3"/>
      <c r="K54" s="3"/>
      <c r="L54" s="3"/>
      <c r="M54" s="3"/>
      <c r="N54" s="3"/>
      <c r="O54" s="3"/>
      <c r="P54" s="3"/>
      <c r="Q54" s="3"/>
      <c r="R54" s="5" t="s">
        <v>52</v>
      </c>
      <c r="S54" s="3"/>
    </row>
    <row r="55" spans="1:19" ht="13.5" customHeight="1" x14ac:dyDescent="0.35">
      <c r="A55" s="91"/>
      <c r="B55" s="92"/>
      <c r="C55" s="92"/>
      <c r="D55" s="92"/>
      <c r="E55" s="92"/>
      <c r="F55" s="92"/>
      <c r="G55" s="92"/>
      <c r="H55" s="92"/>
      <c r="I55" s="3"/>
      <c r="J55" s="3"/>
      <c r="K55" s="3"/>
      <c r="L55" s="3"/>
      <c r="M55" s="3"/>
      <c r="N55" s="3"/>
      <c r="O55" s="3"/>
      <c r="P55" s="3"/>
      <c r="Q55" s="3"/>
      <c r="R55" s="5" t="s">
        <v>53</v>
      </c>
      <c r="S55" s="3"/>
    </row>
    <row r="56" spans="1:19" ht="13.5" customHeight="1" x14ac:dyDescent="0.35">
      <c r="A56" s="91"/>
      <c r="B56" s="92"/>
      <c r="C56" s="92"/>
      <c r="D56" s="92"/>
      <c r="E56" s="92"/>
      <c r="F56" s="92"/>
      <c r="G56" s="92"/>
      <c r="H56" s="92"/>
      <c r="I56" s="3"/>
      <c r="J56" s="3"/>
      <c r="K56" s="3"/>
      <c r="L56" s="3"/>
      <c r="M56" s="3"/>
      <c r="N56" s="3"/>
      <c r="O56" s="3"/>
      <c r="P56" s="3"/>
      <c r="Q56" s="3"/>
      <c r="R56" s="5" t="s">
        <v>54</v>
      </c>
      <c r="S56" s="3"/>
    </row>
    <row r="57" spans="1:19" ht="13.5" customHeight="1" x14ac:dyDescent="0.35">
      <c r="A57" s="91"/>
      <c r="B57" s="92"/>
      <c r="C57" s="92"/>
      <c r="D57" s="92"/>
      <c r="E57" s="92"/>
      <c r="F57" s="92"/>
      <c r="G57" s="92"/>
      <c r="H57" s="92"/>
      <c r="I57" s="3"/>
      <c r="J57" s="3"/>
      <c r="K57" s="3"/>
      <c r="L57" s="3"/>
      <c r="M57" s="3"/>
      <c r="N57" s="3"/>
      <c r="O57" s="3"/>
      <c r="P57" s="3"/>
      <c r="Q57" s="3"/>
      <c r="R57" s="5" t="s">
        <v>55</v>
      </c>
      <c r="S57" s="3"/>
    </row>
    <row r="58" spans="1:19" ht="13.5" customHeight="1" x14ac:dyDescent="0.35">
      <c r="A58" s="91"/>
      <c r="B58" s="92"/>
      <c r="C58" s="92"/>
      <c r="D58" s="92"/>
      <c r="E58" s="92"/>
      <c r="F58" s="92"/>
      <c r="G58" s="92"/>
      <c r="H58" s="92"/>
      <c r="I58" s="3"/>
      <c r="J58" s="3"/>
      <c r="K58" s="3"/>
      <c r="L58" s="3"/>
      <c r="M58" s="3"/>
      <c r="N58" s="3"/>
      <c r="O58" s="3"/>
      <c r="P58" s="3"/>
      <c r="Q58" s="3"/>
      <c r="R58" s="5" t="s">
        <v>56</v>
      </c>
      <c r="S58" s="3"/>
    </row>
    <row r="59" spans="1:19" ht="13.5" customHeight="1" x14ac:dyDescent="0.35">
      <c r="A59" s="91"/>
      <c r="B59" s="92"/>
      <c r="C59" s="92"/>
      <c r="D59" s="92"/>
      <c r="E59" s="92"/>
      <c r="F59" s="92"/>
      <c r="G59" s="92"/>
      <c r="H59" s="92"/>
      <c r="I59" s="3"/>
      <c r="J59" s="3"/>
      <c r="K59" s="3"/>
      <c r="L59" s="3"/>
      <c r="M59" s="3"/>
      <c r="N59" s="3"/>
      <c r="O59" s="3"/>
      <c r="P59" s="3"/>
      <c r="Q59" s="3"/>
      <c r="R59" s="5" t="s">
        <v>57</v>
      </c>
      <c r="S59" s="3"/>
    </row>
    <row r="60" spans="1:19" ht="13.5" customHeight="1" x14ac:dyDescent="0.35">
      <c r="A60" s="91"/>
      <c r="B60" s="92"/>
      <c r="C60" s="92"/>
      <c r="D60" s="92"/>
      <c r="E60" s="92"/>
      <c r="F60" s="92"/>
      <c r="G60" s="92"/>
      <c r="H60" s="92"/>
      <c r="I60" s="3"/>
      <c r="J60" s="3"/>
      <c r="K60" s="3"/>
      <c r="L60" s="3"/>
      <c r="M60" s="3"/>
      <c r="N60" s="3"/>
      <c r="O60" s="3"/>
      <c r="P60" s="3"/>
      <c r="Q60" s="3"/>
      <c r="R60" s="5" t="s">
        <v>58</v>
      </c>
      <c r="S60" s="3"/>
    </row>
    <row r="61" spans="1:19" ht="13.5" customHeight="1" x14ac:dyDescent="0.35">
      <c r="A61" s="91"/>
      <c r="B61" s="92"/>
      <c r="C61" s="92"/>
      <c r="D61" s="92"/>
      <c r="E61" s="92"/>
      <c r="F61" s="92"/>
      <c r="G61" s="92"/>
      <c r="H61" s="92"/>
      <c r="I61" s="3"/>
      <c r="J61" s="3"/>
      <c r="K61" s="3"/>
      <c r="L61" s="3"/>
      <c r="M61" s="3"/>
      <c r="N61" s="3"/>
      <c r="O61" s="3"/>
      <c r="P61" s="3"/>
      <c r="Q61" s="3"/>
      <c r="R61" s="5" t="s">
        <v>59</v>
      </c>
      <c r="S61" s="3"/>
    </row>
    <row r="62" spans="1:19" ht="13.5" customHeight="1" x14ac:dyDescent="0.35">
      <c r="A62" s="91"/>
      <c r="B62" s="92"/>
      <c r="C62" s="92"/>
      <c r="D62" s="92"/>
      <c r="E62" s="92"/>
      <c r="F62" s="92"/>
      <c r="G62" s="92"/>
      <c r="H62" s="92"/>
      <c r="I62" s="3"/>
      <c r="J62" s="3"/>
      <c r="K62" s="3"/>
      <c r="L62" s="3"/>
      <c r="M62" s="3"/>
      <c r="N62" s="3"/>
      <c r="O62" s="3"/>
      <c r="P62" s="3"/>
      <c r="Q62" s="3"/>
      <c r="R62" s="5" t="s">
        <v>85</v>
      </c>
      <c r="S62" s="3"/>
    </row>
    <row r="63" spans="1:19" ht="13.5" customHeight="1" x14ac:dyDescent="0.35">
      <c r="A63" s="91"/>
      <c r="B63" s="92"/>
      <c r="C63" s="92"/>
      <c r="D63" s="92"/>
      <c r="E63" s="92"/>
      <c r="F63" s="92"/>
      <c r="G63" s="92"/>
      <c r="H63" s="92"/>
      <c r="I63" s="3"/>
      <c r="J63" s="3"/>
      <c r="K63" s="3"/>
      <c r="L63" s="3"/>
      <c r="M63" s="3"/>
      <c r="N63" s="3"/>
      <c r="O63" s="3"/>
      <c r="P63" s="3"/>
      <c r="Q63" s="3"/>
      <c r="R63" s="5" t="s">
        <v>60</v>
      </c>
      <c r="S63" s="3"/>
    </row>
    <row r="64" spans="1:19" ht="13.5" customHeight="1" x14ac:dyDescent="0.35">
      <c r="A64" s="91"/>
      <c r="B64" s="92"/>
      <c r="C64" s="92"/>
      <c r="D64" s="92"/>
      <c r="E64" s="92"/>
      <c r="F64" s="92"/>
      <c r="G64" s="92"/>
      <c r="H64" s="92"/>
      <c r="I64" s="3"/>
      <c r="J64" s="3"/>
      <c r="K64" s="3"/>
      <c r="L64" s="3"/>
      <c r="M64" s="3"/>
      <c r="N64" s="3"/>
      <c r="O64" s="3"/>
      <c r="P64" s="3"/>
      <c r="Q64" s="3"/>
      <c r="R64" s="5" t="s">
        <v>61</v>
      </c>
      <c r="S64" s="3"/>
    </row>
    <row r="65" spans="1:19" ht="13.5" customHeight="1" x14ac:dyDescent="0.35">
      <c r="A65" s="91"/>
      <c r="B65" s="92"/>
      <c r="C65" s="92"/>
      <c r="D65" s="92"/>
      <c r="E65" s="92"/>
      <c r="F65" s="92"/>
      <c r="G65" s="92"/>
      <c r="H65" s="92"/>
      <c r="I65" s="3"/>
      <c r="J65" s="3"/>
      <c r="K65" s="3"/>
      <c r="L65" s="3"/>
      <c r="M65" s="3"/>
      <c r="N65" s="3"/>
      <c r="O65" s="3"/>
      <c r="P65" s="3"/>
      <c r="Q65" s="3"/>
      <c r="R65" s="5" t="s">
        <v>62</v>
      </c>
      <c r="S65" s="3"/>
    </row>
    <row r="66" spans="1:19" ht="13.5" customHeight="1" x14ac:dyDescent="0.35">
      <c r="A66" s="91"/>
      <c r="B66" s="92"/>
      <c r="C66" s="92"/>
      <c r="D66" s="92"/>
      <c r="E66" s="92"/>
      <c r="F66" s="92"/>
      <c r="G66" s="92"/>
      <c r="H66" s="92"/>
      <c r="I66" s="3"/>
      <c r="J66" s="3"/>
      <c r="K66" s="3"/>
      <c r="L66" s="3"/>
      <c r="M66" s="3"/>
      <c r="N66" s="3"/>
      <c r="O66" s="3"/>
      <c r="P66" s="3"/>
      <c r="Q66" s="3"/>
      <c r="R66" s="5" t="s">
        <v>63</v>
      </c>
      <c r="S66" s="3"/>
    </row>
    <row r="67" spans="1:19" ht="13.5" customHeight="1" x14ac:dyDescent="0.35">
      <c r="A67" s="91"/>
      <c r="B67" s="92"/>
      <c r="C67" s="92"/>
      <c r="D67" s="92"/>
      <c r="E67" s="92"/>
      <c r="F67" s="92"/>
      <c r="G67" s="92"/>
      <c r="H67" s="92"/>
      <c r="I67" s="3"/>
      <c r="J67" s="3"/>
      <c r="K67" s="3"/>
      <c r="L67" s="3"/>
      <c r="M67" s="3"/>
      <c r="N67" s="3"/>
      <c r="O67" s="3"/>
      <c r="P67" s="3"/>
      <c r="Q67" s="3"/>
      <c r="R67" s="5" t="s">
        <v>64</v>
      </c>
      <c r="S67" s="3"/>
    </row>
    <row r="68" spans="1:19" ht="13.5" customHeight="1" x14ac:dyDescent="0.35">
      <c r="A68" s="91"/>
      <c r="B68" s="92"/>
      <c r="C68" s="92"/>
      <c r="D68" s="92"/>
      <c r="E68" s="92"/>
      <c r="F68" s="92"/>
      <c r="G68" s="92"/>
      <c r="H68" s="92"/>
      <c r="I68" s="3"/>
      <c r="J68" s="3"/>
      <c r="K68" s="3"/>
      <c r="L68" s="3"/>
      <c r="M68" s="3"/>
      <c r="N68" s="3"/>
      <c r="O68" s="3"/>
      <c r="P68" s="3"/>
      <c r="Q68" s="3"/>
      <c r="R68" s="5" t="s">
        <v>65</v>
      </c>
      <c r="S68" s="3"/>
    </row>
    <row r="69" spans="1:19" ht="13.5" customHeight="1" x14ac:dyDescent="0.35">
      <c r="A69" s="91"/>
      <c r="B69" s="92"/>
      <c r="C69" s="92"/>
      <c r="D69" s="92"/>
      <c r="E69" s="92"/>
      <c r="F69" s="92"/>
      <c r="G69" s="92"/>
      <c r="H69" s="92"/>
      <c r="I69" s="3"/>
      <c r="J69" s="3"/>
      <c r="K69" s="3"/>
      <c r="L69" s="3"/>
      <c r="M69" s="3"/>
      <c r="N69" s="3"/>
      <c r="O69" s="3"/>
      <c r="P69" s="3"/>
      <c r="Q69" s="3"/>
      <c r="R69" s="5" t="s">
        <v>66</v>
      </c>
      <c r="S69" s="3"/>
    </row>
    <row r="70" spans="1:19" ht="13.5" customHeight="1" x14ac:dyDescent="0.35">
      <c r="A70" s="91"/>
      <c r="B70" s="92"/>
      <c r="C70" s="92"/>
      <c r="D70" s="92"/>
      <c r="E70" s="92"/>
      <c r="F70" s="92"/>
      <c r="G70" s="92"/>
      <c r="H70" s="92"/>
      <c r="I70" s="3"/>
      <c r="J70" s="3"/>
      <c r="K70" s="3"/>
      <c r="L70" s="3"/>
      <c r="M70" s="3"/>
      <c r="N70" s="3"/>
      <c r="O70" s="3"/>
      <c r="P70" s="3"/>
      <c r="Q70" s="3"/>
      <c r="R70" s="5" t="s">
        <v>67</v>
      </c>
      <c r="S70" s="3"/>
    </row>
    <row r="71" spans="1:19" ht="13.5" customHeight="1" x14ac:dyDescent="0.35">
      <c r="A71" s="91"/>
      <c r="B71" s="92"/>
      <c r="C71" s="92"/>
      <c r="D71" s="92"/>
      <c r="E71" s="92"/>
      <c r="F71" s="92"/>
      <c r="G71" s="92"/>
      <c r="H71" s="92"/>
      <c r="I71" s="3"/>
      <c r="J71" s="3"/>
      <c r="K71" s="3"/>
      <c r="L71" s="3"/>
      <c r="M71" s="3"/>
      <c r="N71" s="3"/>
      <c r="O71" s="3"/>
      <c r="P71" s="3"/>
      <c r="Q71" s="3"/>
      <c r="R71" s="5" t="s">
        <v>68</v>
      </c>
      <c r="S71" s="3"/>
    </row>
    <row r="72" spans="1:19" ht="13.5" customHeight="1" x14ac:dyDescent="0.35">
      <c r="A72" s="91"/>
      <c r="B72" s="92"/>
      <c r="C72" s="92"/>
      <c r="D72" s="92"/>
      <c r="E72" s="92"/>
      <c r="F72" s="92"/>
      <c r="G72" s="92"/>
      <c r="H72" s="92"/>
      <c r="I72" s="3"/>
      <c r="J72" s="3"/>
      <c r="K72" s="3"/>
      <c r="L72" s="3"/>
      <c r="M72" s="3"/>
      <c r="N72" s="3"/>
      <c r="O72" s="3"/>
      <c r="P72" s="3"/>
      <c r="Q72" s="3"/>
      <c r="R72" s="5" t="s">
        <v>69</v>
      </c>
      <c r="S72" s="3"/>
    </row>
    <row r="73" spans="1:19" ht="13.5" customHeight="1" x14ac:dyDescent="0.35">
      <c r="A73" s="91"/>
      <c r="B73" s="92"/>
      <c r="C73" s="92"/>
      <c r="D73" s="92"/>
      <c r="E73" s="92"/>
      <c r="F73" s="92"/>
      <c r="G73" s="92"/>
      <c r="H73" s="92"/>
      <c r="I73" s="3"/>
      <c r="J73" s="3"/>
      <c r="K73" s="3"/>
      <c r="L73" s="3"/>
      <c r="M73" s="3"/>
      <c r="N73" s="3"/>
      <c r="O73" s="3"/>
      <c r="P73" s="3"/>
      <c r="Q73" s="3"/>
      <c r="R73" s="5" t="s">
        <v>70</v>
      </c>
      <c r="S73" s="3"/>
    </row>
    <row r="74" spans="1:19" ht="13.5" customHeight="1" x14ac:dyDescent="0.35">
      <c r="A74" s="91"/>
      <c r="B74" s="92"/>
      <c r="C74" s="92"/>
      <c r="D74" s="92"/>
      <c r="E74" s="92"/>
      <c r="F74" s="92"/>
      <c r="G74" s="92"/>
      <c r="H74" s="92"/>
      <c r="I74" s="3"/>
      <c r="J74" s="3"/>
      <c r="K74" s="3"/>
      <c r="L74" s="3"/>
      <c r="M74" s="3"/>
      <c r="N74" s="3"/>
      <c r="O74" s="3"/>
      <c r="P74" s="3"/>
      <c r="Q74" s="3"/>
      <c r="R74" s="5" t="s">
        <v>71</v>
      </c>
      <c r="S74" s="3"/>
    </row>
    <row r="75" spans="1:19" ht="13.5" customHeight="1" x14ac:dyDescent="0.35">
      <c r="A75" s="91"/>
      <c r="B75" s="92"/>
      <c r="C75" s="92"/>
      <c r="D75" s="92"/>
      <c r="E75" s="92"/>
      <c r="F75" s="92"/>
      <c r="G75" s="92"/>
      <c r="H75" s="92"/>
      <c r="I75" s="3"/>
      <c r="J75" s="3"/>
      <c r="K75" s="3"/>
      <c r="L75" s="3"/>
      <c r="M75" s="3"/>
      <c r="N75" s="3"/>
      <c r="O75" s="3"/>
      <c r="P75" s="3"/>
      <c r="Q75" s="3"/>
      <c r="R75" s="5" t="s">
        <v>72</v>
      </c>
      <c r="S75" s="3"/>
    </row>
    <row r="76" spans="1:19" ht="13.5" customHeight="1" x14ac:dyDescent="0.35">
      <c r="A76" s="91"/>
      <c r="B76" s="92"/>
      <c r="C76" s="92"/>
      <c r="D76" s="92"/>
      <c r="E76" s="92"/>
      <c r="F76" s="92"/>
      <c r="G76" s="92"/>
      <c r="H76" s="92"/>
      <c r="I76" s="3"/>
      <c r="J76" s="3"/>
      <c r="K76" s="3"/>
      <c r="L76" s="3"/>
      <c r="M76" s="3"/>
      <c r="N76" s="3"/>
      <c r="O76" s="3"/>
      <c r="P76" s="3"/>
      <c r="Q76" s="3"/>
      <c r="R76" s="5" t="s">
        <v>73</v>
      </c>
      <c r="S76" s="3"/>
    </row>
    <row r="77" spans="1:19" ht="13.5" customHeight="1" x14ac:dyDescent="0.35">
      <c r="A77" s="91"/>
      <c r="B77" s="92"/>
      <c r="C77" s="92"/>
      <c r="D77" s="92"/>
      <c r="E77" s="92"/>
      <c r="F77" s="92"/>
      <c r="G77" s="92"/>
      <c r="H77" s="92"/>
      <c r="I77" s="3"/>
      <c r="J77" s="3"/>
      <c r="K77" s="3"/>
      <c r="L77" s="3"/>
      <c r="M77" s="3"/>
      <c r="N77" s="3"/>
      <c r="O77" s="3"/>
      <c r="P77" s="3"/>
      <c r="Q77" s="3"/>
      <c r="R77" s="5" t="s">
        <v>74</v>
      </c>
      <c r="S77" s="3"/>
    </row>
    <row r="78" spans="1:19" ht="13.5" customHeight="1" x14ac:dyDescent="0.35">
      <c r="A78" s="91"/>
      <c r="B78" s="92"/>
      <c r="C78" s="92"/>
      <c r="D78" s="92"/>
      <c r="E78" s="92"/>
      <c r="F78" s="92"/>
      <c r="G78" s="92"/>
      <c r="H78" s="92"/>
      <c r="I78" s="3"/>
      <c r="J78" s="3"/>
      <c r="K78" s="3"/>
      <c r="L78" s="3"/>
      <c r="M78" s="3"/>
      <c r="N78" s="3"/>
      <c r="O78" s="3"/>
      <c r="P78" s="3"/>
      <c r="Q78" s="3"/>
      <c r="R78" s="5" t="s">
        <v>76</v>
      </c>
      <c r="S78" s="3"/>
    </row>
    <row r="79" spans="1:19" ht="13.5" customHeight="1" x14ac:dyDescent="0.35">
      <c r="A79" s="91"/>
      <c r="B79" s="92"/>
      <c r="C79" s="92"/>
      <c r="D79" s="92"/>
      <c r="E79" s="92"/>
      <c r="F79" s="92"/>
      <c r="G79" s="92"/>
      <c r="H79" s="92"/>
      <c r="I79" s="3"/>
      <c r="J79" s="3"/>
      <c r="K79" s="3"/>
      <c r="L79" s="3"/>
      <c r="M79" s="3"/>
      <c r="N79" s="3"/>
      <c r="O79" s="3"/>
      <c r="P79" s="3"/>
      <c r="Q79" s="3"/>
      <c r="R79" s="5" t="s">
        <v>75</v>
      </c>
      <c r="S79" s="3"/>
    </row>
    <row r="80" spans="1:19" ht="13.5" customHeight="1" x14ac:dyDescent="0.35">
      <c r="A80" s="91"/>
      <c r="B80" s="92"/>
      <c r="C80" s="92"/>
      <c r="D80" s="92"/>
      <c r="E80" s="92"/>
      <c r="F80" s="92"/>
      <c r="G80" s="92"/>
      <c r="H80" s="92"/>
      <c r="I80" s="3"/>
      <c r="J80" s="3"/>
      <c r="K80" s="3"/>
      <c r="L80" s="3"/>
      <c r="M80" s="3"/>
      <c r="N80" s="3"/>
      <c r="O80" s="3"/>
      <c r="P80" s="3"/>
      <c r="Q80" s="3"/>
      <c r="R80" s="5" t="s">
        <v>89</v>
      </c>
      <c r="S80" s="3"/>
    </row>
    <row r="81" spans="1:19" ht="13.5" customHeight="1" x14ac:dyDescent="0.35">
      <c r="A81" s="91"/>
      <c r="B81" s="92"/>
      <c r="C81" s="92"/>
      <c r="D81" s="92"/>
      <c r="E81" s="92"/>
      <c r="F81" s="92"/>
      <c r="G81" s="92"/>
      <c r="H81" s="92"/>
      <c r="I81" s="3"/>
      <c r="J81" s="3"/>
      <c r="K81" s="3"/>
      <c r="L81" s="3"/>
      <c r="M81" s="3"/>
      <c r="N81" s="3"/>
      <c r="O81" s="3"/>
      <c r="P81" s="3"/>
      <c r="Q81" s="3"/>
      <c r="R81" s="5" t="s">
        <v>195</v>
      </c>
      <c r="S81" s="3"/>
    </row>
    <row r="82" spans="1:19" ht="13.5" customHeight="1" x14ac:dyDescent="0.35">
      <c r="A82" s="91"/>
      <c r="B82" s="92"/>
      <c r="C82" s="92"/>
      <c r="D82" s="92"/>
      <c r="E82" s="92"/>
      <c r="F82" s="92"/>
      <c r="G82" s="92"/>
      <c r="H82" s="92"/>
      <c r="I82" s="3"/>
      <c r="J82" s="3"/>
      <c r="K82" s="3"/>
      <c r="L82" s="3"/>
      <c r="M82" s="3"/>
      <c r="N82" s="3"/>
      <c r="O82" s="3"/>
      <c r="P82" s="3"/>
      <c r="Q82" s="3"/>
      <c r="R82" s="5" t="s">
        <v>72</v>
      </c>
      <c r="S82" s="3"/>
    </row>
    <row r="83" spans="1:19" ht="13.5" customHeight="1" x14ac:dyDescent="0.35">
      <c r="A83" s="91"/>
      <c r="B83" s="92"/>
      <c r="C83" s="92"/>
      <c r="D83" s="92"/>
      <c r="E83" s="92"/>
      <c r="F83" s="92"/>
      <c r="G83" s="92"/>
      <c r="H83" s="92"/>
      <c r="I83" s="3"/>
      <c r="J83" s="3"/>
      <c r="K83" s="3"/>
      <c r="L83" s="3"/>
      <c r="M83" s="3"/>
      <c r="N83" s="3"/>
      <c r="O83" s="3"/>
      <c r="P83" s="3"/>
      <c r="Q83" s="3"/>
      <c r="R83" s="5"/>
      <c r="S83" s="3"/>
    </row>
    <row r="84" spans="1:19" ht="13.5" customHeight="1" x14ac:dyDescent="0.35">
      <c r="A84" s="91"/>
      <c r="B84" s="92"/>
      <c r="C84" s="92"/>
      <c r="D84" s="92"/>
      <c r="E84" s="92"/>
      <c r="F84" s="92"/>
      <c r="G84" s="92"/>
      <c r="H84" s="92"/>
      <c r="I84" s="3"/>
      <c r="J84" s="3"/>
      <c r="K84" s="3"/>
      <c r="L84" s="3"/>
      <c r="M84" s="3"/>
      <c r="N84" s="3"/>
      <c r="O84" s="3"/>
      <c r="P84" s="3"/>
      <c r="Q84" s="3"/>
      <c r="R84" s="5"/>
      <c r="S84" s="3"/>
    </row>
    <row r="85" spans="1:19" ht="13.5" customHeight="1" x14ac:dyDescent="0.35">
      <c r="A85" s="91"/>
      <c r="B85" s="92"/>
      <c r="C85" s="92"/>
      <c r="D85" s="92"/>
      <c r="E85" s="92"/>
      <c r="F85" s="92"/>
      <c r="G85" s="92"/>
      <c r="H85" s="92"/>
      <c r="I85" s="3"/>
      <c r="J85" s="3"/>
      <c r="K85" s="3"/>
      <c r="L85" s="3"/>
      <c r="M85" s="3"/>
      <c r="N85" s="3"/>
      <c r="O85" s="3"/>
      <c r="P85" s="3"/>
      <c r="Q85" s="3"/>
      <c r="R85" s="5"/>
      <c r="S85" s="3"/>
    </row>
    <row r="86" spans="1:19" ht="13.5" customHeight="1" x14ac:dyDescent="0.35">
      <c r="A86" s="91"/>
      <c r="B86" s="92"/>
      <c r="C86" s="92"/>
      <c r="D86" s="92"/>
      <c r="E86" s="92"/>
      <c r="F86" s="92"/>
      <c r="G86" s="92"/>
      <c r="H86" s="92"/>
      <c r="I86" s="3"/>
      <c r="J86" s="3"/>
      <c r="K86" s="3"/>
      <c r="L86" s="3"/>
      <c r="M86" s="3"/>
      <c r="N86" s="3"/>
      <c r="O86" s="3"/>
      <c r="P86" s="3"/>
      <c r="Q86" s="3"/>
      <c r="R86" s="5"/>
      <c r="S86" s="3"/>
    </row>
    <row r="87" spans="1:19" ht="12.75" x14ac:dyDescent="0.35">
      <c r="A87" s="91"/>
      <c r="B87" s="92"/>
      <c r="C87" s="92"/>
      <c r="D87" s="92"/>
      <c r="E87" s="92"/>
      <c r="F87" s="92"/>
      <c r="G87" s="92"/>
      <c r="H87" s="92"/>
      <c r="I87" s="3"/>
      <c r="J87" s="3"/>
      <c r="K87" s="3"/>
      <c r="L87" s="3"/>
      <c r="M87" s="3"/>
      <c r="N87" s="3"/>
      <c r="O87" s="3"/>
      <c r="P87" s="3"/>
      <c r="Q87" s="3"/>
      <c r="R87" s="5"/>
      <c r="S87" s="3"/>
    </row>
    <row r="88" spans="1:19" x14ac:dyDescent="0.35">
      <c r="I88" s="3"/>
      <c r="J88" s="3"/>
      <c r="K88" s="3"/>
      <c r="L88" s="3"/>
      <c r="M88" s="3"/>
      <c r="N88" s="3"/>
      <c r="O88" s="3"/>
      <c r="P88" s="3"/>
      <c r="Q88" s="3"/>
      <c r="R88" s="5"/>
      <c r="S88" s="3"/>
    </row>
    <row r="89" spans="1:19" x14ac:dyDescent="0.35">
      <c r="I89" s="3"/>
      <c r="J89" s="3"/>
      <c r="K89" s="3"/>
      <c r="L89" s="3"/>
      <c r="M89" s="3"/>
      <c r="N89" s="3"/>
      <c r="O89" s="3"/>
      <c r="P89" s="3"/>
      <c r="Q89" s="3"/>
      <c r="S89" s="3"/>
    </row>
    <row r="90" spans="1:19" x14ac:dyDescent="0.35">
      <c r="I90" s="3"/>
      <c r="J90" s="3"/>
      <c r="K90" s="3"/>
      <c r="L90" s="3"/>
      <c r="M90" s="3"/>
      <c r="N90" s="3"/>
      <c r="O90" s="3"/>
      <c r="P90" s="3"/>
      <c r="Q90" s="3"/>
      <c r="S90" s="3"/>
    </row>
  </sheetData>
  <sheetProtection sheet="1" objects="1" scenarios="1"/>
  <mergeCells count="34">
    <mergeCell ref="A1:H1"/>
    <mergeCell ref="H3:H5"/>
    <mergeCell ref="C6:C7"/>
    <mergeCell ref="D6:D7"/>
    <mergeCell ref="F6:F7"/>
    <mergeCell ref="H6:H7"/>
    <mergeCell ref="C9:C10"/>
    <mergeCell ref="D9:D10"/>
    <mergeCell ref="F9:F10"/>
    <mergeCell ref="H9:H10"/>
    <mergeCell ref="C12:C13"/>
    <mergeCell ref="D12:D13"/>
    <mergeCell ref="F12:F13"/>
    <mergeCell ref="H12:H13"/>
    <mergeCell ref="C15:C16"/>
    <mergeCell ref="D15:D16"/>
    <mergeCell ref="F15:F16"/>
    <mergeCell ref="H15:H16"/>
    <mergeCell ref="C18:C19"/>
    <mergeCell ref="D18:D19"/>
    <mergeCell ref="F18:F19"/>
    <mergeCell ref="H18:H19"/>
    <mergeCell ref="C27:C28"/>
    <mergeCell ref="D27:D28"/>
    <mergeCell ref="F27:F28"/>
    <mergeCell ref="H27:H28"/>
    <mergeCell ref="C21:C22"/>
    <mergeCell ref="D21:D22"/>
    <mergeCell ref="F21:F22"/>
    <mergeCell ref="H21:H22"/>
    <mergeCell ref="C24:C25"/>
    <mergeCell ref="D24:D25"/>
    <mergeCell ref="F24:F25"/>
    <mergeCell ref="H24:H25"/>
  </mergeCells>
  <pageMargins left="1.5748031496062993" right="0.70866141732283472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1</xdr:row>
                    <xdr:rowOff>123825</xdr:rowOff>
                  </from>
                  <to>
                    <xdr:col>4</xdr:col>
                    <xdr:colOff>104775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S85"/>
  <sheetViews>
    <sheetView showGridLines="0" showRowColHeaders="0" zoomScale="110" zoomScaleNormal="11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H16" sqref="H16"/>
    </sheetView>
  </sheetViews>
  <sheetFormatPr defaultColWidth="9.1328125" defaultRowHeight="13.15" x14ac:dyDescent="0.4"/>
  <cols>
    <col min="1" max="1" width="5" style="42" customWidth="1"/>
    <col min="2" max="2" width="42" style="43" bestFit="1" customWidth="1"/>
    <col min="3" max="3" width="9.73046875" style="43" customWidth="1"/>
    <col min="4" max="4" width="11.1328125" style="43" customWidth="1"/>
    <col min="5" max="6" width="9.1328125" style="43"/>
    <col min="7" max="7" width="10.59765625" style="43" customWidth="1"/>
    <col min="8" max="13" width="9.1328125" style="43"/>
    <col min="14" max="14" width="9.1328125" style="44"/>
    <col min="15" max="15" width="42" style="44" bestFit="1" customWidth="1"/>
    <col min="16" max="18" width="9.1328125" style="44"/>
    <col min="19" max="19" width="16" style="45" bestFit="1" customWidth="1"/>
    <col min="20" max="16384" width="9.1328125" style="43"/>
  </cols>
  <sheetData>
    <row r="1" spans="2:19" ht="57" customHeight="1" x14ac:dyDescent="0.4">
      <c r="B1" s="108" t="s">
        <v>274</v>
      </c>
      <c r="C1" s="109"/>
      <c r="D1" s="109"/>
      <c r="E1" s="109"/>
      <c r="F1" s="109"/>
      <c r="G1" s="109"/>
      <c r="L1" s="47"/>
      <c r="M1" s="47"/>
      <c r="N1" s="47"/>
      <c r="O1" s="47"/>
      <c r="P1" s="47"/>
      <c r="Q1" s="47"/>
      <c r="R1" s="47"/>
    </row>
    <row r="2" spans="2:19" ht="4.5" customHeight="1" x14ac:dyDescent="0.4">
      <c r="L2" s="47"/>
      <c r="M2" s="47"/>
      <c r="N2" s="47"/>
      <c r="O2" s="47"/>
      <c r="P2" s="47"/>
      <c r="Q2" s="47"/>
      <c r="R2" s="47"/>
    </row>
    <row r="3" spans="2:19" ht="13.5" x14ac:dyDescent="0.4">
      <c r="B3" s="6" t="s">
        <v>167</v>
      </c>
      <c r="C3" s="46">
        <v>37</v>
      </c>
      <c r="L3" s="47"/>
      <c r="M3" s="47"/>
      <c r="N3" s="47"/>
      <c r="O3" s="47"/>
      <c r="P3" s="47"/>
      <c r="Q3" s="47"/>
      <c r="R3" s="47"/>
    </row>
    <row r="4" spans="2:19" ht="4.5" customHeight="1" x14ac:dyDescent="0.4">
      <c r="L4" s="47"/>
      <c r="M4" s="47"/>
      <c r="N4" s="48"/>
      <c r="O4" s="48"/>
      <c r="P4" s="48"/>
      <c r="Q4" s="48"/>
      <c r="R4" s="47"/>
    </row>
    <row r="5" spans="2:19" x14ac:dyDescent="0.4">
      <c r="L5" s="47"/>
      <c r="M5" s="47"/>
      <c r="N5" s="48"/>
      <c r="O5" s="48"/>
      <c r="P5" s="48"/>
      <c r="Q5" s="48"/>
      <c r="R5" s="47"/>
    </row>
    <row r="6" spans="2:19" x14ac:dyDescent="0.4">
      <c r="L6" s="47"/>
      <c r="M6" s="47"/>
      <c r="N6" s="49"/>
      <c r="O6" s="50" t="s">
        <v>206</v>
      </c>
      <c r="P6" s="51"/>
      <c r="Q6" s="48"/>
      <c r="R6" s="47"/>
      <c r="S6" s="45" t="s">
        <v>1</v>
      </c>
    </row>
    <row r="7" spans="2:19" x14ac:dyDescent="0.4">
      <c r="L7" s="47"/>
      <c r="M7" s="47"/>
      <c r="N7" s="52">
        <v>1</v>
      </c>
      <c r="O7" s="53" t="s">
        <v>200</v>
      </c>
      <c r="P7" s="54">
        <v>2006</v>
      </c>
      <c r="Q7" s="55">
        <f>VLOOKUP(N7,Data1!$A$7:$CD$16,2+$C$3)</f>
        <v>57.627118644067799</v>
      </c>
      <c r="R7" s="47"/>
      <c r="S7" s="45" t="s">
        <v>2</v>
      </c>
    </row>
    <row r="8" spans="2:19" x14ac:dyDescent="0.4">
      <c r="L8" s="47"/>
      <c r="M8" s="47"/>
      <c r="N8" s="52">
        <v>2</v>
      </c>
      <c r="O8" s="53" t="s">
        <v>196</v>
      </c>
      <c r="P8" s="54">
        <v>2016</v>
      </c>
      <c r="Q8" s="55">
        <f>VLOOKUP(N8,Data1!$A$7:$CD$16,2+$C$3)</f>
        <v>55.555555555555557</v>
      </c>
      <c r="R8" s="47"/>
      <c r="S8" s="45" t="s">
        <v>3</v>
      </c>
    </row>
    <row r="9" spans="2:19" x14ac:dyDescent="0.4">
      <c r="L9" s="47"/>
      <c r="M9" s="47"/>
      <c r="N9" s="52"/>
      <c r="O9" s="50" t="s">
        <v>207</v>
      </c>
      <c r="P9" s="51"/>
      <c r="Q9" s="48"/>
      <c r="R9" s="47"/>
      <c r="S9" s="45" t="s">
        <v>4</v>
      </c>
    </row>
    <row r="10" spans="2:19" x14ac:dyDescent="0.4">
      <c r="L10" s="47"/>
      <c r="M10" s="47"/>
      <c r="N10" s="52">
        <v>3</v>
      </c>
      <c r="O10" s="53" t="s">
        <v>201</v>
      </c>
      <c r="P10" s="54">
        <v>2006</v>
      </c>
      <c r="Q10" s="55">
        <f>VLOOKUP(N10,Data1!$A$7:$CD$16,2+$C$3)</f>
        <v>22.784810126582279</v>
      </c>
      <c r="R10" s="47"/>
      <c r="S10" s="45" t="s">
        <v>5</v>
      </c>
    </row>
    <row r="11" spans="2:19" x14ac:dyDescent="0.4">
      <c r="L11" s="47"/>
      <c r="M11" s="47"/>
      <c r="N11" s="52">
        <v>4</v>
      </c>
      <c r="O11" s="53" t="s">
        <v>198</v>
      </c>
      <c r="P11" s="54">
        <v>2016</v>
      </c>
      <c r="Q11" s="55">
        <f>VLOOKUP(N11,Data1!$A$7:$CD$16,2+$C$3)</f>
        <v>15.625</v>
      </c>
      <c r="R11" s="47"/>
      <c r="S11" s="45" t="s">
        <v>6</v>
      </c>
    </row>
    <row r="12" spans="2:19" x14ac:dyDescent="0.4">
      <c r="L12" s="47"/>
      <c r="M12" s="47"/>
      <c r="N12" s="52"/>
      <c r="O12" s="50" t="s">
        <v>208</v>
      </c>
      <c r="P12" s="51"/>
      <c r="Q12" s="48"/>
      <c r="R12" s="47"/>
      <c r="S12" s="45" t="s">
        <v>7</v>
      </c>
    </row>
    <row r="13" spans="2:19" x14ac:dyDescent="0.4">
      <c r="L13" s="47"/>
      <c r="M13" s="47"/>
      <c r="N13" s="52">
        <v>5</v>
      </c>
      <c r="O13" s="53" t="s">
        <v>229</v>
      </c>
      <c r="P13" s="54">
        <v>2006</v>
      </c>
      <c r="Q13" s="55">
        <f>VLOOKUP(N13,Data1!$A$7:$CD$16,2+$C$3)</f>
        <v>62.601626016260155</v>
      </c>
      <c r="R13" s="47"/>
      <c r="S13" s="45" t="s">
        <v>8</v>
      </c>
    </row>
    <row r="14" spans="2:19" x14ac:dyDescent="0.4">
      <c r="L14" s="47"/>
      <c r="M14" s="47"/>
      <c r="N14" s="52">
        <v>6</v>
      </c>
      <c r="O14" s="53" t="s">
        <v>230</v>
      </c>
      <c r="P14" s="54">
        <v>2016</v>
      </c>
      <c r="Q14" s="55">
        <f>VLOOKUP(N14,Data1!$A$7:$CD$16,2+$C$3)</f>
        <v>52.661064425770313</v>
      </c>
      <c r="R14" s="47"/>
      <c r="S14" s="45" t="s">
        <v>9</v>
      </c>
    </row>
    <row r="15" spans="2:19" x14ac:dyDescent="0.4">
      <c r="L15" s="47"/>
      <c r="M15" s="47"/>
      <c r="N15" s="52"/>
      <c r="O15" s="50" t="s">
        <v>209</v>
      </c>
      <c r="P15" s="51"/>
      <c r="Q15" s="48"/>
      <c r="R15" s="47"/>
      <c r="S15" s="45" t="s">
        <v>10</v>
      </c>
    </row>
    <row r="16" spans="2:19" x14ac:dyDescent="0.4">
      <c r="L16" s="47"/>
      <c r="M16" s="47"/>
      <c r="N16" s="52">
        <v>7</v>
      </c>
      <c r="O16" s="53" t="s">
        <v>203</v>
      </c>
      <c r="P16" s="54">
        <v>2006</v>
      </c>
      <c r="Q16" s="55">
        <f>VLOOKUP(N16,Data1!$A$7:$CD$16,2+$C$3)</f>
        <v>32.872928176795583</v>
      </c>
      <c r="R16" s="47"/>
      <c r="S16" s="45" t="s">
        <v>11</v>
      </c>
    </row>
    <row r="17" spans="12:19" x14ac:dyDescent="0.4">
      <c r="L17" s="47"/>
      <c r="M17" s="47"/>
      <c r="N17" s="52">
        <v>8</v>
      </c>
      <c r="O17" s="53" t="s">
        <v>199</v>
      </c>
      <c r="P17" s="54">
        <v>2016</v>
      </c>
      <c r="Q17" s="55">
        <f>VLOOKUP(N17,Data1!$A$7:$CD$16,2+$C$3)</f>
        <v>41.245791245791246</v>
      </c>
      <c r="R17" s="47"/>
      <c r="S17" s="45" t="s">
        <v>12</v>
      </c>
    </row>
    <row r="18" spans="12:19" ht="6" customHeight="1" x14ac:dyDescent="0.4">
      <c r="L18" s="47"/>
      <c r="M18" s="47"/>
      <c r="N18" s="52"/>
      <c r="O18" s="50" t="s">
        <v>102</v>
      </c>
      <c r="P18" s="51"/>
      <c r="Q18" s="48"/>
      <c r="R18" s="47"/>
      <c r="S18" s="45" t="s">
        <v>13</v>
      </c>
    </row>
    <row r="19" spans="12:19" x14ac:dyDescent="0.4">
      <c r="L19" s="47"/>
      <c r="M19" s="47"/>
      <c r="N19" s="52">
        <v>9</v>
      </c>
      <c r="O19" s="53" t="s">
        <v>204</v>
      </c>
      <c r="P19" s="54">
        <v>2006</v>
      </c>
      <c r="Q19" s="55">
        <f>VLOOKUP(N19,Data1!$A$7:$CD$16,2+$C$3)</f>
        <v>10.857142857142858</v>
      </c>
      <c r="R19" s="47"/>
      <c r="S19" s="45" t="s">
        <v>14</v>
      </c>
    </row>
    <row r="20" spans="12:19" x14ac:dyDescent="0.4">
      <c r="L20" s="47"/>
      <c r="M20" s="47"/>
      <c r="N20" s="52">
        <v>10</v>
      </c>
      <c r="O20" s="53" t="s">
        <v>205</v>
      </c>
      <c r="P20" s="54">
        <v>2016</v>
      </c>
      <c r="Q20" s="55">
        <f>VLOOKUP(N20,Data1!$A$7:$CD$16,2+$C$3)</f>
        <v>14.622641509433961</v>
      </c>
      <c r="R20" s="47"/>
      <c r="S20" s="45" t="s">
        <v>16</v>
      </c>
    </row>
    <row r="21" spans="12:19" x14ac:dyDescent="0.4">
      <c r="L21" s="47"/>
      <c r="M21" s="47"/>
      <c r="N21" s="48"/>
      <c r="O21" s="50" t="s">
        <v>271</v>
      </c>
      <c r="P21" s="48"/>
      <c r="Q21" s="48"/>
      <c r="R21" s="47"/>
      <c r="S21" s="45" t="s">
        <v>15</v>
      </c>
    </row>
    <row r="22" spans="12:19" x14ac:dyDescent="0.4">
      <c r="L22" s="47"/>
      <c r="M22" s="47"/>
      <c r="N22" s="52">
        <v>11</v>
      </c>
      <c r="O22" s="80" t="s">
        <v>270</v>
      </c>
      <c r="P22" s="54">
        <v>2006</v>
      </c>
      <c r="Q22" s="55">
        <f>VLOOKUP(N22,Data1!$A$7:$CD$18,2+$C$3)</f>
        <v>0</v>
      </c>
      <c r="R22" s="47"/>
      <c r="S22" s="45" t="s">
        <v>17</v>
      </c>
    </row>
    <row r="23" spans="12:19" x14ac:dyDescent="0.4">
      <c r="L23" s="47"/>
      <c r="M23" s="47"/>
      <c r="N23" s="52">
        <v>12</v>
      </c>
      <c r="O23" s="80" t="s">
        <v>269</v>
      </c>
      <c r="P23" s="54">
        <v>2016</v>
      </c>
      <c r="Q23" s="55">
        <f>VLOOKUP(N23,Data1!$A$7:$CD$18,2+$C$3)</f>
        <v>8.2304526748971192</v>
      </c>
      <c r="R23" s="47"/>
      <c r="S23" s="45" t="s">
        <v>18</v>
      </c>
    </row>
    <row r="24" spans="12:19" x14ac:dyDescent="0.4">
      <c r="L24" s="47"/>
      <c r="M24" s="47"/>
      <c r="N24" s="48"/>
      <c r="O24" s="50" t="s">
        <v>271</v>
      </c>
      <c r="P24" s="48"/>
      <c r="Q24" s="48"/>
      <c r="R24" s="47"/>
      <c r="S24" s="45" t="s">
        <v>19</v>
      </c>
    </row>
    <row r="25" spans="12:19" x14ac:dyDescent="0.4">
      <c r="L25" s="47"/>
      <c r="M25" s="47"/>
      <c r="N25" s="52">
        <v>13</v>
      </c>
      <c r="O25" s="80" t="s">
        <v>272</v>
      </c>
      <c r="P25" s="54">
        <v>2006</v>
      </c>
      <c r="Q25" s="55">
        <f>VLOOKUP(N25,Data1!$A$7:$CD$20,2+$C$3)</f>
        <v>27.522935779816514</v>
      </c>
      <c r="R25" s="47"/>
      <c r="S25" s="45" t="s">
        <v>20</v>
      </c>
    </row>
    <row r="26" spans="12:19" x14ac:dyDescent="0.4">
      <c r="L26" s="47"/>
      <c r="M26" s="47"/>
      <c r="N26" s="52">
        <v>14</v>
      </c>
      <c r="O26" s="80" t="s">
        <v>273</v>
      </c>
      <c r="P26" s="54">
        <v>2016</v>
      </c>
      <c r="Q26" s="55">
        <f>VLOOKUP(N26,Data1!$A$7:$CD$20,2+$C$3)</f>
        <v>27.913279132791331</v>
      </c>
      <c r="R26" s="47"/>
      <c r="S26" s="45" t="s">
        <v>88</v>
      </c>
    </row>
    <row r="27" spans="12:19" x14ac:dyDescent="0.4">
      <c r="L27" s="47"/>
      <c r="M27" s="47"/>
      <c r="N27" s="47"/>
      <c r="O27" s="47"/>
      <c r="P27" s="47"/>
      <c r="Q27" s="47"/>
      <c r="R27" s="47"/>
      <c r="S27" s="45" t="s">
        <v>21</v>
      </c>
    </row>
    <row r="28" spans="12:19" x14ac:dyDescent="0.4">
      <c r="L28" s="47"/>
      <c r="M28" s="47"/>
      <c r="N28" s="47"/>
      <c r="O28" s="47"/>
      <c r="P28" s="47"/>
      <c r="Q28" s="47"/>
      <c r="R28" s="47"/>
      <c r="S28" s="45" t="s">
        <v>22</v>
      </c>
    </row>
    <row r="29" spans="12:19" x14ac:dyDescent="0.4">
      <c r="L29" s="47"/>
      <c r="M29" s="47"/>
      <c r="N29" s="47"/>
      <c r="O29" s="47"/>
      <c r="P29" s="47"/>
      <c r="Q29" s="47"/>
      <c r="R29" s="47"/>
      <c r="S29" s="45" t="s">
        <v>23</v>
      </c>
    </row>
    <row r="30" spans="12:19" x14ac:dyDescent="0.4">
      <c r="L30" s="47"/>
      <c r="M30" s="47"/>
      <c r="N30" s="47"/>
      <c r="O30" s="47"/>
      <c r="P30" s="47"/>
      <c r="Q30" s="47"/>
      <c r="R30" s="47"/>
      <c r="S30" s="45" t="s">
        <v>24</v>
      </c>
    </row>
    <row r="31" spans="12:19" x14ac:dyDescent="0.4">
      <c r="L31" s="47"/>
      <c r="M31" s="47"/>
      <c r="N31" s="47"/>
      <c r="O31" s="47"/>
      <c r="P31" s="47"/>
      <c r="Q31" s="47"/>
      <c r="R31" s="47"/>
      <c r="S31" s="45" t="s">
        <v>25</v>
      </c>
    </row>
    <row r="32" spans="12:19" ht="6" customHeight="1" x14ac:dyDescent="0.4">
      <c r="S32" s="45" t="s">
        <v>26</v>
      </c>
    </row>
    <row r="33" spans="19:19" x14ac:dyDescent="0.4">
      <c r="S33" s="45" t="s">
        <v>27</v>
      </c>
    </row>
    <row r="34" spans="19:19" x14ac:dyDescent="0.4">
      <c r="S34" s="45" t="s">
        <v>28</v>
      </c>
    </row>
    <row r="35" spans="19:19" x14ac:dyDescent="0.4">
      <c r="S35" s="45" t="s">
        <v>29</v>
      </c>
    </row>
    <row r="36" spans="19:19" x14ac:dyDescent="0.4">
      <c r="S36" s="45" t="s">
        <v>30</v>
      </c>
    </row>
    <row r="37" spans="19:19" x14ac:dyDescent="0.4">
      <c r="S37" s="45" t="s">
        <v>31</v>
      </c>
    </row>
    <row r="38" spans="19:19" x14ac:dyDescent="0.4">
      <c r="S38" s="45" t="s">
        <v>32</v>
      </c>
    </row>
    <row r="39" spans="19:19" x14ac:dyDescent="0.4">
      <c r="S39" s="45" t="s">
        <v>33</v>
      </c>
    </row>
    <row r="40" spans="19:19" x14ac:dyDescent="0.4">
      <c r="S40" s="45" t="s">
        <v>34</v>
      </c>
    </row>
    <row r="41" spans="19:19" x14ac:dyDescent="0.4">
      <c r="S41" s="45" t="s">
        <v>35</v>
      </c>
    </row>
    <row r="42" spans="19:19" x14ac:dyDescent="0.4">
      <c r="S42" s="45" t="s">
        <v>36</v>
      </c>
    </row>
    <row r="43" spans="19:19" x14ac:dyDescent="0.4">
      <c r="S43" s="45" t="s">
        <v>37</v>
      </c>
    </row>
    <row r="44" spans="19:19" x14ac:dyDescent="0.4">
      <c r="S44" s="45" t="s">
        <v>38</v>
      </c>
    </row>
    <row r="45" spans="19:19" x14ac:dyDescent="0.4">
      <c r="S45" s="45" t="s">
        <v>39</v>
      </c>
    </row>
    <row r="46" spans="19:19" x14ac:dyDescent="0.4">
      <c r="S46" s="45" t="s">
        <v>40</v>
      </c>
    </row>
    <row r="47" spans="19:19" ht="6" customHeight="1" x14ac:dyDescent="0.4">
      <c r="S47" s="45" t="s">
        <v>41</v>
      </c>
    </row>
    <row r="48" spans="19:19" x14ac:dyDescent="0.4">
      <c r="S48" s="45" t="s">
        <v>42</v>
      </c>
    </row>
    <row r="49" spans="19:19" x14ac:dyDescent="0.4">
      <c r="S49" s="45" t="s">
        <v>43</v>
      </c>
    </row>
    <row r="50" spans="19:19" x14ac:dyDescent="0.4">
      <c r="S50" s="45" t="s">
        <v>44</v>
      </c>
    </row>
    <row r="51" spans="19:19" x14ac:dyDescent="0.4">
      <c r="S51" s="45" t="s">
        <v>45</v>
      </c>
    </row>
    <row r="52" spans="19:19" x14ac:dyDescent="0.4">
      <c r="S52" s="45" t="s">
        <v>46</v>
      </c>
    </row>
    <row r="53" spans="19:19" x14ac:dyDescent="0.4">
      <c r="S53" s="45" t="s">
        <v>47</v>
      </c>
    </row>
    <row r="54" spans="19:19" x14ac:dyDescent="0.4">
      <c r="S54" s="45" t="s">
        <v>48</v>
      </c>
    </row>
    <row r="55" spans="19:19" x14ac:dyDescent="0.4">
      <c r="S55" s="45" t="s">
        <v>49</v>
      </c>
    </row>
    <row r="56" spans="19:19" x14ac:dyDescent="0.4">
      <c r="S56" s="45" t="s">
        <v>50</v>
      </c>
    </row>
    <row r="57" spans="19:19" x14ac:dyDescent="0.4">
      <c r="S57" s="45" t="s">
        <v>51</v>
      </c>
    </row>
    <row r="58" spans="19:19" x14ac:dyDescent="0.4">
      <c r="S58" s="45" t="s">
        <v>52</v>
      </c>
    </row>
    <row r="59" spans="19:19" x14ac:dyDescent="0.4">
      <c r="S59" s="45" t="s">
        <v>53</v>
      </c>
    </row>
    <row r="60" spans="19:19" x14ac:dyDescent="0.4">
      <c r="S60" s="45" t="s">
        <v>54</v>
      </c>
    </row>
    <row r="61" spans="19:19" ht="6" customHeight="1" x14ac:dyDescent="0.4">
      <c r="S61" s="45" t="s">
        <v>55</v>
      </c>
    </row>
    <row r="62" spans="19:19" x14ac:dyDescent="0.4">
      <c r="S62" s="45" t="s">
        <v>56</v>
      </c>
    </row>
    <row r="63" spans="19:19" x14ac:dyDescent="0.4">
      <c r="S63" s="45" t="s">
        <v>57</v>
      </c>
    </row>
    <row r="64" spans="19:19" x14ac:dyDescent="0.4">
      <c r="S64" s="45" t="s">
        <v>58</v>
      </c>
    </row>
    <row r="65" spans="19:19" x14ac:dyDescent="0.4">
      <c r="S65" s="45" t="s">
        <v>59</v>
      </c>
    </row>
    <row r="66" spans="19:19" x14ac:dyDescent="0.4">
      <c r="S66" s="45" t="s">
        <v>85</v>
      </c>
    </row>
    <row r="67" spans="19:19" x14ac:dyDescent="0.4">
      <c r="S67" s="45" t="s">
        <v>60</v>
      </c>
    </row>
    <row r="68" spans="19:19" x14ac:dyDescent="0.4">
      <c r="S68" s="45" t="s">
        <v>61</v>
      </c>
    </row>
    <row r="69" spans="19:19" x14ac:dyDescent="0.4">
      <c r="S69" s="45" t="s">
        <v>62</v>
      </c>
    </row>
    <row r="70" spans="19:19" x14ac:dyDescent="0.4">
      <c r="S70" s="45" t="s">
        <v>63</v>
      </c>
    </row>
    <row r="71" spans="19:19" x14ac:dyDescent="0.4">
      <c r="S71" s="45" t="s">
        <v>64</v>
      </c>
    </row>
    <row r="72" spans="19:19" x14ac:dyDescent="0.4">
      <c r="S72" s="45" t="s">
        <v>65</v>
      </c>
    </row>
    <row r="73" spans="19:19" x14ac:dyDescent="0.4">
      <c r="S73" s="45" t="s">
        <v>66</v>
      </c>
    </row>
    <row r="74" spans="19:19" x14ac:dyDescent="0.4">
      <c r="S74" s="45" t="s">
        <v>67</v>
      </c>
    </row>
    <row r="75" spans="19:19" x14ac:dyDescent="0.4">
      <c r="S75" s="45" t="s">
        <v>68</v>
      </c>
    </row>
    <row r="76" spans="19:19" x14ac:dyDescent="0.4">
      <c r="S76" s="45" t="s">
        <v>69</v>
      </c>
    </row>
    <row r="77" spans="19:19" x14ac:dyDescent="0.4">
      <c r="S77" s="45" t="s">
        <v>70</v>
      </c>
    </row>
    <row r="78" spans="19:19" x14ac:dyDescent="0.4">
      <c r="S78" s="45" t="s">
        <v>71</v>
      </c>
    </row>
    <row r="79" spans="19:19" x14ac:dyDescent="0.4">
      <c r="S79" s="45" t="s">
        <v>72</v>
      </c>
    </row>
    <row r="80" spans="19:19" x14ac:dyDescent="0.4">
      <c r="S80" s="45" t="s">
        <v>73</v>
      </c>
    </row>
    <row r="81" spans="19:19" x14ac:dyDescent="0.4">
      <c r="S81" s="45" t="s">
        <v>74</v>
      </c>
    </row>
    <row r="82" spans="19:19" x14ac:dyDescent="0.4">
      <c r="S82" s="45" t="s">
        <v>76</v>
      </c>
    </row>
    <row r="83" spans="19:19" x14ac:dyDescent="0.4">
      <c r="S83" s="45" t="s">
        <v>75</v>
      </c>
    </row>
    <row r="84" spans="19:19" x14ac:dyDescent="0.4">
      <c r="S84" s="45" t="s">
        <v>89</v>
      </c>
    </row>
    <row r="85" spans="19:19" x14ac:dyDescent="0.4">
      <c r="S85" s="45" t="s">
        <v>195</v>
      </c>
    </row>
  </sheetData>
  <sheetProtection sheet="1" objects="1" scenarios="1"/>
  <mergeCells count="1">
    <mergeCell ref="B1:G1"/>
  </mergeCells>
  <pageMargins left="1.1811023622047245" right="0.70866141732283472" top="1.1811023622047245" bottom="1.1811023622047245" header="0.31496062992125984" footer="0.31496062992125984"/>
  <pageSetup paperSize="9" scale="85" fitToHeight="2" orientation="portrait" r:id="rId1"/>
  <rowBreaks count="1" manualBreakCount="1">
    <brk id="60" min="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</xdr:col>
                    <xdr:colOff>2790825</xdr:colOff>
                    <xdr:row>2</xdr:row>
                    <xdr:rowOff>0</xdr:rowOff>
                  </from>
                  <to>
                    <xdr:col>3</xdr:col>
                    <xdr:colOff>695325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  <pageSetUpPr fitToPage="1"/>
  </sheetPr>
  <dimension ref="B1:AV83"/>
  <sheetViews>
    <sheetView showGridLines="0" showRowColHeaders="0" topLeftCell="AK1" zoomScaleNormal="100" workbookViewId="0">
      <pane xSplit="12" ySplit="4" topLeftCell="AW5" activePane="bottomRight" state="frozen"/>
      <selection activeCell="AK1" sqref="AK1"/>
      <selection pane="topRight" activeCell="AW1" sqref="AW1"/>
      <selection pane="bottomLeft" activeCell="AK5" sqref="AK5"/>
      <selection pane="bottomRight" activeCell="AW5" sqref="AW5"/>
    </sheetView>
  </sheetViews>
  <sheetFormatPr defaultColWidth="9.1328125" defaultRowHeight="10.5" x14ac:dyDescent="0.35"/>
  <cols>
    <col min="1" max="1" width="5.265625" style="66" customWidth="1"/>
    <col min="2" max="2" width="4.73046875" style="66" customWidth="1"/>
    <col min="3" max="3" width="13.1328125" style="66" customWidth="1"/>
    <col min="4" max="17" width="9.3984375" style="66" customWidth="1"/>
    <col min="18" max="18" width="9.1328125" style="66"/>
    <col min="19" max="19" width="7" style="66" customWidth="1"/>
    <col min="20" max="16384" width="9.1328125" style="66"/>
  </cols>
  <sheetData>
    <row r="1" spans="2:48" ht="58.5" customHeight="1" x14ac:dyDescent="0.35">
      <c r="AK1" s="110" t="s">
        <v>227</v>
      </c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</row>
    <row r="2" spans="2:48" ht="3" customHeight="1" x14ac:dyDescent="0.35"/>
    <row r="3" spans="2:48" ht="14.25" customHeight="1" x14ac:dyDescent="0.5">
      <c r="B3" s="67"/>
      <c r="C3" s="67"/>
      <c r="D3" s="67" t="s">
        <v>210</v>
      </c>
      <c r="E3" s="67" t="s">
        <v>211</v>
      </c>
      <c r="F3" s="67" t="s">
        <v>212</v>
      </c>
      <c r="G3" s="67" t="s">
        <v>213</v>
      </c>
      <c r="H3" s="67" t="s">
        <v>214</v>
      </c>
      <c r="I3" s="67" t="s">
        <v>215</v>
      </c>
      <c r="J3" s="67" t="s">
        <v>216</v>
      </c>
      <c r="K3" s="67" t="s">
        <v>217</v>
      </c>
      <c r="L3" s="67" t="s">
        <v>218</v>
      </c>
      <c r="M3" s="67" t="s">
        <v>219</v>
      </c>
      <c r="N3" s="67" t="s">
        <v>220</v>
      </c>
      <c r="O3" s="67" t="s">
        <v>221</v>
      </c>
      <c r="P3" s="67" t="s">
        <v>222</v>
      </c>
      <c r="Q3" s="67" t="s">
        <v>223</v>
      </c>
      <c r="AA3" s="66" t="s">
        <v>224</v>
      </c>
      <c r="AB3" s="66" t="s">
        <v>225</v>
      </c>
      <c r="AC3" s="66" t="s">
        <v>226</v>
      </c>
      <c r="AK3" s="68" t="s">
        <v>228</v>
      </c>
    </row>
    <row r="4" spans="2:48" ht="17.25" customHeight="1" x14ac:dyDescent="0.35">
      <c r="B4" s="66">
        <v>1</v>
      </c>
      <c r="C4" s="66" t="s">
        <v>1</v>
      </c>
      <c r="D4" s="66">
        <v>101</v>
      </c>
      <c r="E4" s="69">
        <v>0.89977728285077951</v>
      </c>
      <c r="F4" s="69">
        <v>23.333333333333332</v>
      </c>
      <c r="G4" s="70">
        <v>400</v>
      </c>
      <c r="H4" s="70">
        <v>1117.1875</v>
      </c>
      <c r="I4" s="69">
        <v>4.9504950495049505</v>
      </c>
      <c r="J4" s="69">
        <v>0</v>
      </c>
      <c r="K4" s="69">
        <v>45</v>
      </c>
      <c r="L4" s="69">
        <v>0</v>
      </c>
      <c r="M4" s="69">
        <v>39.393939393939391</v>
      </c>
      <c r="N4" s="69">
        <v>50.909090909090907</v>
      </c>
      <c r="O4" s="69">
        <v>7.2727272727272725</v>
      </c>
      <c r="P4" s="69">
        <v>13.725490196078432</v>
      </c>
      <c r="Q4" s="69">
        <v>0</v>
      </c>
      <c r="S4" s="66" t="s">
        <v>210</v>
      </c>
      <c r="Y4" s="66">
        <v>1</v>
      </c>
      <c r="Z4" s="66" t="s">
        <v>1</v>
      </c>
      <c r="AA4" s="66">
        <f t="shared" ref="AA4:AA35" si="0">VLOOKUP($Y4,$B$4:$Q$82,2+$AK$4)</f>
        <v>0</v>
      </c>
      <c r="AB4" s="66">
        <f>AA4+0.0001*Y4</f>
        <v>1E-4</v>
      </c>
      <c r="AC4" s="66">
        <f>RANK(AB4,AB$4:AB$82)</f>
        <v>79</v>
      </c>
      <c r="AD4" s="66" t="str">
        <f>VLOOKUP(MATCH($Y4,AC$4:AC$82,0),$Y$4:$AC$82,2)</f>
        <v>Towong</v>
      </c>
      <c r="AE4" s="66">
        <f>VLOOKUP(MATCH($Y4,AC$4:AC$82,0),$Y$4:$AC$82,3)</f>
        <v>100</v>
      </c>
      <c r="AK4" s="71">
        <v>9</v>
      </c>
    </row>
    <row r="5" spans="2:48" x14ac:dyDescent="0.35">
      <c r="B5" s="66">
        <v>2</v>
      </c>
      <c r="C5" s="66" t="s">
        <v>2</v>
      </c>
      <c r="D5" s="66">
        <v>176</v>
      </c>
      <c r="E5" s="69">
        <v>1.6567824531676552</v>
      </c>
      <c r="F5" s="69">
        <v>30.75</v>
      </c>
      <c r="G5" s="70">
        <v>432.14285714285717</v>
      </c>
      <c r="H5" s="70">
        <v>854.5454545454545</v>
      </c>
      <c r="I5" s="69">
        <v>9.3220338983050848</v>
      </c>
      <c r="J5" s="69">
        <v>25.641025641025639</v>
      </c>
      <c r="K5" s="69">
        <v>39.682539682539684</v>
      </c>
      <c r="L5" s="69">
        <v>0</v>
      </c>
      <c r="M5" s="69">
        <v>40.74074074074074</v>
      </c>
      <c r="N5" s="69">
        <v>57.142857142857139</v>
      </c>
      <c r="O5" s="69">
        <v>8.9285714285714288</v>
      </c>
      <c r="P5" s="69">
        <v>20.754716981132077</v>
      </c>
      <c r="Q5" s="69">
        <v>0</v>
      </c>
      <c r="S5" s="66" t="s">
        <v>211</v>
      </c>
      <c r="Y5" s="66">
        <v>2</v>
      </c>
      <c r="Z5" s="66" t="s">
        <v>2</v>
      </c>
      <c r="AA5" s="66">
        <f t="shared" si="0"/>
        <v>0</v>
      </c>
      <c r="AB5" s="66">
        <f t="shared" ref="AB5:AB68" si="1">AA5+0.0001*Y5</f>
        <v>2.0000000000000001E-4</v>
      </c>
      <c r="AC5" s="66">
        <f t="shared" ref="AC5:AC68" si="2">RANK(AB5,AB$4:AB$82)</f>
        <v>78</v>
      </c>
      <c r="AD5" s="66" t="str">
        <f t="shared" ref="AD5:AD68" si="3">VLOOKUP(MATCH($Y5,AC$4:AC$82,0),$Y$4:$AC$82,2)</f>
        <v>Northern Grampians</v>
      </c>
      <c r="AE5" s="66">
        <f t="shared" ref="AE5:AE68" si="4">VLOOKUP(MATCH($Y5,AC$4:AC$82,0),$Y$4:$AC$82,3)</f>
        <v>100</v>
      </c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</row>
    <row r="6" spans="2:48" s="67" customFormat="1" ht="42" x14ac:dyDescent="0.35">
      <c r="B6" s="66">
        <v>3</v>
      </c>
      <c r="C6" s="66" t="s">
        <v>3</v>
      </c>
      <c r="D6" s="66">
        <v>1473</v>
      </c>
      <c r="E6" s="69">
        <v>1.5646244051665532</v>
      </c>
      <c r="F6" s="69">
        <v>20.730519480519479</v>
      </c>
      <c r="G6" s="70">
        <v>436.44859813084111</v>
      </c>
      <c r="H6" s="70">
        <v>1058.6158192090395</v>
      </c>
      <c r="I6" s="69">
        <v>9.7475455820476853</v>
      </c>
      <c r="J6" s="69">
        <v>13.294797687861271</v>
      </c>
      <c r="K6" s="69">
        <v>53.014789533560872</v>
      </c>
      <c r="L6" s="69">
        <v>35.526315789473685</v>
      </c>
      <c r="M6" s="69">
        <v>52.834467120181408</v>
      </c>
      <c r="N6" s="69">
        <v>34.871099050203533</v>
      </c>
      <c r="O6" s="69">
        <v>22.930800542740844</v>
      </c>
      <c r="P6" s="69">
        <v>21.458625525946704</v>
      </c>
      <c r="Q6" s="69">
        <v>20.606060606060606</v>
      </c>
      <c r="S6" s="67" t="s">
        <v>212</v>
      </c>
      <c r="Y6" s="67">
        <v>3</v>
      </c>
      <c r="Z6" s="66" t="s">
        <v>3</v>
      </c>
      <c r="AA6" s="66">
        <f t="shared" si="0"/>
        <v>35.526315789473685</v>
      </c>
      <c r="AB6" s="66">
        <f t="shared" si="1"/>
        <v>35.526615789473688</v>
      </c>
      <c r="AC6" s="66">
        <f t="shared" si="2"/>
        <v>23</v>
      </c>
      <c r="AD6" s="66" t="str">
        <f t="shared" si="3"/>
        <v>Buloke</v>
      </c>
      <c r="AE6" s="66">
        <f t="shared" si="4"/>
        <v>100</v>
      </c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</row>
    <row r="7" spans="2:48" x14ac:dyDescent="0.35">
      <c r="B7" s="66">
        <v>4</v>
      </c>
      <c r="C7" s="66" t="s">
        <v>4</v>
      </c>
      <c r="D7" s="66">
        <v>706</v>
      </c>
      <c r="E7" s="69">
        <v>0.60971396987702087</v>
      </c>
      <c r="F7" s="69">
        <v>24.760273972602739</v>
      </c>
      <c r="G7" s="70">
        <v>520.625</v>
      </c>
      <c r="H7" s="70">
        <v>1381.578947368421</v>
      </c>
      <c r="I7" s="69">
        <v>5.5800293685756248</v>
      </c>
      <c r="J7" s="69">
        <v>7.9207920792079207</v>
      </c>
      <c r="K7" s="69">
        <v>60.580912863070537</v>
      </c>
      <c r="L7" s="69">
        <v>16.923076923076923</v>
      </c>
      <c r="M7" s="69">
        <v>54.629629629629626</v>
      </c>
      <c r="N7" s="69">
        <v>44.836956521739133</v>
      </c>
      <c r="O7" s="69">
        <v>20.923913043478262</v>
      </c>
      <c r="P7" s="69">
        <v>18.539325842696631</v>
      </c>
      <c r="Q7" s="69">
        <v>8.064516129032258</v>
      </c>
      <c r="S7" s="66" t="s">
        <v>213</v>
      </c>
      <c r="Y7" s="66">
        <v>4</v>
      </c>
      <c r="Z7" s="66" t="s">
        <v>4</v>
      </c>
      <c r="AA7" s="66">
        <f t="shared" si="0"/>
        <v>16.923076923076923</v>
      </c>
      <c r="AB7" s="66">
        <f t="shared" si="1"/>
        <v>16.923476923076922</v>
      </c>
      <c r="AC7" s="66">
        <f t="shared" si="2"/>
        <v>57</v>
      </c>
      <c r="AD7" s="66" t="str">
        <f t="shared" si="3"/>
        <v>Latrobe</v>
      </c>
      <c r="AE7" s="66">
        <f t="shared" si="4"/>
        <v>55.555555555555557</v>
      </c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</row>
    <row r="8" spans="2:48" x14ac:dyDescent="0.35">
      <c r="B8" s="66">
        <v>5</v>
      </c>
      <c r="C8" s="66" t="s">
        <v>5</v>
      </c>
      <c r="D8" s="66">
        <v>300</v>
      </c>
      <c r="E8" s="69">
        <v>0.9946619807035576</v>
      </c>
      <c r="F8" s="69">
        <v>19.487179487179489</v>
      </c>
      <c r="G8" s="70">
        <v>387.93103448275861</v>
      </c>
      <c r="H8" s="70">
        <v>1253.7878787878788</v>
      </c>
      <c r="I8" s="69">
        <v>6.7340067340067336</v>
      </c>
      <c r="J8" s="69">
        <v>2.7027027027027026</v>
      </c>
      <c r="K8" s="69">
        <v>55.232558139534881</v>
      </c>
      <c r="L8" s="69">
        <v>20</v>
      </c>
      <c r="M8" s="69">
        <v>51.428571428571423</v>
      </c>
      <c r="N8" s="69">
        <v>52.121212121212125</v>
      </c>
      <c r="O8" s="69">
        <v>2.4242424242424243</v>
      </c>
      <c r="P8" s="69">
        <v>16.129032258064516</v>
      </c>
      <c r="Q8" s="69">
        <v>14.285714285714285</v>
      </c>
      <c r="S8" s="66" t="s">
        <v>214</v>
      </c>
      <c r="Y8" s="66">
        <v>5</v>
      </c>
      <c r="Z8" s="66" t="s">
        <v>5</v>
      </c>
      <c r="AA8" s="66">
        <f t="shared" si="0"/>
        <v>20</v>
      </c>
      <c r="AB8" s="66">
        <f t="shared" si="1"/>
        <v>20.000499999999999</v>
      </c>
      <c r="AC8" s="66">
        <f t="shared" si="2"/>
        <v>54</v>
      </c>
      <c r="AD8" s="66" t="str">
        <f t="shared" si="3"/>
        <v>Horsham</v>
      </c>
      <c r="AE8" s="66">
        <f t="shared" si="4"/>
        <v>53.333333333333336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</row>
    <row r="9" spans="2:48" x14ac:dyDescent="0.35">
      <c r="B9" s="66">
        <v>6</v>
      </c>
      <c r="C9" s="66" t="s">
        <v>6</v>
      </c>
      <c r="D9" s="66">
        <v>477</v>
      </c>
      <c r="E9" s="69">
        <v>1.0638535138390168</v>
      </c>
      <c r="F9" s="69">
        <v>20.694444444444443</v>
      </c>
      <c r="G9" s="70">
        <v>416.66666666666669</v>
      </c>
      <c r="H9" s="70">
        <v>1186.3636363636365</v>
      </c>
      <c r="I9" s="69">
        <v>7.0512820512820511</v>
      </c>
      <c r="J9" s="69">
        <v>4.5454545454545459</v>
      </c>
      <c r="K9" s="69">
        <v>43.542435424354245</v>
      </c>
      <c r="L9" s="69">
        <v>50</v>
      </c>
      <c r="M9" s="69">
        <v>45.283018867924532</v>
      </c>
      <c r="N9" s="69">
        <v>51.914893617021271</v>
      </c>
      <c r="O9" s="69">
        <v>17.446808510638299</v>
      </c>
      <c r="P9" s="69">
        <v>20.614035087719298</v>
      </c>
      <c r="Q9" s="69">
        <v>19.512195121951219</v>
      </c>
      <c r="S9" s="66" t="s">
        <v>215</v>
      </c>
      <c r="Y9" s="66">
        <v>6</v>
      </c>
      <c r="Z9" s="66" t="s">
        <v>6</v>
      </c>
      <c r="AA9" s="66">
        <f t="shared" si="0"/>
        <v>50</v>
      </c>
      <c r="AB9" s="66">
        <f t="shared" si="1"/>
        <v>50.000599999999999</v>
      </c>
      <c r="AC9" s="66">
        <f t="shared" si="2"/>
        <v>8</v>
      </c>
      <c r="AD9" s="66" t="str">
        <f t="shared" si="3"/>
        <v>East Gippsland</v>
      </c>
      <c r="AE9" s="66">
        <f t="shared" si="4"/>
        <v>52.222222222222229</v>
      </c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</row>
    <row r="10" spans="2:48" x14ac:dyDescent="0.35">
      <c r="B10" s="66">
        <v>7</v>
      </c>
      <c r="C10" s="66" t="s">
        <v>7</v>
      </c>
      <c r="D10" s="66">
        <v>190</v>
      </c>
      <c r="E10" s="69">
        <v>0.20671047478132207</v>
      </c>
      <c r="F10" s="69">
        <v>33.75</v>
      </c>
      <c r="G10" s="70">
        <v>617.85714285714289</v>
      </c>
      <c r="H10" s="70">
        <v>2442.3076923076924</v>
      </c>
      <c r="I10" s="69">
        <v>11.538461538461538</v>
      </c>
      <c r="J10" s="69">
        <v>9.0909090909090917</v>
      </c>
      <c r="K10" s="69">
        <v>67.857142857142861</v>
      </c>
      <c r="L10" s="69">
        <v>23.809523809523807</v>
      </c>
      <c r="M10" s="69">
        <v>37.313432835820898</v>
      </c>
      <c r="N10" s="69">
        <v>50.847457627118644</v>
      </c>
      <c r="O10" s="69">
        <v>14.40677966101695</v>
      </c>
      <c r="P10" s="69">
        <v>11.214953271028037</v>
      </c>
      <c r="Q10" s="69">
        <v>30</v>
      </c>
      <c r="S10" s="66" t="s">
        <v>216</v>
      </c>
      <c r="Y10" s="66">
        <v>7</v>
      </c>
      <c r="Z10" s="66" t="s">
        <v>7</v>
      </c>
      <c r="AA10" s="66">
        <f t="shared" si="0"/>
        <v>23.809523809523807</v>
      </c>
      <c r="AB10" s="66">
        <f t="shared" si="1"/>
        <v>23.810223809523805</v>
      </c>
      <c r="AC10" s="66">
        <f t="shared" si="2"/>
        <v>45</v>
      </c>
      <c r="AD10" s="66" t="str">
        <f t="shared" si="3"/>
        <v>Mount Alexander</v>
      </c>
      <c r="AE10" s="66">
        <f t="shared" si="4"/>
        <v>50</v>
      </c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</row>
    <row r="11" spans="2:48" x14ac:dyDescent="0.35">
      <c r="B11" s="66">
        <v>8</v>
      </c>
      <c r="C11" s="66" t="s">
        <v>8</v>
      </c>
      <c r="D11" s="66">
        <v>222</v>
      </c>
      <c r="E11" s="69">
        <v>1.7703349282296652</v>
      </c>
      <c r="F11" s="69">
        <v>20.625</v>
      </c>
      <c r="G11" s="70">
        <v>370.83333333333337</v>
      </c>
      <c r="H11" s="70">
        <v>860</v>
      </c>
      <c r="I11" s="69">
        <v>11.52073732718894</v>
      </c>
      <c r="J11" s="69">
        <v>10.714285714285714</v>
      </c>
      <c r="K11" s="69">
        <v>46.564885496183209</v>
      </c>
      <c r="L11" s="69">
        <v>28.571428571428569</v>
      </c>
      <c r="M11" s="69">
        <v>49.275362318840585</v>
      </c>
      <c r="N11" s="69">
        <v>34.234234234234236</v>
      </c>
      <c r="O11" s="69">
        <v>20.72072072072072</v>
      </c>
      <c r="P11" s="69">
        <v>32.352941176470587</v>
      </c>
      <c r="Q11" s="69">
        <v>17.647058823529413</v>
      </c>
      <c r="S11" s="66" t="s">
        <v>217</v>
      </c>
      <c r="Y11" s="67">
        <v>8</v>
      </c>
      <c r="Z11" s="66" t="s">
        <v>8</v>
      </c>
      <c r="AA11" s="66">
        <f t="shared" si="0"/>
        <v>28.571428571428569</v>
      </c>
      <c r="AB11" s="66">
        <f t="shared" si="1"/>
        <v>28.572228571428571</v>
      </c>
      <c r="AC11" s="66">
        <f t="shared" si="2"/>
        <v>35</v>
      </c>
      <c r="AD11" s="66" t="str">
        <f t="shared" si="3"/>
        <v>Baw Baw</v>
      </c>
      <c r="AE11" s="66">
        <f t="shared" si="4"/>
        <v>50</v>
      </c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</row>
    <row r="12" spans="2:48" x14ac:dyDescent="0.35">
      <c r="B12" s="66">
        <v>9</v>
      </c>
      <c r="C12" s="66" t="s">
        <v>9</v>
      </c>
      <c r="D12" s="66">
        <v>316</v>
      </c>
      <c r="E12" s="69">
        <v>0.1985136603783067</v>
      </c>
      <c r="F12" s="69">
        <v>27.439024390243901</v>
      </c>
      <c r="G12" s="70">
        <v>557.35294117647061</v>
      </c>
      <c r="H12" s="70">
        <v>2053.5714285714284</v>
      </c>
      <c r="I12" s="69">
        <v>7.8175895765472303</v>
      </c>
      <c r="J12" s="69">
        <v>6.1643835616438354</v>
      </c>
      <c r="K12" s="69">
        <v>78.455284552845526</v>
      </c>
      <c r="L12" s="69">
        <v>0</v>
      </c>
      <c r="M12" s="69">
        <v>34.939759036144579</v>
      </c>
      <c r="N12" s="69">
        <v>39.37823834196891</v>
      </c>
      <c r="O12" s="69">
        <v>4.1450777202072544</v>
      </c>
      <c r="P12" s="69">
        <v>8.2417582417582409</v>
      </c>
      <c r="Q12" s="69">
        <v>0</v>
      </c>
      <c r="S12" s="66" t="s">
        <v>218</v>
      </c>
      <c r="Y12" s="66">
        <v>9</v>
      </c>
      <c r="Z12" s="66" t="s">
        <v>9</v>
      </c>
      <c r="AA12" s="66">
        <f t="shared" si="0"/>
        <v>0</v>
      </c>
      <c r="AB12" s="66">
        <f t="shared" si="1"/>
        <v>9.0000000000000008E-4</v>
      </c>
      <c r="AC12" s="66">
        <f t="shared" si="2"/>
        <v>77</v>
      </c>
      <c r="AD12" s="66" t="str">
        <f t="shared" si="3"/>
        <v>Mildura</v>
      </c>
      <c r="AE12" s="66">
        <f t="shared" si="4"/>
        <v>46.666666666666664</v>
      </c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</row>
    <row r="13" spans="2:48" x14ac:dyDescent="0.35">
      <c r="B13" s="66">
        <v>10</v>
      </c>
      <c r="C13" s="66" t="s">
        <v>10</v>
      </c>
      <c r="D13" s="66">
        <v>816</v>
      </c>
      <c r="E13" s="69">
        <v>0.44799472947377089</v>
      </c>
      <c r="F13" s="69">
        <v>23.841463414634148</v>
      </c>
      <c r="G13" s="70">
        <v>496.25</v>
      </c>
      <c r="H13" s="70">
        <v>1380.5147058823529</v>
      </c>
      <c r="I13" s="69">
        <v>8.6842105263157894</v>
      </c>
      <c r="J13" s="69">
        <v>12.1301775147929</v>
      </c>
      <c r="K13" s="69">
        <v>54.54545454545454</v>
      </c>
      <c r="L13" s="69">
        <v>27.500000000000004</v>
      </c>
      <c r="M13" s="69">
        <v>53.985507246376805</v>
      </c>
      <c r="N13" s="69">
        <v>35.467980295566505</v>
      </c>
      <c r="O13" s="69">
        <v>13.546798029556651</v>
      </c>
      <c r="P13" s="69">
        <v>18.015665796344649</v>
      </c>
      <c r="Q13" s="69">
        <v>13.157894736842104</v>
      </c>
      <c r="S13" s="66" t="s">
        <v>219</v>
      </c>
      <c r="Y13" s="66">
        <v>10</v>
      </c>
      <c r="Z13" s="66" t="s">
        <v>10</v>
      </c>
      <c r="AA13" s="66">
        <f t="shared" si="0"/>
        <v>27.500000000000004</v>
      </c>
      <c r="AB13" s="66">
        <f t="shared" si="1"/>
        <v>27.501000000000005</v>
      </c>
      <c r="AC13" s="66">
        <f t="shared" si="2"/>
        <v>36</v>
      </c>
      <c r="AD13" s="66" t="str">
        <f t="shared" si="3"/>
        <v>Strathbogie</v>
      </c>
      <c r="AE13" s="66">
        <f t="shared" si="4"/>
        <v>45.454545454545453</v>
      </c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2:48" x14ac:dyDescent="0.35">
      <c r="B14" s="66">
        <v>11</v>
      </c>
      <c r="C14" s="66" t="s">
        <v>11</v>
      </c>
      <c r="D14" s="66">
        <v>67</v>
      </c>
      <c r="E14" s="69">
        <v>1.2002866356144752</v>
      </c>
      <c r="F14" s="69">
        <v>17.857142857142858</v>
      </c>
      <c r="G14" s="70">
        <v>425</v>
      </c>
      <c r="H14" s="70">
        <v>746.42857142857144</v>
      </c>
      <c r="I14" s="69">
        <v>14.492753623188406</v>
      </c>
      <c r="J14" s="69">
        <v>33.333333333333329</v>
      </c>
      <c r="K14" s="69">
        <v>43.333333333333336</v>
      </c>
      <c r="L14" s="69">
        <v>100</v>
      </c>
      <c r="M14" s="69">
        <v>61.53846153846154</v>
      </c>
      <c r="N14" s="69">
        <v>63.636363636363633</v>
      </c>
      <c r="O14" s="69">
        <v>0</v>
      </c>
      <c r="P14" s="69">
        <v>43.333333333333336</v>
      </c>
      <c r="Q14" s="69">
        <v>0</v>
      </c>
      <c r="S14" s="66" t="s">
        <v>220</v>
      </c>
      <c r="Y14" s="66">
        <v>11</v>
      </c>
      <c r="Z14" s="66" t="s">
        <v>11</v>
      </c>
      <c r="AA14" s="66">
        <f t="shared" si="0"/>
        <v>100</v>
      </c>
      <c r="AB14" s="66">
        <f t="shared" si="1"/>
        <v>100.00109999999999</v>
      </c>
      <c r="AC14" s="66">
        <f t="shared" si="2"/>
        <v>3</v>
      </c>
      <c r="AD14" s="66" t="str">
        <f t="shared" si="3"/>
        <v>Glenelg</v>
      </c>
      <c r="AE14" s="66">
        <f t="shared" si="4"/>
        <v>45.161290322580641</v>
      </c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2:48" x14ac:dyDescent="0.35">
      <c r="B15" s="66">
        <v>12</v>
      </c>
      <c r="C15" s="66" t="s">
        <v>12</v>
      </c>
      <c r="D15" s="66">
        <v>877</v>
      </c>
      <c r="E15" s="69">
        <v>2.6190049572955862</v>
      </c>
      <c r="F15" s="69">
        <v>23.5</v>
      </c>
      <c r="G15" s="70">
        <v>423.72881355932202</v>
      </c>
      <c r="H15" s="70">
        <v>930.20833333333326</v>
      </c>
      <c r="I15" s="69">
        <v>9.7992916174734344</v>
      </c>
      <c r="J15" s="69">
        <v>10.397553516819572</v>
      </c>
      <c r="K15" s="69">
        <v>42.720306513409959</v>
      </c>
      <c r="L15" s="69">
        <v>37.878787878787875</v>
      </c>
      <c r="M15" s="69">
        <v>56.809338521400775</v>
      </c>
      <c r="N15" s="69">
        <v>43.583535108958834</v>
      </c>
      <c r="O15" s="69">
        <v>20.823244552058114</v>
      </c>
      <c r="P15" s="69">
        <v>29.899497487437188</v>
      </c>
      <c r="Q15" s="69">
        <v>23.684210526315788</v>
      </c>
      <c r="S15" s="66" t="s">
        <v>221</v>
      </c>
      <c r="Y15" s="66">
        <v>12</v>
      </c>
      <c r="Z15" s="66" t="s">
        <v>12</v>
      </c>
      <c r="AA15" s="66">
        <f t="shared" si="0"/>
        <v>37.878787878787875</v>
      </c>
      <c r="AB15" s="66">
        <f t="shared" si="1"/>
        <v>37.879987878787873</v>
      </c>
      <c r="AC15" s="66">
        <f t="shared" si="2"/>
        <v>16</v>
      </c>
      <c r="AD15" s="66" t="str">
        <f t="shared" si="3"/>
        <v>Southern Grampians</v>
      </c>
      <c r="AE15" s="66">
        <f t="shared" si="4"/>
        <v>43.75</v>
      </c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2:48" x14ac:dyDescent="0.35">
      <c r="B16" s="66">
        <v>13</v>
      </c>
      <c r="C16" s="66" t="s">
        <v>13</v>
      </c>
      <c r="D16" s="66">
        <v>780</v>
      </c>
      <c r="E16" s="69">
        <v>0.88530730378525624</v>
      </c>
      <c r="F16" s="69">
        <v>20.73076923076923</v>
      </c>
      <c r="G16" s="70">
        <v>551.5625</v>
      </c>
      <c r="H16" s="70">
        <v>1522.4358974358975</v>
      </c>
      <c r="I16" s="69">
        <v>6.6929133858267722</v>
      </c>
      <c r="J16" s="69">
        <v>4.6979865771812079</v>
      </c>
      <c r="K16" s="69">
        <v>55.777777777777779</v>
      </c>
      <c r="L16" s="69">
        <v>32.786885245901637</v>
      </c>
      <c r="M16" s="69">
        <v>39.772727272727273</v>
      </c>
      <c r="N16" s="69">
        <v>53.157894736842103</v>
      </c>
      <c r="O16" s="69">
        <v>2.8947368421052633</v>
      </c>
      <c r="P16" s="69">
        <v>12.466124661246612</v>
      </c>
      <c r="Q16" s="69">
        <v>16.071428571428573</v>
      </c>
      <c r="S16" s="66" t="s">
        <v>222</v>
      </c>
      <c r="Y16" s="67">
        <v>13</v>
      </c>
      <c r="Z16" s="66" t="s">
        <v>13</v>
      </c>
      <c r="AA16" s="66">
        <f t="shared" si="0"/>
        <v>32.786885245901637</v>
      </c>
      <c r="AB16" s="66">
        <f t="shared" si="1"/>
        <v>32.788185245901637</v>
      </c>
      <c r="AC16" s="66">
        <f t="shared" si="2"/>
        <v>30</v>
      </c>
      <c r="AD16" s="66" t="str">
        <f t="shared" si="3"/>
        <v>Greater Dandenong</v>
      </c>
      <c r="AE16" s="66">
        <f t="shared" si="4"/>
        <v>42.857142857142854</v>
      </c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</row>
    <row r="17" spans="2:48" x14ac:dyDescent="0.35">
      <c r="B17" s="66">
        <v>14</v>
      </c>
      <c r="C17" s="66" t="s">
        <v>14</v>
      </c>
      <c r="D17" s="66">
        <v>1616</v>
      </c>
      <c r="E17" s="69">
        <v>0.57039186203293868</v>
      </c>
      <c r="F17" s="69">
        <v>22.233333333333334</v>
      </c>
      <c r="G17" s="70">
        <v>546.27659574468089</v>
      </c>
      <c r="H17" s="70">
        <v>1509.090909090909</v>
      </c>
      <c r="I17" s="69">
        <v>9.2993630573248396</v>
      </c>
      <c r="J17" s="69">
        <v>11.021069692058347</v>
      </c>
      <c r="K17" s="69">
        <v>51.551551551551555</v>
      </c>
      <c r="L17" s="69">
        <v>33.333333333333329</v>
      </c>
      <c r="M17" s="69">
        <v>42.805755395683455</v>
      </c>
      <c r="N17" s="69">
        <v>52.962962962962969</v>
      </c>
      <c r="O17" s="69">
        <v>8.3950617283950617</v>
      </c>
      <c r="P17" s="69">
        <v>13.735558408215661</v>
      </c>
      <c r="Q17" s="69">
        <v>16.783216783216783</v>
      </c>
      <c r="S17" s="66" t="s">
        <v>223</v>
      </c>
      <c r="Y17" s="66">
        <v>14</v>
      </c>
      <c r="Z17" s="66" t="s">
        <v>14</v>
      </c>
      <c r="AA17" s="66">
        <f t="shared" si="0"/>
        <v>33.333333333333329</v>
      </c>
      <c r="AB17" s="66">
        <f t="shared" si="1"/>
        <v>33.334733333333325</v>
      </c>
      <c r="AC17" s="66">
        <f t="shared" si="2"/>
        <v>28</v>
      </c>
      <c r="AD17" s="66" t="str">
        <f t="shared" si="3"/>
        <v>Greater Shepparton</v>
      </c>
      <c r="AE17" s="66">
        <f t="shared" si="4"/>
        <v>39.877300613496928</v>
      </c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</row>
    <row r="18" spans="2:48" x14ac:dyDescent="0.35">
      <c r="B18" s="66">
        <v>15</v>
      </c>
      <c r="C18" s="66" t="s">
        <v>16</v>
      </c>
      <c r="D18" s="66">
        <v>189</v>
      </c>
      <c r="E18" s="69">
        <v>1.5813253012048192</v>
      </c>
      <c r="F18" s="69">
        <v>22.647058823529413</v>
      </c>
      <c r="G18" s="70">
        <v>395.45454545454544</v>
      </c>
      <c r="H18" s="70">
        <v>873.07692307692309</v>
      </c>
      <c r="I18" s="69">
        <v>16.38418079096045</v>
      </c>
      <c r="J18" s="69">
        <v>23.809523809523807</v>
      </c>
      <c r="K18" s="69">
        <v>43.518518518518519</v>
      </c>
      <c r="L18" s="69">
        <v>26.666666666666668</v>
      </c>
      <c r="M18" s="69">
        <v>65.517241379310349</v>
      </c>
      <c r="N18" s="69">
        <v>50</v>
      </c>
      <c r="O18" s="69">
        <v>11.111111111111111</v>
      </c>
      <c r="P18" s="69">
        <v>22.772277227722775</v>
      </c>
      <c r="Q18" s="69">
        <v>25</v>
      </c>
      <c r="Y18" s="66">
        <v>15</v>
      </c>
      <c r="Z18" s="66" t="s">
        <v>16</v>
      </c>
      <c r="AA18" s="66">
        <f t="shared" si="0"/>
        <v>26.666666666666668</v>
      </c>
      <c r="AB18" s="66">
        <f t="shared" si="1"/>
        <v>26.668166666666668</v>
      </c>
      <c r="AC18" s="66">
        <f t="shared" si="2"/>
        <v>39</v>
      </c>
      <c r="AD18" s="66" t="str">
        <f t="shared" si="3"/>
        <v>Moorabool</v>
      </c>
      <c r="AE18" s="66">
        <f t="shared" si="4"/>
        <v>38.70967741935484</v>
      </c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</row>
    <row r="19" spans="2:48" x14ac:dyDescent="0.35">
      <c r="B19" s="66">
        <v>16</v>
      </c>
      <c r="C19" s="66" t="s">
        <v>15</v>
      </c>
      <c r="D19" s="66">
        <v>253</v>
      </c>
      <c r="E19" s="69">
        <v>1.3125810635538262</v>
      </c>
      <c r="F19" s="69">
        <v>23.076923076923077</v>
      </c>
      <c r="G19" s="70">
        <v>430</v>
      </c>
      <c r="H19" s="70">
        <v>1066.9642857142858</v>
      </c>
      <c r="I19" s="69">
        <v>11.065573770491802</v>
      </c>
      <c r="J19" s="69">
        <v>3.9603960396039604</v>
      </c>
      <c r="K19" s="69">
        <v>50</v>
      </c>
      <c r="L19" s="69">
        <v>36.84210526315789</v>
      </c>
      <c r="M19" s="69">
        <v>31.428571428571427</v>
      </c>
      <c r="N19" s="69">
        <v>46.969696969696969</v>
      </c>
      <c r="O19" s="69">
        <v>12.121212121212121</v>
      </c>
      <c r="P19" s="69">
        <v>18.253968253968253</v>
      </c>
      <c r="Q19" s="69">
        <v>0</v>
      </c>
      <c r="Y19" s="66">
        <v>16</v>
      </c>
      <c r="Z19" s="66" t="s">
        <v>15</v>
      </c>
      <c r="AA19" s="66">
        <f t="shared" si="0"/>
        <v>36.84210526315789</v>
      </c>
      <c r="AB19" s="66">
        <f t="shared" si="1"/>
        <v>36.843705263157894</v>
      </c>
      <c r="AC19" s="66">
        <f t="shared" si="2"/>
        <v>22</v>
      </c>
      <c r="AD19" s="66" t="str">
        <f t="shared" si="3"/>
        <v>Campaspe</v>
      </c>
      <c r="AE19" s="66">
        <f t="shared" si="4"/>
        <v>37.878787878787875</v>
      </c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</row>
    <row r="20" spans="2:48" x14ac:dyDescent="0.35">
      <c r="B20" s="66">
        <v>17</v>
      </c>
      <c r="C20" s="66" t="s">
        <v>17</v>
      </c>
      <c r="D20" s="66">
        <v>152</v>
      </c>
      <c r="E20" s="69">
        <v>1.0360575284575011</v>
      </c>
      <c r="F20" s="69">
        <v>21.527777777777779</v>
      </c>
      <c r="G20" s="70">
        <v>437.5</v>
      </c>
      <c r="H20" s="70">
        <v>1000</v>
      </c>
      <c r="I20" s="69">
        <v>8.2758620689655178</v>
      </c>
      <c r="J20" s="69">
        <v>0</v>
      </c>
      <c r="K20" s="69">
        <v>52.380952380952387</v>
      </c>
      <c r="L20" s="69">
        <v>31.25</v>
      </c>
      <c r="M20" s="69">
        <v>43.18181818181818</v>
      </c>
      <c r="N20" s="69">
        <v>39.743589743589745</v>
      </c>
      <c r="O20" s="69">
        <v>0</v>
      </c>
      <c r="P20" s="69">
        <v>28.767123287671232</v>
      </c>
      <c r="Q20" s="69">
        <v>23.076923076923077</v>
      </c>
      <c r="Y20" s="66">
        <v>17</v>
      </c>
      <c r="Z20" s="66" t="s">
        <v>17</v>
      </c>
      <c r="AA20" s="66">
        <f t="shared" si="0"/>
        <v>31.25</v>
      </c>
      <c r="AB20" s="66">
        <f t="shared" si="1"/>
        <v>31.2517</v>
      </c>
      <c r="AC20" s="66">
        <f t="shared" si="2"/>
        <v>31</v>
      </c>
      <c r="AD20" s="66" t="str">
        <f t="shared" si="3"/>
        <v>Gannawarra</v>
      </c>
      <c r="AE20" s="66">
        <f t="shared" si="4"/>
        <v>37.5</v>
      </c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</row>
    <row r="21" spans="2:48" x14ac:dyDescent="0.35">
      <c r="B21" s="66">
        <v>18</v>
      </c>
      <c r="C21" s="66" t="s">
        <v>18</v>
      </c>
      <c r="D21" s="66">
        <v>1167</v>
      </c>
      <c r="E21" s="69">
        <v>0.85801883671173651</v>
      </c>
      <c r="F21" s="69">
        <v>27.008547008547009</v>
      </c>
      <c r="G21" s="70">
        <v>477.10843373493975</v>
      </c>
      <c r="H21" s="70">
        <v>1390</v>
      </c>
      <c r="I21" s="69">
        <v>8.7873462214411244</v>
      </c>
      <c r="J21" s="69">
        <v>9.2391304347826075</v>
      </c>
      <c r="K21" s="69">
        <v>59.778597785977858</v>
      </c>
      <c r="L21" s="69">
        <v>18.399999999999999</v>
      </c>
      <c r="M21" s="69">
        <v>57.432432432432435</v>
      </c>
      <c r="N21" s="69">
        <v>25.920245398773005</v>
      </c>
      <c r="O21" s="69">
        <v>28.067484662576685</v>
      </c>
      <c r="P21" s="69">
        <v>21.009771986970684</v>
      </c>
      <c r="Q21" s="69">
        <v>10.92436974789916</v>
      </c>
      <c r="Y21" s="67">
        <v>18</v>
      </c>
      <c r="Z21" s="66" t="s">
        <v>18</v>
      </c>
      <c r="AA21" s="66">
        <f t="shared" si="0"/>
        <v>18.399999999999999</v>
      </c>
      <c r="AB21" s="66">
        <f t="shared" si="1"/>
        <v>18.401799999999998</v>
      </c>
      <c r="AC21" s="66">
        <f t="shared" si="2"/>
        <v>55</v>
      </c>
      <c r="AD21" s="66" t="str">
        <f t="shared" si="3"/>
        <v>Swan Hill</v>
      </c>
      <c r="AE21" s="66">
        <f t="shared" si="4"/>
        <v>37.096774193548384</v>
      </c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</row>
    <row r="22" spans="2:48" x14ac:dyDescent="0.35">
      <c r="B22" s="66">
        <v>19</v>
      </c>
      <c r="C22" s="66" t="s">
        <v>19</v>
      </c>
      <c r="D22" s="66">
        <v>1288</v>
      </c>
      <c r="E22" s="69">
        <v>3.2241107411950236</v>
      </c>
      <c r="F22" s="69">
        <v>22.973684210526315</v>
      </c>
      <c r="G22" s="70">
        <v>402.38095238095241</v>
      </c>
      <c r="H22" s="70">
        <v>983.96226415094338</v>
      </c>
      <c r="I22" s="69">
        <v>8.3668543845535002</v>
      </c>
      <c r="J22" s="69">
        <v>9.2519685039370074</v>
      </c>
      <c r="K22" s="69">
        <v>38.829787234042549</v>
      </c>
      <c r="L22" s="69">
        <v>52.222222222222229</v>
      </c>
      <c r="M22" s="69">
        <v>49.570200573065904</v>
      </c>
      <c r="N22" s="69">
        <v>34.358974358974358</v>
      </c>
      <c r="O22" s="69">
        <v>28.034188034188034</v>
      </c>
      <c r="P22" s="69">
        <v>34.686346863468636</v>
      </c>
      <c r="Q22" s="69">
        <v>22.222222222222221</v>
      </c>
      <c r="Y22" s="66">
        <v>19</v>
      </c>
      <c r="Z22" s="66" t="s">
        <v>19</v>
      </c>
      <c r="AA22" s="66">
        <f t="shared" si="0"/>
        <v>52.222222222222229</v>
      </c>
      <c r="AB22" s="66">
        <f t="shared" si="1"/>
        <v>52.224122222222228</v>
      </c>
      <c r="AC22" s="66">
        <f t="shared" si="2"/>
        <v>6</v>
      </c>
      <c r="AD22" s="66" t="str">
        <f t="shared" si="3"/>
        <v>Greater Bendigo</v>
      </c>
      <c r="AE22" s="66">
        <f t="shared" si="4"/>
        <v>37.037037037037038</v>
      </c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</row>
    <row r="23" spans="2:48" x14ac:dyDescent="0.35">
      <c r="B23" s="66">
        <v>20</v>
      </c>
      <c r="C23" s="66" t="s">
        <v>20</v>
      </c>
      <c r="D23" s="66">
        <v>1338</v>
      </c>
      <c r="E23" s="69">
        <v>1.073836276083467</v>
      </c>
      <c r="F23" s="69">
        <v>25.106382978723403</v>
      </c>
      <c r="G23" s="70">
        <v>521.195652173913</v>
      </c>
      <c r="H23" s="70">
        <v>1337.3786407766991</v>
      </c>
      <c r="I23" s="69">
        <v>9.6625766871165641</v>
      </c>
      <c r="J23" s="69">
        <v>11.66077738515901</v>
      </c>
      <c r="K23" s="69">
        <v>55.085714285714282</v>
      </c>
      <c r="L23" s="69">
        <v>33.913043478260867</v>
      </c>
      <c r="M23" s="69">
        <v>46.359223300970875</v>
      </c>
      <c r="N23" s="69">
        <v>47.34576757532281</v>
      </c>
      <c r="O23" s="69">
        <v>10.760401721664275</v>
      </c>
      <c r="P23" s="69">
        <v>15.813253012048193</v>
      </c>
      <c r="Q23" s="69">
        <v>15.463917525773196</v>
      </c>
      <c r="Y23" s="66">
        <v>20</v>
      </c>
      <c r="Z23" s="66" t="s">
        <v>20</v>
      </c>
      <c r="AA23" s="66">
        <f t="shared" si="0"/>
        <v>33.913043478260867</v>
      </c>
      <c r="AB23" s="66">
        <f t="shared" si="1"/>
        <v>33.91504347826087</v>
      </c>
      <c r="AC23" s="66">
        <f t="shared" si="2"/>
        <v>25</v>
      </c>
      <c r="AD23" s="66" t="str">
        <f t="shared" si="3"/>
        <v>Hume</v>
      </c>
      <c r="AE23" s="66">
        <f t="shared" si="4"/>
        <v>36.986301369863014</v>
      </c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</row>
    <row r="24" spans="2:48" x14ac:dyDescent="0.35">
      <c r="B24" s="66">
        <v>21</v>
      </c>
      <c r="C24" s="66" t="s">
        <v>88</v>
      </c>
      <c r="D24" s="66">
        <v>201</v>
      </c>
      <c r="E24" s="69">
        <v>2.0904836193447736</v>
      </c>
      <c r="F24" s="69">
        <v>20.166666666666668</v>
      </c>
      <c r="G24" s="70">
        <v>432.14285714285717</v>
      </c>
      <c r="H24" s="70">
        <v>995.83333333333326</v>
      </c>
      <c r="I24" s="69">
        <v>12.972972972972974</v>
      </c>
      <c r="J24" s="69">
        <v>14.084507042253522</v>
      </c>
      <c r="K24" s="69">
        <v>36.036036036036037</v>
      </c>
      <c r="L24" s="69">
        <v>37.5</v>
      </c>
      <c r="M24" s="69">
        <v>44.230769230769226</v>
      </c>
      <c r="N24" s="69">
        <v>53.191489361702125</v>
      </c>
      <c r="O24" s="69">
        <v>8.5106382978723403</v>
      </c>
      <c r="P24" s="69">
        <v>27.586206896551722</v>
      </c>
      <c r="Q24" s="69">
        <v>33.333333333333329</v>
      </c>
      <c r="Y24" s="66">
        <v>21</v>
      </c>
      <c r="Z24" s="66" t="s">
        <v>88</v>
      </c>
      <c r="AA24" s="66">
        <f t="shared" si="0"/>
        <v>37.5</v>
      </c>
      <c r="AB24" s="66">
        <f t="shared" si="1"/>
        <v>37.502099999999999</v>
      </c>
      <c r="AC24" s="66">
        <f t="shared" si="2"/>
        <v>17</v>
      </c>
      <c r="AD24" s="66" t="str">
        <f t="shared" si="3"/>
        <v>South Gippsland</v>
      </c>
      <c r="AE24" s="66">
        <f t="shared" si="4"/>
        <v>36.84210526315789</v>
      </c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</row>
    <row r="25" spans="2:48" x14ac:dyDescent="0.35">
      <c r="B25" s="66">
        <v>22</v>
      </c>
      <c r="C25" s="66" t="s">
        <v>21</v>
      </c>
      <c r="D25" s="66">
        <v>252</v>
      </c>
      <c r="E25" s="69">
        <v>0.187787829560189</v>
      </c>
      <c r="F25" s="69">
        <v>29.107142857142858</v>
      </c>
      <c r="G25" s="70">
        <v>738.23529411764707</v>
      </c>
      <c r="H25" s="70">
        <v>1808.3333333333333</v>
      </c>
      <c r="I25" s="69">
        <v>5.761316872427984</v>
      </c>
      <c r="J25" s="69">
        <v>2.5423728813559325</v>
      </c>
      <c r="K25" s="69">
        <v>77.966101694915253</v>
      </c>
      <c r="L25" s="69">
        <v>0</v>
      </c>
      <c r="M25" s="69">
        <v>28.571428571428569</v>
      </c>
      <c r="N25" s="69">
        <v>40.880503144654092</v>
      </c>
      <c r="O25" s="69">
        <v>3.7735849056603774</v>
      </c>
      <c r="P25" s="69">
        <v>8.4415584415584419</v>
      </c>
      <c r="Q25" s="69">
        <v>0</v>
      </c>
      <c r="Y25" s="66">
        <v>22</v>
      </c>
      <c r="Z25" s="66" t="s">
        <v>21</v>
      </c>
      <c r="AA25" s="66">
        <f t="shared" si="0"/>
        <v>0</v>
      </c>
      <c r="AB25" s="66">
        <f t="shared" si="1"/>
        <v>2.2000000000000001E-3</v>
      </c>
      <c r="AC25" s="66">
        <f t="shared" si="2"/>
        <v>76</v>
      </c>
      <c r="AD25" s="66" t="str">
        <f t="shared" si="3"/>
        <v>Colac-Otway</v>
      </c>
      <c r="AE25" s="66">
        <f t="shared" si="4"/>
        <v>36.84210526315789</v>
      </c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</row>
    <row r="26" spans="2:48" x14ac:dyDescent="0.35">
      <c r="B26" s="66">
        <v>23</v>
      </c>
      <c r="C26" s="66" t="s">
        <v>22</v>
      </c>
      <c r="D26" s="66">
        <v>475</v>
      </c>
      <c r="E26" s="69">
        <v>2.7071697252935141</v>
      </c>
      <c r="F26" s="69">
        <v>21.20967741935484</v>
      </c>
      <c r="G26" s="70">
        <v>474.32432432432432</v>
      </c>
      <c r="H26" s="70">
        <v>1052.8846153846155</v>
      </c>
      <c r="I26" s="69">
        <v>8.8105726872246706</v>
      </c>
      <c r="J26" s="69">
        <v>10.344827586206897</v>
      </c>
      <c r="K26" s="69">
        <v>45.620437956204377</v>
      </c>
      <c r="L26" s="69">
        <v>45.161290322580641</v>
      </c>
      <c r="M26" s="69">
        <v>43.835616438356162</v>
      </c>
      <c r="N26" s="69">
        <v>43.478260869565219</v>
      </c>
      <c r="O26" s="69">
        <v>20.434782608695652</v>
      </c>
      <c r="P26" s="69">
        <v>31.415929203539822</v>
      </c>
      <c r="Q26" s="69">
        <v>21.875</v>
      </c>
      <c r="Y26" s="67">
        <v>23</v>
      </c>
      <c r="Z26" s="66" t="s">
        <v>22</v>
      </c>
      <c r="AA26" s="66">
        <f t="shared" si="0"/>
        <v>45.161290322580641</v>
      </c>
      <c r="AB26" s="66">
        <f t="shared" si="1"/>
        <v>45.163590322580639</v>
      </c>
      <c r="AC26" s="66">
        <f t="shared" si="2"/>
        <v>11</v>
      </c>
      <c r="AD26" s="66" t="str">
        <f t="shared" si="3"/>
        <v>Ballarat</v>
      </c>
      <c r="AE26" s="66">
        <f t="shared" si="4"/>
        <v>35.526315789473685</v>
      </c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</row>
    <row r="27" spans="2:48" x14ac:dyDescent="0.35">
      <c r="B27" s="66">
        <v>24</v>
      </c>
      <c r="C27" s="66" t="s">
        <v>23</v>
      </c>
      <c r="D27" s="66">
        <v>208</v>
      </c>
      <c r="E27" s="69">
        <v>1.0245296029947788</v>
      </c>
      <c r="F27" s="69">
        <v>20.5</v>
      </c>
      <c r="G27" s="70">
        <v>505.35714285714283</v>
      </c>
      <c r="H27" s="70">
        <v>1782.8947368421052</v>
      </c>
      <c r="I27" s="69">
        <v>9.6618357487922708</v>
      </c>
      <c r="J27" s="69">
        <v>3.5714285714285712</v>
      </c>
      <c r="K27" s="69">
        <v>47.967479674796749</v>
      </c>
      <c r="L27" s="69">
        <v>0</v>
      </c>
      <c r="M27" s="69">
        <v>32.307692307692307</v>
      </c>
      <c r="N27" s="69">
        <v>83</v>
      </c>
      <c r="O27" s="69">
        <v>0</v>
      </c>
      <c r="P27" s="69">
        <v>14.736842105263156</v>
      </c>
      <c r="Q27" s="69">
        <v>0</v>
      </c>
      <c r="Y27" s="66">
        <v>24</v>
      </c>
      <c r="Z27" s="66" t="s">
        <v>23</v>
      </c>
      <c r="AA27" s="66">
        <f t="shared" si="0"/>
        <v>0</v>
      </c>
      <c r="AB27" s="66">
        <f t="shared" si="1"/>
        <v>2.4000000000000002E-3</v>
      </c>
      <c r="AC27" s="66">
        <f t="shared" si="2"/>
        <v>75</v>
      </c>
      <c r="AD27" s="66" t="str">
        <f t="shared" si="3"/>
        <v>Moira</v>
      </c>
      <c r="AE27" s="66">
        <f t="shared" si="4"/>
        <v>35</v>
      </c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</row>
    <row r="28" spans="2:48" x14ac:dyDescent="0.35">
      <c r="B28" s="66">
        <v>25</v>
      </c>
      <c r="C28" s="66" t="s">
        <v>24</v>
      </c>
      <c r="D28" s="66">
        <v>1847</v>
      </c>
      <c r="E28" s="69">
        <v>1.8209423154656859</v>
      </c>
      <c r="F28" s="69">
        <v>21.465968586387433</v>
      </c>
      <c r="G28" s="70">
        <v>462.28813559322032</v>
      </c>
      <c r="H28" s="70">
        <v>1125.7440476190477</v>
      </c>
      <c r="I28" s="69">
        <v>10.352546166759932</v>
      </c>
      <c r="J28" s="69">
        <v>11.482558139534884</v>
      </c>
      <c r="K28" s="69">
        <v>46.990116801437551</v>
      </c>
      <c r="L28" s="69">
        <v>37.037037037037038</v>
      </c>
      <c r="M28" s="69">
        <v>52.777777777777779</v>
      </c>
      <c r="N28" s="69">
        <v>37.976060935799779</v>
      </c>
      <c r="O28" s="69">
        <v>19.260065288356909</v>
      </c>
      <c r="P28" s="69">
        <v>18.949771689497716</v>
      </c>
      <c r="Q28" s="69">
        <v>18.75</v>
      </c>
      <c r="Y28" s="66">
        <v>25</v>
      </c>
      <c r="Z28" s="66" t="s">
        <v>24</v>
      </c>
      <c r="AA28" s="66">
        <f t="shared" si="0"/>
        <v>37.037037037037038</v>
      </c>
      <c r="AB28" s="66">
        <f t="shared" si="1"/>
        <v>37.039537037037036</v>
      </c>
      <c r="AC28" s="66">
        <f t="shared" si="2"/>
        <v>19</v>
      </c>
      <c r="AD28" s="66" t="str">
        <f t="shared" si="3"/>
        <v>Frankston</v>
      </c>
      <c r="AE28" s="66">
        <f t="shared" si="4"/>
        <v>33.913043478260867</v>
      </c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</row>
    <row r="29" spans="2:48" x14ac:dyDescent="0.35">
      <c r="B29" s="66">
        <v>26</v>
      </c>
      <c r="C29" s="66" t="s">
        <v>25</v>
      </c>
      <c r="D29" s="66">
        <v>516</v>
      </c>
      <c r="E29" s="69">
        <v>0.3598803188707011</v>
      </c>
      <c r="F29" s="69">
        <v>25.546875</v>
      </c>
      <c r="G29" s="70">
        <v>422.72727272727275</v>
      </c>
      <c r="H29" s="70">
        <v>1091.1458333333333</v>
      </c>
      <c r="I29" s="69">
        <v>11.752577319587628</v>
      </c>
      <c r="J29" s="69">
        <v>12.077294685990339</v>
      </c>
      <c r="K29" s="69">
        <v>49.693251533742334</v>
      </c>
      <c r="L29" s="69">
        <v>42.857142857142854</v>
      </c>
      <c r="M29" s="69">
        <v>63.095238095238095</v>
      </c>
      <c r="N29" s="69">
        <v>33.088235294117645</v>
      </c>
      <c r="O29" s="69">
        <v>26.838235294117645</v>
      </c>
      <c r="P29" s="69">
        <v>25.868725868725868</v>
      </c>
      <c r="Q29" s="69">
        <v>7.6923076923076925</v>
      </c>
      <c r="Y29" s="66">
        <v>26</v>
      </c>
      <c r="Z29" s="66" t="s">
        <v>25</v>
      </c>
      <c r="AA29" s="66">
        <f t="shared" si="0"/>
        <v>42.857142857142854</v>
      </c>
      <c r="AB29" s="66">
        <f t="shared" si="1"/>
        <v>42.859742857142855</v>
      </c>
      <c r="AC29" s="66">
        <f t="shared" si="2"/>
        <v>13</v>
      </c>
      <c r="AD29" s="66" t="str">
        <f t="shared" si="3"/>
        <v>Pyrenees</v>
      </c>
      <c r="AE29" s="66">
        <f t="shared" si="4"/>
        <v>33.333333333333329</v>
      </c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</row>
    <row r="30" spans="2:48" x14ac:dyDescent="0.35">
      <c r="B30" s="66">
        <v>27</v>
      </c>
      <c r="C30" s="66" t="s">
        <v>26</v>
      </c>
      <c r="D30" s="66">
        <v>2407</v>
      </c>
      <c r="E30" s="69">
        <v>1.1056195052042663</v>
      </c>
      <c r="F30" s="69">
        <v>22.549019607843135</v>
      </c>
      <c r="G30" s="70">
        <v>479.0322580645161</v>
      </c>
      <c r="H30" s="70">
        <v>1239.6341463414633</v>
      </c>
      <c r="I30" s="69">
        <v>9.2706502636203858</v>
      </c>
      <c r="J30" s="69">
        <v>9.5756256800870503</v>
      </c>
      <c r="K30" s="69">
        <v>53.621169916434539</v>
      </c>
      <c r="L30" s="69">
        <v>26.94300518134715</v>
      </c>
      <c r="M30" s="69">
        <v>48.015873015873019</v>
      </c>
      <c r="N30" s="69">
        <v>44.499586435070306</v>
      </c>
      <c r="O30" s="69">
        <v>15.384615384615385</v>
      </c>
      <c r="P30" s="69">
        <v>17.38013698630137</v>
      </c>
      <c r="Q30" s="69">
        <v>10.714285714285714</v>
      </c>
      <c r="Y30" s="66">
        <v>27</v>
      </c>
      <c r="Z30" s="66" t="s">
        <v>26</v>
      </c>
      <c r="AA30" s="66">
        <f t="shared" si="0"/>
        <v>26.94300518134715</v>
      </c>
      <c r="AB30" s="66">
        <f t="shared" si="1"/>
        <v>26.945705181347151</v>
      </c>
      <c r="AC30" s="66">
        <f t="shared" si="2"/>
        <v>38</v>
      </c>
      <c r="AD30" s="66" t="str">
        <f t="shared" si="3"/>
        <v>Nillumbik</v>
      </c>
      <c r="AE30" s="66">
        <f t="shared" si="4"/>
        <v>33.333333333333329</v>
      </c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</row>
    <row r="31" spans="2:48" x14ac:dyDescent="0.35">
      <c r="B31" s="66">
        <v>28</v>
      </c>
      <c r="C31" s="66" t="s">
        <v>27</v>
      </c>
      <c r="D31" s="66">
        <v>2186</v>
      </c>
      <c r="E31" s="69">
        <v>3.8572159582164347</v>
      </c>
      <c r="F31" s="69">
        <v>22.356321839080458</v>
      </c>
      <c r="G31" s="70">
        <v>447.20496894409939</v>
      </c>
      <c r="H31" s="70">
        <v>1051.0355029585799</v>
      </c>
      <c r="I31" s="69">
        <v>9.7349397590361448</v>
      </c>
      <c r="J31" s="69">
        <v>11.00123609394314</v>
      </c>
      <c r="K31" s="69">
        <v>44.392156862745097</v>
      </c>
      <c r="L31" s="69">
        <v>39.877300613496928</v>
      </c>
      <c r="M31" s="69">
        <v>56.54281098546042</v>
      </c>
      <c r="N31" s="69">
        <v>39.812889812889814</v>
      </c>
      <c r="O31" s="69">
        <v>22.03742203742204</v>
      </c>
      <c r="P31" s="69">
        <v>26.153846153846157</v>
      </c>
      <c r="Q31" s="69">
        <v>19.075144508670519</v>
      </c>
      <c r="Y31" s="67">
        <v>28</v>
      </c>
      <c r="Z31" s="66" t="s">
        <v>27</v>
      </c>
      <c r="AA31" s="66">
        <f t="shared" si="0"/>
        <v>39.877300613496928</v>
      </c>
      <c r="AB31" s="66">
        <f t="shared" si="1"/>
        <v>39.880100613496928</v>
      </c>
      <c r="AC31" s="66">
        <f t="shared" si="2"/>
        <v>14</v>
      </c>
      <c r="AD31" s="66" t="str">
        <f t="shared" si="3"/>
        <v>Casey</v>
      </c>
      <c r="AE31" s="66">
        <f t="shared" si="4"/>
        <v>33.333333333333329</v>
      </c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</row>
    <row r="32" spans="2:48" x14ac:dyDescent="0.35">
      <c r="B32" s="66">
        <v>29</v>
      </c>
      <c r="C32" s="66" t="s">
        <v>28</v>
      </c>
      <c r="D32" s="66">
        <v>150</v>
      </c>
      <c r="E32" s="69">
        <v>1.0887711403063076</v>
      </c>
      <c r="F32" s="69">
        <v>25.357142857142858</v>
      </c>
      <c r="G32" s="70">
        <v>422.72727272727275</v>
      </c>
      <c r="H32" s="70">
        <v>1125</v>
      </c>
      <c r="I32" s="69">
        <v>4.666666666666667</v>
      </c>
      <c r="J32" s="69">
        <v>0</v>
      </c>
      <c r="K32" s="69">
        <v>50.588235294117645</v>
      </c>
      <c r="L32" s="69">
        <v>0</v>
      </c>
      <c r="M32" s="69">
        <v>34.782608695652172</v>
      </c>
      <c r="N32" s="69">
        <v>65.882352941176464</v>
      </c>
      <c r="O32" s="69">
        <v>5.8823529411764701</v>
      </c>
      <c r="P32" s="69">
        <v>23.376623376623375</v>
      </c>
      <c r="Q32" s="69">
        <v>0</v>
      </c>
      <c r="Y32" s="66">
        <v>29</v>
      </c>
      <c r="Z32" s="66" t="s">
        <v>28</v>
      </c>
      <c r="AA32" s="66">
        <f t="shared" si="0"/>
        <v>0</v>
      </c>
      <c r="AB32" s="66">
        <f t="shared" si="1"/>
        <v>2.9000000000000002E-3</v>
      </c>
      <c r="AC32" s="66">
        <f t="shared" si="2"/>
        <v>74</v>
      </c>
      <c r="AD32" s="66" t="str">
        <f t="shared" si="3"/>
        <v>Wodonga</v>
      </c>
      <c r="AE32" s="66">
        <f t="shared" si="4"/>
        <v>32.911392405063289</v>
      </c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</row>
    <row r="33" spans="2:48" x14ac:dyDescent="0.35">
      <c r="B33" s="66">
        <v>30</v>
      </c>
      <c r="C33" s="66" t="s">
        <v>29</v>
      </c>
      <c r="D33" s="66">
        <v>77</v>
      </c>
      <c r="E33" s="69">
        <v>1.4633219308247813</v>
      </c>
      <c r="F33" s="69">
        <v>28.333333333333332</v>
      </c>
      <c r="G33" s="70">
        <v>377.27272727272725</v>
      </c>
      <c r="H33" s="70">
        <v>1125</v>
      </c>
      <c r="I33" s="69">
        <v>10</v>
      </c>
      <c r="J33" s="69">
        <v>11.904761904761903</v>
      </c>
      <c r="K33" s="69">
        <v>50</v>
      </c>
      <c r="L33" s="69">
        <v>0</v>
      </c>
      <c r="M33" s="69">
        <v>52.631578947368418</v>
      </c>
      <c r="N33" s="69">
        <v>66.666666666666657</v>
      </c>
      <c r="O33" s="69">
        <v>14.285714285714285</v>
      </c>
      <c r="P33" s="69">
        <v>23.255813953488371</v>
      </c>
      <c r="Q33" s="69">
        <v>0</v>
      </c>
      <c r="Y33" s="66">
        <v>30</v>
      </c>
      <c r="Z33" s="66" t="s">
        <v>29</v>
      </c>
      <c r="AA33" s="66">
        <f t="shared" si="0"/>
        <v>0</v>
      </c>
      <c r="AB33" s="66">
        <f t="shared" si="1"/>
        <v>3.0000000000000001E-3</v>
      </c>
      <c r="AC33" s="66">
        <f t="shared" si="2"/>
        <v>73</v>
      </c>
      <c r="AD33" s="66" t="str">
        <f t="shared" si="3"/>
        <v>Cardinia</v>
      </c>
      <c r="AE33" s="66">
        <f t="shared" si="4"/>
        <v>32.786885245901637</v>
      </c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</row>
    <row r="34" spans="2:48" x14ac:dyDescent="0.35">
      <c r="B34" s="66">
        <v>31</v>
      </c>
      <c r="C34" s="66" t="s">
        <v>30</v>
      </c>
      <c r="D34" s="66">
        <v>490</v>
      </c>
      <c r="E34" s="69">
        <v>0.58643305088802722</v>
      </c>
      <c r="F34" s="69">
        <v>28.112244897959183</v>
      </c>
      <c r="G34" s="70">
        <v>528.84615384615381</v>
      </c>
      <c r="H34" s="70">
        <v>1701.3888888888889</v>
      </c>
      <c r="I34" s="69">
        <v>7.6433121019108281</v>
      </c>
      <c r="J34" s="69">
        <v>2.880658436213992</v>
      </c>
      <c r="K34" s="69">
        <v>60.946745562130175</v>
      </c>
      <c r="L34" s="69">
        <v>26.086956521739129</v>
      </c>
      <c r="M34" s="69">
        <v>45.283018867924532</v>
      </c>
      <c r="N34" s="69">
        <v>42.105263157894733</v>
      </c>
      <c r="O34" s="69">
        <v>12.781954887218044</v>
      </c>
      <c r="P34" s="69">
        <v>16.996047430830039</v>
      </c>
      <c r="Q34" s="69">
        <v>8.3333333333333321</v>
      </c>
      <c r="Y34" s="66">
        <v>31</v>
      </c>
      <c r="Z34" s="66" t="s">
        <v>30</v>
      </c>
      <c r="AA34" s="66">
        <f t="shared" si="0"/>
        <v>26.086956521739129</v>
      </c>
      <c r="AB34" s="66">
        <f t="shared" si="1"/>
        <v>26.090056521739129</v>
      </c>
      <c r="AC34" s="66">
        <f t="shared" si="2"/>
        <v>42</v>
      </c>
      <c r="AD34" s="66" t="str">
        <f t="shared" si="3"/>
        <v>Corangamite</v>
      </c>
      <c r="AE34" s="66">
        <f t="shared" si="4"/>
        <v>31.25</v>
      </c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</row>
    <row r="35" spans="2:48" x14ac:dyDescent="0.35">
      <c r="B35" s="66">
        <v>32</v>
      </c>
      <c r="C35" s="66" t="s">
        <v>31</v>
      </c>
      <c r="D35" s="66">
        <v>295</v>
      </c>
      <c r="E35" s="69">
        <v>1.6118456999235056</v>
      </c>
      <c r="F35" s="69">
        <v>17.685185185185187</v>
      </c>
      <c r="G35" s="70">
        <v>443.18181818181819</v>
      </c>
      <c r="H35" s="70">
        <v>959.375</v>
      </c>
      <c r="I35" s="69">
        <v>10.247349823321555</v>
      </c>
      <c r="J35" s="69">
        <v>20.353982300884958</v>
      </c>
      <c r="K35" s="69">
        <v>46.103896103896105</v>
      </c>
      <c r="L35" s="69">
        <v>53.333333333333336</v>
      </c>
      <c r="M35" s="69">
        <v>58.695652173913047</v>
      </c>
      <c r="N35" s="69">
        <v>34.868421052631575</v>
      </c>
      <c r="O35" s="69">
        <v>25</v>
      </c>
      <c r="P35" s="69">
        <v>28.571428571428569</v>
      </c>
      <c r="Q35" s="69">
        <v>19.047619047619047</v>
      </c>
      <c r="Y35" s="66">
        <v>32</v>
      </c>
      <c r="Z35" s="66" t="s">
        <v>31</v>
      </c>
      <c r="AA35" s="66">
        <f t="shared" si="0"/>
        <v>53.333333333333336</v>
      </c>
      <c r="AB35" s="66">
        <f t="shared" si="1"/>
        <v>53.336533333333335</v>
      </c>
      <c r="AC35" s="66">
        <f t="shared" si="2"/>
        <v>5</v>
      </c>
      <c r="AD35" s="66" t="str">
        <f t="shared" si="3"/>
        <v>Wangaratta</v>
      </c>
      <c r="AE35" s="66">
        <f t="shared" si="4"/>
        <v>31.03448275862069</v>
      </c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</row>
    <row r="36" spans="2:48" x14ac:dyDescent="0.35">
      <c r="B36" s="66">
        <v>33</v>
      </c>
      <c r="C36" s="66" t="s">
        <v>32</v>
      </c>
      <c r="D36" s="66">
        <v>1456</v>
      </c>
      <c r="E36" s="69">
        <v>0.7860285583178126</v>
      </c>
      <c r="F36" s="69">
        <v>22.583333333333332</v>
      </c>
      <c r="G36" s="70">
        <v>517.08860759493666</v>
      </c>
      <c r="H36" s="70">
        <v>1463.8888888888889</v>
      </c>
      <c r="I36" s="69">
        <v>9.1807909604519775</v>
      </c>
      <c r="J36" s="69">
        <v>8.2051282051282044</v>
      </c>
      <c r="K36" s="69">
        <v>50.867678958785248</v>
      </c>
      <c r="L36" s="69">
        <v>36.986301369863014</v>
      </c>
      <c r="M36" s="69">
        <v>49.6</v>
      </c>
      <c r="N36" s="69">
        <v>48.538011695906427</v>
      </c>
      <c r="O36" s="69">
        <v>15.789473684210526</v>
      </c>
      <c r="P36" s="69">
        <v>14.56752655538695</v>
      </c>
      <c r="Q36" s="69">
        <v>13.432835820895523</v>
      </c>
      <c r="Y36" s="67">
        <v>33</v>
      </c>
      <c r="Z36" s="66" t="s">
        <v>32</v>
      </c>
      <c r="AA36" s="66">
        <f t="shared" ref="AA36:AA67" si="5">VLOOKUP($Y36,$B$4:$Q$82,2+$AK$4)</f>
        <v>36.986301369863014</v>
      </c>
      <c r="AB36" s="66">
        <f t="shared" si="1"/>
        <v>36.989601369863017</v>
      </c>
      <c r="AC36" s="66">
        <f t="shared" si="2"/>
        <v>20</v>
      </c>
      <c r="AD36" s="66" t="str">
        <f t="shared" si="3"/>
        <v>Wyndham</v>
      </c>
      <c r="AE36" s="66">
        <f t="shared" si="4"/>
        <v>30.075187969924812</v>
      </c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</row>
    <row r="37" spans="2:48" x14ac:dyDescent="0.35">
      <c r="B37" s="66">
        <v>34</v>
      </c>
      <c r="C37" s="66" t="s">
        <v>33</v>
      </c>
      <c r="D37" s="66">
        <v>203</v>
      </c>
      <c r="E37" s="69">
        <v>1.3741284776281053</v>
      </c>
      <c r="F37" s="69">
        <v>24.444444444444443</v>
      </c>
      <c r="G37" s="70">
        <v>492.30769230769232</v>
      </c>
      <c r="H37" s="70">
        <v>1347.2222222222222</v>
      </c>
      <c r="I37" s="69">
        <v>4.7872340425531918</v>
      </c>
      <c r="J37" s="69">
        <v>0</v>
      </c>
      <c r="K37" s="69">
        <v>50.420168067226889</v>
      </c>
      <c r="L37" s="69">
        <v>0</v>
      </c>
      <c r="M37" s="69">
        <v>30.508474576271187</v>
      </c>
      <c r="N37" s="69">
        <v>65.625</v>
      </c>
      <c r="O37" s="69">
        <v>0</v>
      </c>
      <c r="P37" s="69">
        <v>27.368421052631582</v>
      </c>
      <c r="Q37" s="69">
        <v>0</v>
      </c>
      <c r="Y37" s="66">
        <v>34</v>
      </c>
      <c r="Z37" s="66" t="s">
        <v>33</v>
      </c>
      <c r="AA37" s="66">
        <f t="shared" si="5"/>
        <v>0</v>
      </c>
      <c r="AB37" s="66">
        <f t="shared" si="1"/>
        <v>3.4000000000000002E-3</v>
      </c>
      <c r="AC37" s="66">
        <f t="shared" si="2"/>
        <v>72</v>
      </c>
      <c r="AD37" s="66" t="str">
        <f t="shared" si="3"/>
        <v>Macedon Ranges</v>
      </c>
      <c r="AE37" s="66">
        <f t="shared" si="4"/>
        <v>28.571428571428569</v>
      </c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</row>
    <row r="38" spans="2:48" x14ac:dyDescent="0.35">
      <c r="B38" s="66">
        <v>35</v>
      </c>
      <c r="C38" s="66" t="s">
        <v>34</v>
      </c>
      <c r="D38" s="66">
        <v>579</v>
      </c>
      <c r="E38" s="69">
        <v>0.40363902541043606</v>
      </c>
      <c r="F38" s="69">
        <v>28.308823529411764</v>
      </c>
      <c r="G38" s="70">
        <v>575</v>
      </c>
      <c r="H38" s="70">
        <v>1662.7906976744187</v>
      </c>
      <c r="I38" s="69">
        <v>7.2332730560578664</v>
      </c>
      <c r="J38" s="69">
        <v>7.3359073359073363</v>
      </c>
      <c r="K38" s="69">
        <v>68.010075566750629</v>
      </c>
      <c r="L38" s="69">
        <v>11.76470588235294</v>
      </c>
      <c r="M38" s="69">
        <v>41.269841269841265</v>
      </c>
      <c r="N38" s="69">
        <v>51.543209876543209</v>
      </c>
      <c r="O38" s="69">
        <v>10.185185185185185</v>
      </c>
      <c r="P38" s="69">
        <v>12.101910828025478</v>
      </c>
      <c r="Q38" s="69">
        <v>0</v>
      </c>
      <c r="Y38" s="66">
        <v>35</v>
      </c>
      <c r="Z38" s="66" t="s">
        <v>34</v>
      </c>
      <c r="AA38" s="66">
        <f t="shared" si="5"/>
        <v>11.76470588235294</v>
      </c>
      <c r="AB38" s="66">
        <f t="shared" si="1"/>
        <v>11.768205882352941</v>
      </c>
      <c r="AC38" s="66">
        <f t="shared" si="2"/>
        <v>61</v>
      </c>
      <c r="AD38" s="66" t="str">
        <f t="shared" si="3"/>
        <v>Benalla</v>
      </c>
      <c r="AE38" s="66">
        <f t="shared" si="4"/>
        <v>28.571428571428569</v>
      </c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</row>
    <row r="39" spans="2:48" x14ac:dyDescent="0.35">
      <c r="B39" s="66">
        <v>36</v>
      </c>
      <c r="C39" s="66" t="s">
        <v>35</v>
      </c>
      <c r="D39" s="66">
        <v>754</v>
      </c>
      <c r="E39" s="69">
        <v>0.51085395268164446</v>
      </c>
      <c r="F39" s="69">
        <v>23.059210526315788</v>
      </c>
      <c r="G39" s="70">
        <v>522.5</v>
      </c>
      <c r="H39" s="70">
        <v>1684.0277777777778</v>
      </c>
      <c r="I39" s="69">
        <v>6.2927496580027356</v>
      </c>
      <c r="J39" s="69">
        <v>8.3032490974729249</v>
      </c>
      <c r="K39" s="69">
        <v>53.578732106339466</v>
      </c>
      <c r="L39" s="69">
        <v>27.027027027027028</v>
      </c>
      <c r="M39" s="69">
        <v>41.221374045801525</v>
      </c>
      <c r="N39" s="69">
        <v>51.145038167938928</v>
      </c>
      <c r="O39" s="69">
        <v>7.888040712468193</v>
      </c>
      <c r="P39" s="69">
        <v>10.991957104557642</v>
      </c>
      <c r="Q39" s="69">
        <v>13.23529411764706</v>
      </c>
      <c r="Y39" s="66">
        <v>36</v>
      </c>
      <c r="Z39" s="66" t="s">
        <v>35</v>
      </c>
      <c r="AA39" s="66">
        <f t="shared" si="5"/>
        <v>27.027027027027028</v>
      </c>
      <c r="AB39" s="66">
        <f t="shared" si="1"/>
        <v>27.030627027027027</v>
      </c>
      <c r="AC39" s="66">
        <f t="shared" si="2"/>
        <v>37</v>
      </c>
      <c r="AD39" s="66" t="str">
        <f t="shared" si="3"/>
        <v>Brimbank</v>
      </c>
      <c r="AE39" s="66">
        <f t="shared" si="4"/>
        <v>27.500000000000004</v>
      </c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</row>
    <row r="40" spans="2:48" x14ac:dyDescent="0.35">
      <c r="B40" s="66">
        <v>37</v>
      </c>
      <c r="C40" s="66" t="s">
        <v>36</v>
      </c>
      <c r="D40" s="66">
        <v>1184</v>
      </c>
      <c r="E40" s="69">
        <v>1.7833205307788473</v>
      </c>
      <c r="F40" s="69">
        <v>21.121495327102803</v>
      </c>
      <c r="G40" s="70">
        <v>413.19444444444446</v>
      </c>
      <c r="H40" s="70">
        <v>990.82568807339453</v>
      </c>
      <c r="I40" s="69">
        <v>11.816578483245149</v>
      </c>
      <c r="J40" s="69">
        <v>14.622641509433961</v>
      </c>
      <c r="K40" s="69">
        <v>41.70337738619677</v>
      </c>
      <c r="L40" s="69">
        <v>55.555555555555557</v>
      </c>
      <c r="M40" s="69">
        <v>52.661064425770313</v>
      </c>
      <c r="N40" s="69">
        <v>41.245791245791246</v>
      </c>
      <c r="O40" s="69">
        <v>20.53872053872054</v>
      </c>
      <c r="P40" s="69">
        <v>23.198594024604567</v>
      </c>
      <c r="Q40" s="69">
        <v>15.625</v>
      </c>
      <c r="Y40" s="66">
        <v>37</v>
      </c>
      <c r="Z40" s="66" t="s">
        <v>36</v>
      </c>
      <c r="AA40" s="66">
        <f t="shared" si="5"/>
        <v>55.555555555555557</v>
      </c>
      <c r="AB40" s="66">
        <f t="shared" si="1"/>
        <v>55.559255555555559</v>
      </c>
      <c r="AC40" s="66">
        <f t="shared" si="2"/>
        <v>4</v>
      </c>
      <c r="AD40" s="66" t="str">
        <f t="shared" si="3"/>
        <v>Knox</v>
      </c>
      <c r="AE40" s="66">
        <f t="shared" si="4"/>
        <v>27.027027027027028</v>
      </c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</row>
    <row r="41" spans="2:48" x14ac:dyDescent="0.35">
      <c r="B41" s="66">
        <v>38</v>
      </c>
      <c r="C41" s="66" t="s">
        <v>37</v>
      </c>
      <c r="D41" s="66">
        <v>118</v>
      </c>
      <c r="E41" s="69">
        <v>1.788691829619524</v>
      </c>
      <c r="F41" s="69">
        <v>33.571428571428569</v>
      </c>
      <c r="G41" s="70">
        <v>378.9473684210526</v>
      </c>
      <c r="H41" s="70">
        <v>915.38461538461536</v>
      </c>
      <c r="I41" s="69">
        <v>17.241379310344829</v>
      </c>
      <c r="J41" s="69">
        <v>9.8039215686274517</v>
      </c>
      <c r="K41" s="69">
        <v>34.722222222222221</v>
      </c>
      <c r="L41" s="69">
        <v>0</v>
      </c>
      <c r="M41" s="69">
        <v>48.780487804878049</v>
      </c>
      <c r="N41" s="69">
        <v>73.91304347826086</v>
      </c>
      <c r="O41" s="69">
        <v>0</v>
      </c>
      <c r="P41" s="69">
        <v>32.258064516129032</v>
      </c>
      <c r="Q41" s="69">
        <v>0</v>
      </c>
      <c r="Y41" s="67">
        <v>38</v>
      </c>
      <c r="Z41" s="66" t="s">
        <v>37</v>
      </c>
      <c r="AA41" s="66">
        <f t="shared" si="5"/>
        <v>0</v>
      </c>
      <c r="AB41" s="66">
        <f t="shared" si="1"/>
        <v>3.8E-3</v>
      </c>
      <c r="AC41" s="66">
        <f t="shared" si="2"/>
        <v>71</v>
      </c>
      <c r="AD41" s="66" t="str">
        <f t="shared" si="3"/>
        <v>Greater Geelong</v>
      </c>
      <c r="AE41" s="66">
        <f t="shared" si="4"/>
        <v>26.94300518134715</v>
      </c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</row>
    <row r="42" spans="2:48" x14ac:dyDescent="0.35">
      <c r="B42" s="66">
        <v>39</v>
      </c>
      <c r="C42" s="66" t="s">
        <v>38</v>
      </c>
      <c r="D42" s="66">
        <v>298</v>
      </c>
      <c r="E42" s="69">
        <v>0.6970108060064556</v>
      </c>
      <c r="F42" s="69">
        <v>23.888888888888889</v>
      </c>
      <c r="G42" s="70">
        <v>567.5</v>
      </c>
      <c r="H42" s="70">
        <v>1635.8695652173913</v>
      </c>
      <c r="I42" s="69">
        <v>4.895104895104895</v>
      </c>
      <c r="J42" s="69">
        <v>4.2016806722689077</v>
      </c>
      <c r="K42" s="69">
        <v>53.005464480874323</v>
      </c>
      <c r="L42" s="69">
        <v>28.571428571428569</v>
      </c>
      <c r="M42" s="69">
        <v>24.210526315789473</v>
      </c>
      <c r="N42" s="69">
        <v>68.387096774193552</v>
      </c>
      <c r="O42" s="69">
        <v>4.5161290322580641</v>
      </c>
      <c r="P42" s="69">
        <v>17.333333333333336</v>
      </c>
      <c r="Q42" s="69">
        <v>0</v>
      </c>
      <c r="Y42" s="66">
        <v>39</v>
      </c>
      <c r="Z42" s="66" t="s">
        <v>38</v>
      </c>
      <c r="AA42" s="66">
        <f t="shared" si="5"/>
        <v>28.571428571428569</v>
      </c>
      <c r="AB42" s="66">
        <f t="shared" si="1"/>
        <v>28.575328571428571</v>
      </c>
      <c r="AC42" s="66">
        <f t="shared" si="2"/>
        <v>34</v>
      </c>
      <c r="AD42" s="66" t="str">
        <f t="shared" si="3"/>
        <v>Central Goldfields</v>
      </c>
      <c r="AE42" s="66">
        <f t="shared" si="4"/>
        <v>26.666666666666668</v>
      </c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</row>
    <row r="43" spans="2:48" x14ac:dyDescent="0.35">
      <c r="B43" s="66">
        <v>40</v>
      </c>
      <c r="C43" s="66" t="s">
        <v>39</v>
      </c>
      <c r="D43" s="66">
        <v>212</v>
      </c>
      <c r="E43" s="69">
        <v>0.19000161322124431</v>
      </c>
      <c r="F43" s="69">
        <v>23.69047619047619</v>
      </c>
      <c r="G43" s="70">
        <v>626.92307692307691</v>
      </c>
      <c r="H43" s="70">
        <v>1921.0526315789473</v>
      </c>
      <c r="I43" s="69">
        <v>7.3529411764705888</v>
      </c>
      <c r="J43" s="69">
        <v>0</v>
      </c>
      <c r="K43" s="69">
        <v>62.758620689655174</v>
      </c>
      <c r="L43" s="69">
        <v>0</v>
      </c>
      <c r="M43" s="69">
        <v>41.25</v>
      </c>
      <c r="N43" s="69">
        <v>51.587301587301596</v>
      </c>
      <c r="O43" s="69">
        <v>10.317460317460316</v>
      </c>
      <c r="P43" s="69">
        <v>16.101694915254235</v>
      </c>
      <c r="Q43" s="69">
        <v>0</v>
      </c>
      <c r="Y43" s="66">
        <v>40</v>
      </c>
      <c r="Z43" s="66" t="s">
        <v>39</v>
      </c>
      <c r="AA43" s="66">
        <f t="shared" si="5"/>
        <v>0</v>
      </c>
      <c r="AB43" s="66">
        <f t="shared" si="1"/>
        <v>4.0000000000000001E-3</v>
      </c>
      <c r="AC43" s="66">
        <f t="shared" si="2"/>
        <v>70</v>
      </c>
      <c r="AD43" s="66" t="str">
        <f t="shared" si="3"/>
        <v>Mornington Peninsula</v>
      </c>
      <c r="AE43" s="66">
        <f t="shared" si="4"/>
        <v>26.595744680851062</v>
      </c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</row>
    <row r="44" spans="2:48" x14ac:dyDescent="0.35">
      <c r="B44" s="66">
        <v>41</v>
      </c>
      <c r="C44" s="66" t="s">
        <v>40</v>
      </c>
      <c r="D44" s="66">
        <v>66</v>
      </c>
      <c r="E44" s="69">
        <v>0.83852115360182955</v>
      </c>
      <c r="F44" s="69">
        <v>30.833333333333332</v>
      </c>
      <c r="G44" s="70">
        <v>590</v>
      </c>
      <c r="H44" s="70">
        <v>1291.6666666666667</v>
      </c>
      <c r="I44" s="69">
        <v>0</v>
      </c>
      <c r="J44" s="69">
        <v>0</v>
      </c>
      <c r="K44" s="69">
        <v>59.183673469387756</v>
      </c>
      <c r="L44" s="69">
        <v>0</v>
      </c>
      <c r="M44" s="69">
        <v>23.52941176470588</v>
      </c>
      <c r="N44" s="69">
        <v>75.609756097560975</v>
      </c>
      <c r="O44" s="69">
        <v>0</v>
      </c>
      <c r="P44" s="69">
        <v>24.390243902439025</v>
      </c>
      <c r="Q44" s="69">
        <v>0</v>
      </c>
      <c r="Y44" s="66">
        <v>41</v>
      </c>
      <c r="Z44" s="66" t="s">
        <v>40</v>
      </c>
      <c r="AA44" s="66">
        <f t="shared" si="5"/>
        <v>0</v>
      </c>
      <c r="AB44" s="66">
        <f t="shared" si="1"/>
        <v>4.1000000000000003E-3</v>
      </c>
      <c r="AC44" s="66">
        <f t="shared" si="2"/>
        <v>69</v>
      </c>
      <c r="AD44" s="66" t="str">
        <f t="shared" si="3"/>
        <v>Yarra Ranges</v>
      </c>
      <c r="AE44" s="66">
        <f t="shared" si="4"/>
        <v>26.373626373626376</v>
      </c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</row>
    <row r="45" spans="2:48" x14ac:dyDescent="0.35">
      <c r="B45" s="66">
        <v>42</v>
      </c>
      <c r="C45" s="66" t="s">
        <v>41</v>
      </c>
      <c r="D45" s="66">
        <v>431</v>
      </c>
      <c r="E45" s="69">
        <v>0.56426168126415566</v>
      </c>
      <c r="F45" s="69">
        <v>29.728260869565219</v>
      </c>
      <c r="G45" s="70">
        <v>531.25</v>
      </c>
      <c r="H45" s="70">
        <v>1369.3181818181818</v>
      </c>
      <c r="I45" s="69">
        <v>9.3078758949880669</v>
      </c>
      <c r="J45" s="69">
        <v>8.1632653061224492</v>
      </c>
      <c r="K45" s="69">
        <v>68.389057750759875</v>
      </c>
      <c r="L45" s="69">
        <v>22.222222222222221</v>
      </c>
      <c r="M45" s="69">
        <v>51.81818181818182</v>
      </c>
      <c r="N45" s="69">
        <v>28.880866425992778</v>
      </c>
      <c r="O45" s="69">
        <v>17.689530685920577</v>
      </c>
      <c r="P45" s="69">
        <v>17.843866171003718</v>
      </c>
      <c r="Q45" s="69">
        <v>8.5714285714285712</v>
      </c>
      <c r="Y45" s="66">
        <v>42</v>
      </c>
      <c r="Z45" s="66" t="s">
        <v>41</v>
      </c>
      <c r="AA45" s="66">
        <f t="shared" si="5"/>
        <v>22.222222222222221</v>
      </c>
      <c r="AB45" s="66">
        <f t="shared" si="1"/>
        <v>22.226422222222222</v>
      </c>
      <c r="AC45" s="66">
        <f t="shared" si="2"/>
        <v>49</v>
      </c>
      <c r="AD45" s="66" t="str">
        <f t="shared" si="3"/>
        <v>Hobsons Bay</v>
      </c>
      <c r="AE45" s="66">
        <f t="shared" si="4"/>
        <v>26.086956521739129</v>
      </c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</row>
    <row r="46" spans="2:48" x14ac:dyDescent="0.35">
      <c r="B46" s="66">
        <v>43</v>
      </c>
      <c r="C46" s="66" t="s">
        <v>42</v>
      </c>
      <c r="D46" s="66">
        <v>566</v>
      </c>
      <c r="E46" s="69">
        <v>0.53771613148394459</v>
      </c>
      <c r="F46" s="69">
        <v>25.54054054054054</v>
      </c>
      <c r="G46" s="70">
        <v>578.9473684210526</v>
      </c>
      <c r="H46" s="70">
        <v>1583.3333333333333</v>
      </c>
      <c r="I46" s="69">
        <v>6.7889908256880735</v>
      </c>
      <c r="J46" s="69">
        <v>11.39240506329114</v>
      </c>
      <c r="K46" s="69">
        <v>58.22102425876011</v>
      </c>
      <c r="L46" s="69">
        <v>22.448979591836736</v>
      </c>
      <c r="M46" s="69">
        <v>41.75257731958763</v>
      </c>
      <c r="N46" s="69">
        <v>46.12903225806452</v>
      </c>
      <c r="O46" s="69">
        <v>12.580645161290322</v>
      </c>
      <c r="P46" s="69">
        <v>12.969283276450511</v>
      </c>
      <c r="Q46" s="69">
        <v>10.909090909090908</v>
      </c>
      <c r="Y46" s="67">
        <v>43</v>
      </c>
      <c r="Z46" s="66" t="s">
        <v>42</v>
      </c>
      <c r="AA46" s="66">
        <f t="shared" si="5"/>
        <v>22.448979591836736</v>
      </c>
      <c r="AB46" s="66">
        <f t="shared" si="1"/>
        <v>22.453279591836736</v>
      </c>
      <c r="AC46" s="66">
        <f t="shared" si="2"/>
        <v>46</v>
      </c>
      <c r="AD46" s="66" t="str">
        <f t="shared" si="3"/>
        <v>Melton</v>
      </c>
      <c r="AE46" s="66">
        <f t="shared" si="4"/>
        <v>25.274725274725274</v>
      </c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</row>
    <row r="47" spans="2:48" x14ac:dyDescent="0.35">
      <c r="B47" s="66">
        <v>44</v>
      </c>
      <c r="C47" s="66" t="s">
        <v>43</v>
      </c>
      <c r="D47" s="66">
        <v>472</v>
      </c>
      <c r="E47" s="69">
        <v>0.39181830256342148</v>
      </c>
      <c r="F47" s="69">
        <v>28.680555555555557</v>
      </c>
      <c r="G47" s="70">
        <v>601.08695652173913</v>
      </c>
      <c r="H47" s="70">
        <v>1342.391304347826</v>
      </c>
      <c r="I47" s="69">
        <v>5.2132701421800949</v>
      </c>
      <c r="J47" s="69">
        <v>8.8888888888888893</v>
      </c>
      <c r="K47" s="69">
        <v>75.392670157068068</v>
      </c>
      <c r="L47" s="69">
        <v>13.095238095238097</v>
      </c>
      <c r="M47" s="69">
        <v>60</v>
      </c>
      <c r="N47" s="69">
        <v>13.970588235294118</v>
      </c>
      <c r="O47" s="69">
        <v>12.132352941176471</v>
      </c>
      <c r="P47" s="69">
        <v>12.977099236641221</v>
      </c>
      <c r="Q47" s="69">
        <v>0</v>
      </c>
      <c r="Y47" s="66">
        <v>44</v>
      </c>
      <c r="Z47" s="66" t="s">
        <v>43</v>
      </c>
      <c r="AA47" s="66">
        <f t="shared" si="5"/>
        <v>13.095238095238097</v>
      </c>
      <c r="AB47" s="66">
        <f t="shared" si="1"/>
        <v>13.099638095238097</v>
      </c>
      <c r="AC47" s="66">
        <f t="shared" si="2"/>
        <v>60</v>
      </c>
      <c r="AD47" s="66" t="str">
        <f t="shared" si="3"/>
        <v>Warrnambool</v>
      </c>
      <c r="AE47" s="66">
        <f t="shared" si="4"/>
        <v>25</v>
      </c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</row>
    <row r="48" spans="2:48" x14ac:dyDescent="0.35">
      <c r="B48" s="66">
        <v>45</v>
      </c>
      <c r="C48" s="66" t="s">
        <v>44</v>
      </c>
      <c r="D48" s="66">
        <v>1288</v>
      </c>
      <c r="E48" s="69">
        <v>1.0169197122938329</v>
      </c>
      <c r="F48" s="69">
        <v>23.388429752066116</v>
      </c>
      <c r="G48" s="70">
        <v>518.75</v>
      </c>
      <c r="H48" s="70">
        <v>1471.1538461538462</v>
      </c>
      <c r="I48" s="69">
        <v>8.9487402258905302</v>
      </c>
      <c r="J48" s="69">
        <v>10.625</v>
      </c>
      <c r="K48" s="69">
        <v>50.756533700137553</v>
      </c>
      <c r="L48" s="69">
        <v>25.274725274725274</v>
      </c>
      <c r="M48" s="69">
        <v>44.881889763779526</v>
      </c>
      <c r="N48" s="69">
        <v>50.892857142857139</v>
      </c>
      <c r="O48" s="69">
        <v>5.8928571428571423</v>
      </c>
      <c r="P48" s="69">
        <v>12.477064220183486</v>
      </c>
      <c r="Q48" s="69">
        <v>12.380952380952381</v>
      </c>
      <c r="Y48" s="66">
        <v>45</v>
      </c>
      <c r="Z48" s="66" t="s">
        <v>44</v>
      </c>
      <c r="AA48" s="66">
        <f t="shared" si="5"/>
        <v>25.274725274725274</v>
      </c>
      <c r="AB48" s="66">
        <f t="shared" si="1"/>
        <v>25.279225274725274</v>
      </c>
      <c r="AC48" s="66">
        <f t="shared" si="2"/>
        <v>43</v>
      </c>
      <c r="AD48" s="66" t="str">
        <f t="shared" si="3"/>
        <v>Bayside</v>
      </c>
      <c r="AE48" s="66">
        <f t="shared" si="4"/>
        <v>23.809523809523807</v>
      </c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</row>
    <row r="49" spans="2:48" x14ac:dyDescent="0.35">
      <c r="B49" s="66">
        <v>46</v>
      </c>
      <c r="C49" s="66" t="s">
        <v>45</v>
      </c>
      <c r="D49" s="66">
        <v>2066</v>
      </c>
      <c r="E49" s="69">
        <v>4.3519474227455603</v>
      </c>
      <c r="F49" s="69">
        <v>20.538674033149171</v>
      </c>
      <c r="G49" s="70">
        <v>429.09836065573768</v>
      </c>
      <c r="H49" s="70">
        <v>891.01123595505624</v>
      </c>
      <c r="I49" s="69">
        <v>7.8053725291434368</v>
      </c>
      <c r="J49" s="69">
        <v>8.5865257595772793</v>
      </c>
      <c r="K49" s="69">
        <v>38.255613126079446</v>
      </c>
      <c r="L49" s="69">
        <v>46.666666666666664</v>
      </c>
      <c r="M49" s="69">
        <v>60.469011725293129</v>
      </c>
      <c r="N49" s="69">
        <v>32.547699214365885</v>
      </c>
      <c r="O49" s="69">
        <v>24.242424242424242</v>
      </c>
      <c r="P49" s="69">
        <v>28.92271662763466</v>
      </c>
      <c r="Q49" s="69">
        <v>22.352941176470591</v>
      </c>
      <c r="Y49" s="66">
        <v>46</v>
      </c>
      <c r="Z49" s="66" t="s">
        <v>45</v>
      </c>
      <c r="AA49" s="66">
        <f t="shared" si="5"/>
        <v>46.666666666666664</v>
      </c>
      <c r="AB49" s="66">
        <f t="shared" si="1"/>
        <v>46.671266666666668</v>
      </c>
      <c r="AC49" s="66">
        <f t="shared" si="2"/>
        <v>9</v>
      </c>
      <c r="AD49" s="66" t="str">
        <f t="shared" si="3"/>
        <v>Maroondah</v>
      </c>
      <c r="AE49" s="66">
        <f t="shared" si="4"/>
        <v>22.448979591836736</v>
      </c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</row>
    <row r="50" spans="2:48" x14ac:dyDescent="0.35">
      <c r="B50" s="66">
        <v>47</v>
      </c>
      <c r="C50" s="66" t="s">
        <v>46</v>
      </c>
      <c r="D50" s="66">
        <v>654</v>
      </c>
      <c r="E50" s="69">
        <v>1.7666603635970717</v>
      </c>
      <c r="F50" s="69">
        <v>20.70754716981132</v>
      </c>
      <c r="G50" s="70">
        <v>500</v>
      </c>
      <c r="H50" s="70">
        <v>1386.71875</v>
      </c>
      <c r="I50" s="69">
        <v>7.4766355140186906</v>
      </c>
      <c r="J50" s="69">
        <v>7.2033898305084749</v>
      </c>
      <c r="K50" s="69">
        <v>53.86666666666666</v>
      </c>
      <c r="L50" s="69">
        <v>20</v>
      </c>
      <c r="M50" s="69">
        <v>44.497607655502392</v>
      </c>
      <c r="N50" s="69">
        <v>51.644736842105267</v>
      </c>
      <c r="O50" s="69">
        <v>5.9210526315789469</v>
      </c>
      <c r="P50" s="69">
        <v>13.993174061433447</v>
      </c>
      <c r="Q50" s="69">
        <v>28.260869565217391</v>
      </c>
      <c r="Y50" s="66">
        <v>47</v>
      </c>
      <c r="Z50" s="66" t="s">
        <v>46</v>
      </c>
      <c r="AA50" s="66">
        <f t="shared" si="5"/>
        <v>20</v>
      </c>
      <c r="AB50" s="66">
        <f t="shared" si="1"/>
        <v>20.0047</v>
      </c>
      <c r="AC50" s="66">
        <f t="shared" si="2"/>
        <v>53</v>
      </c>
      <c r="AD50" s="66" t="str">
        <f t="shared" si="3"/>
        <v>Whitehorse</v>
      </c>
      <c r="AE50" s="66">
        <f t="shared" si="4"/>
        <v>22.222222222222221</v>
      </c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</row>
    <row r="51" spans="2:48" x14ac:dyDescent="0.35">
      <c r="B51" s="66">
        <v>48</v>
      </c>
      <c r="C51" s="66" t="s">
        <v>47</v>
      </c>
      <c r="D51" s="66">
        <v>495</v>
      </c>
      <c r="E51" s="69">
        <v>1.8730134705615256</v>
      </c>
      <c r="F51" s="69">
        <v>24.615384615384617</v>
      </c>
      <c r="G51" s="70">
        <v>451.25</v>
      </c>
      <c r="H51" s="70">
        <v>997.05882352941171</v>
      </c>
      <c r="I51" s="69">
        <v>9.433962264150944</v>
      </c>
      <c r="J51" s="69">
        <v>13.440860215053762</v>
      </c>
      <c r="K51" s="69">
        <v>46.621621621621621</v>
      </c>
      <c r="L51" s="69">
        <v>35</v>
      </c>
      <c r="M51" s="69">
        <v>53.246753246753244</v>
      </c>
      <c r="N51" s="69">
        <v>51.648351648351657</v>
      </c>
      <c r="O51" s="69">
        <v>11.355311355311356</v>
      </c>
      <c r="P51" s="69">
        <v>24.324324324324326</v>
      </c>
      <c r="Q51" s="69">
        <v>11.111111111111111</v>
      </c>
      <c r="Y51" s="67">
        <v>48</v>
      </c>
      <c r="Z51" s="66" t="s">
        <v>47</v>
      </c>
      <c r="AA51" s="66">
        <f t="shared" si="5"/>
        <v>35</v>
      </c>
      <c r="AB51" s="66">
        <f t="shared" si="1"/>
        <v>35.004800000000003</v>
      </c>
      <c r="AC51" s="66">
        <f t="shared" si="2"/>
        <v>24</v>
      </c>
      <c r="AD51" s="66" t="str">
        <f t="shared" si="3"/>
        <v>Surf Coast</v>
      </c>
      <c r="AE51" s="66">
        <f t="shared" si="4"/>
        <v>22.222222222222221</v>
      </c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</row>
    <row r="52" spans="2:48" x14ac:dyDescent="0.35">
      <c r="B52" s="66">
        <v>49</v>
      </c>
      <c r="C52" s="66" t="s">
        <v>48</v>
      </c>
      <c r="D52" s="66">
        <v>414</v>
      </c>
      <c r="E52" s="69">
        <v>0.23756103998944172</v>
      </c>
      <c r="F52" s="69">
        <v>24.15</v>
      </c>
      <c r="G52" s="70">
        <v>436</v>
      </c>
      <c r="H52" s="70">
        <v>1486.6071428571429</v>
      </c>
      <c r="I52" s="69">
        <v>7.4812967581047385</v>
      </c>
      <c r="J52" s="69">
        <v>7.4074074074074066</v>
      </c>
      <c r="K52" s="69">
        <v>67.109634551495006</v>
      </c>
      <c r="L52" s="69">
        <v>7.4074074074074066</v>
      </c>
      <c r="M52" s="69">
        <v>40.909090909090914</v>
      </c>
      <c r="N52" s="69">
        <v>40.579710144927539</v>
      </c>
      <c r="O52" s="69">
        <v>18.357487922705314</v>
      </c>
      <c r="P52" s="69">
        <v>13.705583756345177</v>
      </c>
      <c r="Q52" s="69">
        <v>11.111111111111111</v>
      </c>
      <c r="Y52" s="66">
        <v>49</v>
      </c>
      <c r="Z52" s="66" t="s">
        <v>48</v>
      </c>
      <c r="AA52" s="66">
        <f t="shared" si="5"/>
        <v>7.4074074074074066</v>
      </c>
      <c r="AB52" s="66">
        <f t="shared" si="1"/>
        <v>7.4123074074074067</v>
      </c>
      <c r="AC52" s="66">
        <f t="shared" si="2"/>
        <v>63</v>
      </c>
      <c r="AD52" s="66" t="str">
        <f t="shared" si="3"/>
        <v>Maribyrnong</v>
      </c>
      <c r="AE52" s="66">
        <f t="shared" si="4"/>
        <v>22.222222222222221</v>
      </c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</row>
    <row r="53" spans="2:48" x14ac:dyDescent="0.35">
      <c r="B53" s="66">
        <v>50</v>
      </c>
      <c r="C53" s="66" t="s">
        <v>49</v>
      </c>
      <c r="D53" s="66">
        <v>428</v>
      </c>
      <c r="E53" s="69">
        <v>0.39012651766507456</v>
      </c>
      <c r="F53" s="69">
        <v>28.858695652173914</v>
      </c>
      <c r="G53" s="70">
        <v>708.33333333333337</v>
      </c>
      <c r="H53" s="70">
        <v>1901.3157894736842</v>
      </c>
      <c r="I53" s="69">
        <v>7.7294685990338161</v>
      </c>
      <c r="J53" s="69">
        <v>12.01923076923077</v>
      </c>
      <c r="K53" s="69">
        <v>68.518518518518519</v>
      </c>
      <c r="L53" s="69">
        <v>16.981132075471699</v>
      </c>
      <c r="M53" s="69">
        <v>47.967479674796749</v>
      </c>
      <c r="N53" s="69">
        <v>33.20754716981132</v>
      </c>
      <c r="O53" s="69">
        <v>11.320754716981133</v>
      </c>
      <c r="P53" s="69">
        <v>15.079365079365079</v>
      </c>
      <c r="Q53" s="69">
        <v>0</v>
      </c>
      <c r="Y53" s="66">
        <v>50</v>
      </c>
      <c r="Z53" s="66" t="s">
        <v>49</v>
      </c>
      <c r="AA53" s="66">
        <f t="shared" si="5"/>
        <v>16.981132075471699</v>
      </c>
      <c r="AB53" s="66">
        <f t="shared" si="1"/>
        <v>16.986132075471698</v>
      </c>
      <c r="AC53" s="66">
        <f t="shared" si="2"/>
        <v>56</v>
      </c>
      <c r="AD53" s="66" t="str">
        <f t="shared" si="3"/>
        <v>Whittlesea</v>
      </c>
      <c r="AE53" s="66">
        <f t="shared" si="4"/>
        <v>20.149253731343283</v>
      </c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</row>
    <row r="54" spans="2:48" x14ac:dyDescent="0.35">
      <c r="B54" s="66">
        <v>51</v>
      </c>
      <c r="C54" s="66" t="s">
        <v>50</v>
      </c>
      <c r="D54" s="66">
        <v>371</v>
      </c>
      <c r="E54" s="69">
        <v>1.2592064623425991</v>
      </c>
      <c r="F54" s="69">
        <v>21.71875</v>
      </c>
      <c r="G54" s="70">
        <v>642.5</v>
      </c>
      <c r="H54" s="70">
        <v>1569.4444444444443</v>
      </c>
      <c r="I54" s="69">
        <v>6.4425770308123242</v>
      </c>
      <c r="J54" s="69">
        <v>5.6737588652482271</v>
      </c>
      <c r="K54" s="69">
        <v>50.917431192660544</v>
      </c>
      <c r="L54" s="69">
        <v>38.70967741935484</v>
      </c>
      <c r="M54" s="69">
        <v>36.585365853658537</v>
      </c>
      <c r="N54" s="69">
        <v>63.841807909604519</v>
      </c>
      <c r="O54" s="69">
        <v>6.7796610169491522</v>
      </c>
      <c r="P54" s="69">
        <v>12.865497076023392</v>
      </c>
      <c r="Q54" s="69">
        <v>14.285714285714285</v>
      </c>
      <c r="Y54" s="66">
        <v>51</v>
      </c>
      <c r="Z54" s="66" t="s">
        <v>50</v>
      </c>
      <c r="AA54" s="66">
        <f t="shared" si="5"/>
        <v>38.70967741935484</v>
      </c>
      <c r="AB54" s="66">
        <f t="shared" si="1"/>
        <v>38.714777419354839</v>
      </c>
      <c r="AC54" s="66">
        <f t="shared" si="2"/>
        <v>15</v>
      </c>
      <c r="AD54" s="66" t="str">
        <f t="shared" si="3"/>
        <v>Stonnington</v>
      </c>
      <c r="AE54" s="66">
        <f t="shared" si="4"/>
        <v>20</v>
      </c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</row>
    <row r="55" spans="2:48" x14ac:dyDescent="0.35">
      <c r="B55" s="66">
        <v>52</v>
      </c>
      <c r="C55" s="66" t="s">
        <v>51</v>
      </c>
      <c r="D55" s="66">
        <v>813</v>
      </c>
      <c r="E55" s="69">
        <v>0.53355559347395221</v>
      </c>
      <c r="F55" s="69">
        <v>28.263888888888889</v>
      </c>
      <c r="G55" s="70">
        <v>563.06818181818187</v>
      </c>
      <c r="H55" s="70">
        <v>1434.8958333333333</v>
      </c>
      <c r="I55" s="69">
        <v>7.5422626788036409</v>
      </c>
      <c r="J55" s="69">
        <v>6.8459657701711487</v>
      </c>
      <c r="K55" s="69">
        <v>73.356401384083043</v>
      </c>
      <c r="L55" s="69">
        <v>13.26530612244898</v>
      </c>
      <c r="M55" s="69">
        <v>54.500000000000007</v>
      </c>
      <c r="N55" s="69">
        <v>31.914893617021278</v>
      </c>
      <c r="O55" s="69">
        <v>11.02514506769826</v>
      </c>
      <c r="P55" s="69">
        <v>11</v>
      </c>
      <c r="Q55" s="69">
        <v>0</v>
      </c>
      <c r="Y55" s="66">
        <v>52</v>
      </c>
      <c r="Z55" s="66" t="s">
        <v>51</v>
      </c>
      <c r="AA55" s="66">
        <f t="shared" si="5"/>
        <v>13.26530612244898</v>
      </c>
      <c r="AB55" s="66">
        <f t="shared" si="1"/>
        <v>13.27050612244898</v>
      </c>
      <c r="AC55" s="66">
        <f t="shared" si="2"/>
        <v>59</v>
      </c>
      <c r="AD55" s="66" t="str">
        <f t="shared" si="3"/>
        <v>Port Phillip</v>
      </c>
      <c r="AE55" s="66">
        <f t="shared" si="4"/>
        <v>20</v>
      </c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</row>
    <row r="56" spans="2:48" x14ac:dyDescent="0.35">
      <c r="B56" s="66">
        <v>53</v>
      </c>
      <c r="C56" s="66" t="s">
        <v>52</v>
      </c>
      <c r="D56" s="66">
        <v>1304</v>
      </c>
      <c r="E56" s="69">
        <v>0.89932274927930034</v>
      </c>
      <c r="F56" s="69">
        <v>24.148936170212764</v>
      </c>
      <c r="G56" s="70">
        <v>570.68965517241384</v>
      </c>
      <c r="H56" s="70">
        <v>1332.1759259259259</v>
      </c>
      <c r="I56" s="69">
        <v>7.5829383886255926</v>
      </c>
      <c r="J56" s="69">
        <v>8.3333333333333321</v>
      </c>
      <c r="K56" s="69">
        <v>57.125890736342043</v>
      </c>
      <c r="L56" s="69">
        <v>26.595744680851062</v>
      </c>
      <c r="M56" s="69">
        <v>43.877551020408163</v>
      </c>
      <c r="N56" s="69">
        <v>53.260869565217398</v>
      </c>
      <c r="O56" s="69">
        <v>9.1614906832298146</v>
      </c>
      <c r="P56" s="69">
        <v>17.412140575079874</v>
      </c>
      <c r="Q56" s="69">
        <v>9.8039215686274517</v>
      </c>
      <c r="Y56" s="67">
        <v>53</v>
      </c>
      <c r="Z56" s="66" t="s">
        <v>52</v>
      </c>
      <c r="AA56" s="66">
        <f t="shared" si="5"/>
        <v>26.595744680851062</v>
      </c>
      <c r="AB56" s="66">
        <f t="shared" si="1"/>
        <v>26.601044680851061</v>
      </c>
      <c r="AC56" s="66">
        <f t="shared" si="2"/>
        <v>40</v>
      </c>
      <c r="AD56" s="66" t="str">
        <f t="shared" si="3"/>
        <v>Mitchell</v>
      </c>
      <c r="AE56" s="66">
        <f t="shared" si="4"/>
        <v>20</v>
      </c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</row>
    <row r="57" spans="2:48" x14ac:dyDescent="0.35">
      <c r="B57" s="66">
        <v>54</v>
      </c>
      <c r="C57" s="66" t="s">
        <v>53</v>
      </c>
      <c r="D57" s="66">
        <v>216</v>
      </c>
      <c r="E57" s="69">
        <v>1.2672337929011439</v>
      </c>
      <c r="F57" s="69">
        <v>30.76923076923077</v>
      </c>
      <c r="G57" s="70">
        <v>388.23529411764707</v>
      </c>
      <c r="H57" s="70">
        <v>770</v>
      </c>
      <c r="I57" s="69">
        <v>12.578616352201259</v>
      </c>
      <c r="J57" s="69">
        <v>13.114754098360656</v>
      </c>
      <c r="K57" s="69">
        <v>51.456310679611647</v>
      </c>
      <c r="L57" s="69">
        <v>50</v>
      </c>
      <c r="M57" s="69">
        <v>52.830188679245282</v>
      </c>
      <c r="N57" s="69">
        <v>51.612903225806448</v>
      </c>
      <c r="O57" s="69">
        <v>11.827956989247312</v>
      </c>
      <c r="P57" s="69">
        <v>22.826086956521738</v>
      </c>
      <c r="Q57" s="69">
        <v>20</v>
      </c>
      <c r="Y57" s="66">
        <v>54</v>
      </c>
      <c r="Z57" s="66" t="s">
        <v>53</v>
      </c>
      <c r="AA57" s="66">
        <f t="shared" si="5"/>
        <v>50</v>
      </c>
      <c r="AB57" s="66">
        <f t="shared" si="1"/>
        <v>50.005400000000002</v>
      </c>
      <c r="AC57" s="66">
        <f t="shared" si="2"/>
        <v>7</v>
      </c>
      <c r="AD57" s="66" t="str">
        <f t="shared" si="3"/>
        <v>Bass Coast</v>
      </c>
      <c r="AE57" s="66">
        <f t="shared" si="4"/>
        <v>20</v>
      </c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</row>
    <row r="58" spans="2:48" x14ac:dyDescent="0.35">
      <c r="B58" s="66">
        <v>55</v>
      </c>
      <c r="C58" s="66" t="s">
        <v>54</v>
      </c>
      <c r="D58" s="66">
        <v>194</v>
      </c>
      <c r="E58" s="69">
        <v>1.2870695946394215</v>
      </c>
      <c r="F58" s="69">
        <v>21.53846153846154</v>
      </c>
      <c r="G58" s="70">
        <v>423.07692307692309</v>
      </c>
      <c r="H58" s="70">
        <v>1279.0697674418604</v>
      </c>
      <c r="I58" s="69">
        <v>3.3333333333333335</v>
      </c>
      <c r="J58" s="69">
        <v>0</v>
      </c>
      <c r="K58" s="69">
        <v>43.43434343434344</v>
      </c>
      <c r="L58" s="69">
        <v>0</v>
      </c>
      <c r="M58" s="69">
        <v>34</v>
      </c>
      <c r="N58" s="69">
        <v>56.470588235294116</v>
      </c>
      <c r="O58" s="69">
        <v>14.117647058823529</v>
      </c>
      <c r="P58" s="69">
        <v>15.730337078651685</v>
      </c>
      <c r="Q58" s="69">
        <v>0</v>
      </c>
      <c r="Y58" s="66">
        <v>55</v>
      </c>
      <c r="Z58" s="66" t="s">
        <v>54</v>
      </c>
      <c r="AA58" s="66">
        <f t="shared" si="5"/>
        <v>0</v>
      </c>
      <c r="AB58" s="66">
        <f t="shared" si="1"/>
        <v>5.5000000000000005E-3</v>
      </c>
      <c r="AC58" s="66">
        <f t="shared" si="2"/>
        <v>68</v>
      </c>
      <c r="AD58" s="66" t="str">
        <f t="shared" si="3"/>
        <v>Darebin</v>
      </c>
      <c r="AE58" s="66">
        <f t="shared" si="4"/>
        <v>18.399999999999999</v>
      </c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</row>
    <row r="59" spans="2:48" x14ac:dyDescent="0.35">
      <c r="B59" s="66">
        <v>56</v>
      </c>
      <c r="C59" s="66" t="s">
        <v>55</v>
      </c>
      <c r="D59" s="66">
        <v>183</v>
      </c>
      <c r="E59" s="69">
        <v>1.4786683904330962</v>
      </c>
      <c r="F59" s="69">
        <v>26</v>
      </c>
      <c r="G59" s="70">
        <v>517.30769230769226</v>
      </c>
      <c r="H59" s="70">
        <v>1791.6666666666667</v>
      </c>
      <c r="I59" s="69">
        <v>6.8181818181818175</v>
      </c>
      <c r="J59" s="69">
        <v>4.3478260869565215</v>
      </c>
      <c r="K59" s="69">
        <v>52.136752136752143</v>
      </c>
      <c r="L59" s="69">
        <v>0</v>
      </c>
      <c r="M59" s="69">
        <v>32.142857142857146</v>
      </c>
      <c r="N59" s="69">
        <v>64.583333333333343</v>
      </c>
      <c r="O59" s="69">
        <v>9.375</v>
      </c>
      <c r="P59" s="69">
        <v>16.666666666666664</v>
      </c>
      <c r="Q59" s="69">
        <v>0</v>
      </c>
      <c r="Y59" s="66">
        <v>56</v>
      </c>
      <c r="Z59" s="66" t="s">
        <v>55</v>
      </c>
      <c r="AA59" s="66">
        <f t="shared" si="5"/>
        <v>0</v>
      </c>
      <c r="AB59" s="66">
        <f t="shared" si="1"/>
        <v>5.5999999999999999E-3</v>
      </c>
      <c r="AC59" s="66">
        <f t="shared" si="2"/>
        <v>67</v>
      </c>
      <c r="AD59" s="66" t="str">
        <f t="shared" si="3"/>
        <v>Moonee Valley</v>
      </c>
      <c r="AE59" s="66">
        <f t="shared" si="4"/>
        <v>16.981132075471699</v>
      </c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</row>
    <row r="60" spans="2:48" x14ac:dyDescent="0.35">
      <c r="B60" s="66">
        <v>57</v>
      </c>
      <c r="C60" s="66" t="s">
        <v>56</v>
      </c>
      <c r="D60" s="66">
        <v>232</v>
      </c>
      <c r="E60" s="69">
        <v>0.3968253968253968</v>
      </c>
      <c r="F60" s="69">
        <v>25.384615384615383</v>
      </c>
      <c r="G60" s="70">
        <v>730.35714285714289</v>
      </c>
      <c r="H60" s="70">
        <v>2312.5</v>
      </c>
      <c r="I60" s="69">
        <v>3.8793103448275863</v>
      </c>
      <c r="J60" s="69">
        <v>0</v>
      </c>
      <c r="K60" s="69">
        <v>67.741935483870961</v>
      </c>
      <c r="L60" s="69">
        <v>33.333333333333329</v>
      </c>
      <c r="M60" s="69">
        <v>32.941176470588232</v>
      </c>
      <c r="N60" s="69">
        <v>79.2</v>
      </c>
      <c r="O60" s="69">
        <v>2.4</v>
      </c>
      <c r="P60" s="69">
        <v>7.5</v>
      </c>
      <c r="Q60" s="69">
        <v>0</v>
      </c>
      <c r="Y60" s="66">
        <v>57</v>
      </c>
      <c r="Z60" s="66" t="s">
        <v>56</v>
      </c>
      <c r="AA60" s="66">
        <f t="shared" si="5"/>
        <v>33.333333333333329</v>
      </c>
      <c r="AB60" s="66">
        <f t="shared" si="1"/>
        <v>33.339033333333326</v>
      </c>
      <c r="AC60" s="66">
        <f t="shared" si="2"/>
        <v>27</v>
      </c>
      <c r="AD60" s="66" t="str">
        <f t="shared" si="3"/>
        <v>Banyule</v>
      </c>
      <c r="AE60" s="66">
        <f t="shared" si="4"/>
        <v>16.923076923076923</v>
      </c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</row>
    <row r="61" spans="2:48" x14ac:dyDescent="0.35">
      <c r="B61" s="66">
        <v>58</v>
      </c>
      <c r="C61" s="66" t="s">
        <v>57</v>
      </c>
      <c r="D61" s="66">
        <v>168</v>
      </c>
      <c r="E61" s="69">
        <v>1.6019834080289883</v>
      </c>
      <c r="F61" s="69">
        <v>25</v>
      </c>
      <c r="G61" s="70">
        <v>352.5</v>
      </c>
      <c r="H61" s="70">
        <v>855.55555555555554</v>
      </c>
      <c r="I61" s="69">
        <v>11.834319526627219</v>
      </c>
      <c r="J61" s="69">
        <v>9.6385542168674707</v>
      </c>
      <c r="K61" s="69">
        <v>40.952380952380949</v>
      </c>
      <c r="L61" s="69">
        <v>100</v>
      </c>
      <c r="M61" s="69">
        <v>50</v>
      </c>
      <c r="N61" s="69">
        <v>51.19047619047619</v>
      </c>
      <c r="O61" s="69">
        <v>13.095238095238097</v>
      </c>
      <c r="P61" s="69">
        <v>29.629629629629626</v>
      </c>
      <c r="Q61" s="69">
        <v>20</v>
      </c>
      <c r="Y61" s="67">
        <v>58</v>
      </c>
      <c r="Z61" s="66" t="s">
        <v>57</v>
      </c>
      <c r="AA61" s="66">
        <f t="shared" si="5"/>
        <v>100</v>
      </c>
      <c r="AB61" s="66">
        <f t="shared" si="1"/>
        <v>100.00579999999999</v>
      </c>
      <c r="AC61" s="66">
        <f t="shared" si="2"/>
        <v>2</v>
      </c>
      <c r="AD61" s="66" t="str">
        <f t="shared" si="3"/>
        <v>Yarra</v>
      </c>
      <c r="AE61" s="66">
        <f t="shared" si="4"/>
        <v>16.129032258064516</v>
      </c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</row>
    <row r="62" spans="2:48" x14ac:dyDescent="0.35">
      <c r="B62" s="66">
        <v>59</v>
      </c>
      <c r="C62" s="66" t="s">
        <v>58</v>
      </c>
      <c r="D62" s="66">
        <v>392</v>
      </c>
      <c r="E62" s="69">
        <v>0.43362352186369618</v>
      </c>
      <c r="F62" s="69">
        <v>32.391304347826086</v>
      </c>
      <c r="G62" s="70">
        <v>765.625</v>
      </c>
      <c r="H62" s="70">
        <v>1329.1666666666667</v>
      </c>
      <c r="I62" s="69">
        <v>9.4736842105263168</v>
      </c>
      <c r="J62" s="69">
        <v>9.4488188976377945</v>
      </c>
      <c r="K62" s="69">
        <v>70.716510903426794</v>
      </c>
      <c r="L62" s="69">
        <v>20</v>
      </c>
      <c r="M62" s="69">
        <v>50</v>
      </c>
      <c r="N62" s="69">
        <v>23.104693140794225</v>
      </c>
      <c r="O62" s="69">
        <v>19.133574007220215</v>
      </c>
      <c r="P62" s="69">
        <v>18.897637795275589</v>
      </c>
      <c r="Q62" s="69">
        <v>0</v>
      </c>
      <c r="Y62" s="66">
        <v>59</v>
      </c>
      <c r="Z62" s="66" t="s">
        <v>58</v>
      </c>
      <c r="AA62" s="66">
        <f t="shared" si="5"/>
        <v>20</v>
      </c>
      <c r="AB62" s="66">
        <f t="shared" si="1"/>
        <v>20.0059</v>
      </c>
      <c r="AC62" s="66">
        <f t="shared" si="2"/>
        <v>52</v>
      </c>
      <c r="AD62" s="66" t="str">
        <f t="shared" si="3"/>
        <v>Moreland</v>
      </c>
      <c r="AE62" s="66">
        <f t="shared" si="4"/>
        <v>13.26530612244898</v>
      </c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</row>
    <row r="63" spans="2:48" x14ac:dyDescent="0.35">
      <c r="B63" s="66">
        <v>60</v>
      </c>
      <c r="C63" s="66" t="s">
        <v>59</v>
      </c>
      <c r="D63" s="66">
        <v>132</v>
      </c>
      <c r="E63" s="69">
        <v>2.0158827122785583</v>
      </c>
      <c r="F63" s="69">
        <v>33.125</v>
      </c>
      <c r="G63" s="70">
        <v>345</v>
      </c>
      <c r="H63" s="70">
        <v>1053.5714285714287</v>
      </c>
      <c r="I63" s="69">
        <v>12.5</v>
      </c>
      <c r="J63" s="69">
        <v>15.909090909090908</v>
      </c>
      <c r="K63" s="69">
        <v>49.367088607594937</v>
      </c>
      <c r="L63" s="69">
        <v>33.333333333333329</v>
      </c>
      <c r="M63" s="69">
        <v>40</v>
      </c>
      <c r="N63" s="69">
        <v>69.642857142857139</v>
      </c>
      <c r="O63" s="69">
        <v>0</v>
      </c>
      <c r="P63" s="69">
        <v>20</v>
      </c>
      <c r="Q63" s="69">
        <v>0</v>
      </c>
      <c r="Y63" s="66">
        <v>60</v>
      </c>
      <c r="Z63" s="66" t="s">
        <v>59</v>
      </c>
      <c r="AA63" s="66">
        <f t="shared" si="5"/>
        <v>33.333333333333329</v>
      </c>
      <c r="AB63" s="66">
        <f t="shared" si="1"/>
        <v>33.339333333333329</v>
      </c>
      <c r="AC63" s="66">
        <f t="shared" si="2"/>
        <v>26</v>
      </c>
      <c r="AD63" s="66" t="str">
        <f t="shared" si="3"/>
        <v>Melbourne</v>
      </c>
      <c r="AE63" s="66">
        <f t="shared" si="4"/>
        <v>13.095238095238097</v>
      </c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</row>
    <row r="64" spans="2:48" x14ac:dyDescent="0.35">
      <c r="B64" s="66">
        <v>61</v>
      </c>
      <c r="C64" s="66" t="s">
        <v>85</v>
      </c>
      <c r="D64" s="66">
        <v>11</v>
      </c>
      <c r="E64" s="69">
        <v>0.42291426374471358</v>
      </c>
      <c r="F64" s="69">
        <v>52.5</v>
      </c>
      <c r="G64" s="70">
        <v>650</v>
      </c>
      <c r="H64" s="70">
        <v>0</v>
      </c>
      <c r="I64" s="69">
        <v>0</v>
      </c>
      <c r="J64" s="69">
        <v>0</v>
      </c>
      <c r="K64" s="69">
        <v>62.5</v>
      </c>
      <c r="L64" s="69">
        <v>0</v>
      </c>
      <c r="M64" s="69">
        <v>0</v>
      </c>
      <c r="N64" s="69">
        <v>60</v>
      </c>
      <c r="O64" s="69">
        <v>0</v>
      </c>
      <c r="P64" s="69">
        <v>0</v>
      </c>
      <c r="Q64" s="69">
        <v>0</v>
      </c>
      <c r="Y64" s="66">
        <v>61</v>
      </c>
      <c r="Z64" s="66" t="s">
        <v>85</v>
      </c>
      <c r="AA64" s="66">
        <f t="shared" si="5"/>
        <v>0</v>
      </c>
      <c r="AB64" s="66">
        <f t="shared" si="1"/>
        <v>6.1000000000000004E-3</v>
      </c>
      <c r="AC64" s="66">
        <f t="shared" si="2"/>
        <v>66</v>
      </c>
      <c r="AD64" s="66" t="str">
        <f t="shared" si="3"/>
        <v>Kingston</v>
      </c>
      <c r="AE64" s="66">
        <f t="shared" si="4"/>
        <v>11.76470588235294</v>
      </c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</row>
    <row r="65" spans="2:48" x14ac:dyDescent="0.35">
      <c r="B65" s="66">
        <v>62</v>
      </c>
      <c r="C65" s="66" t="s">
        <v>60</v>
      </c>
      <c r="D65" s="66">
        <v>276</v>
      </c>
      <c r="E65" s="69">
        <v>1.0515487484283919</v>
      </c>
      <c r="F65" s="69">
        <v>24.03846153846154</v>
      </c>
      <c r="G65" s="70">
        <v>379.16666666666663</v>
      </c>
      <c r="H65" s="70">
        <v>1129.6296296296296</v>
      </c>
      <c r="I65" s="69">
        <v>12.204724409448819</v>
      </c>
      <c r="J65" s="69">
        <v>16.831683168316832</v>
      </c>
      <c r="K65" s="69">
        <v>51.17647058823529</v>
      </c>
      <c r="L65" s="69">
        <v>36.84210526315789</v>
      </c>
      <c r="M65" s="69">
        <v>52</v>
      </c>
      <c r="N65" s="69">
        <v>45.522388059701491</v>
      </c>
      <c r="O65" s="69">
        <v>8.9552238805970141</v>
      </c>
      <c r="P65" s="69">
        <v>21.641791044776117</v>
      </c>
      <c r="Q65" s="69">
        <v>0</v>
      </c>
      <c r="Y65" s="66">
        <v>62</v>
      </c>
      <c r="Z65" s="66" t="s">
        <v>60</v>
      </c>
      <c r="AA65" s="66">
        <f t="shared" si="5"/>
        <v>36.84210526315789</v>
      </c>
      <c r="AB65" s="66">
        <f t="shared" si="1"/>
        <v>36.84830526315789</v>
      </c>
      <c r="AC65" s="66">
        <f t="shared" si="2"/>
        <v>21</v>
      </c>
      <c r="AD65" s="66" t="str">
        <f t="shared" si="3"/>
        <v>Wellington</v>
      </c>
      <c r="AE65" s="66">
        <f t="shared" si="4"/>
        <v>11.538461538461538</v>
      </c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</row>
    <row r="66" spans="2:48" x14ac:dyDescent="0.35">
      <c r="B66" s="66">
        <v>63</v>
      </c>
      <c r="C66" s="66" t="s">
        <v>61</v>
      </c>
      <c r="D66" s="66">
        <v>245</v>
      </c>
      <c r="E66" s="69">
        <v>1.6564126833885469</v>
      </c>
      <c r="F66" s="69">
        <v>23.076923076923077</v>
      </c>
      <c r="G66" s="70">
        <v>430.55555555555554</v>
      </c>
      <c r="H66" s="70">
        <v>935.71428571428578</v>
      </c>
      <c r="I66" s="69">
        <v>8.898305084745763</v>
      </c>
      <c r="J66" s="69">
        <v>4.2553191489361701</v>
      </c>
      <c r="K66" s="69">
        <v>47.10144927536232</v>
      </c>
      <c r="L66" s="69">
        <v>43.75</v>
      </c>
      <c r="M66" s="69">
        <v>48.571428571428569</v>
      </c>
      <c r="N66" s="69">
        <v>50.793650793650791</v>
      </c>
      <c r="O66" s="69">
        <v>15.079365079365079</v>
      </c>
      <c r="P66" s="69">
        <v>27.350427350427353</v>
      </c>
      <c r="Q66" s="69">
        <v>15.384615384615385</v>
      </c>
      <c r="Y66" s="67">
        <v>63</v>
      </c>
      <c r="Z66" s="66" t="s">
        <v>61</v>
      </c>
      <c r="AA66" s="66">
        <f t="shared" si="5"/>
        <v>43.75</v>
      </c>
      <c r="AB66" s="66">
        <f t="shared" si="1"/>
        <v>43.756300000000003</v>
      </c>
      <c r="AC66" s="66">
        <f t="shared" si="2"/>
        <v>12</v>
      </c>
      <c r="AD66" s="66" t="str">
        <f t="shared" si="3"/>
        <v>Monash</v>
      </c>
      <c r="AE66" s="66">
        <f t="shared" si="4"/>
        <v>7.4074074074074066</v>
      </c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</row>
    <row r="67" spans="2:48" x14ac:dyDescent="0.35">
      <c r="B67" s="66">
        <v>64</v>
      </c>
      <c r="C67" s="66" t="s">
        <v>62</v>
      </c>
      <c r="D67" s="66">
        <v>303</v>
      </c>
      <c r="E67" s="69">
        <v>0.31544756074707975</v>
      </c>
      <c r="F67" s="69">
        <v>27.6</v>
      </c>
      <c r="G67" s="70">
        <v>970.58823529411768</v>
      </c>
      <c r="H67" s="70">
        <v>2132.3529411764707</v>
      </c>
      <c r="I67" s="69">
        <v>2.3890784982935154</v>
      </c>
      <c r="J67" s="69">
        <v>1.7647058823529411</v>
      </c>
      <c r="K67" s="69">
        <v>77.083333333333343</v>
      </c>
      <c r="L67" s="69">
        <v>20</v>
      </c>
      <c r="M67" s="69">
        <v>34.615384615384613</v>
      </c>
      <c r="N67" s="69">
        <v>23.469387755102041</v>
      </c>
      <c r="O67" s="69">
        <v>6.6326530612244898</v>
      </c>
      <c r="P67" s="69">
        <v>9.1397849462365599</v>
      </c>
      <c r="Q67" s="69">
        <v>0</v>
      </c>
      <c r="Y67" s="66">
        <v>64</v>
      </c>
      <c r="Z67" s="66" t="s">
        <v>62</v>
      </c>
      <c r="AA67" s="66">
        <f t="shared" si="5"/>
        <v>20</v>
      </c>
      <c r="AB67" s="66">
        <f t="shared" si="1"/>
        <v>20.006399999999999</v>
      </c>
      <c r="AC67" s="66">
        <f t="shared" si="2"/>
        <v>51</v>
      </c>
      <c r="AD67" s="66" t="str">
        <f t="shared" si="3"/>
        <v>Yarriambiack</v>
      </c>
      <c r="AE67" s="66">
        <f t="shared" si="4"/>
        <v>0</v>
      </c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</row>
    <row r="68" spans="2:48" x14ac:dyDescent="0.35">
      <c r="B68" s="66">
        <v>65</v>
      </c>
      <c r="C68" s="66" t="s">
        <v>63</v>
      </c>
      <c r="D68" s="66">
        <v>119</v>
      </c>
      <c r="E68" s="69">
        <v>1.2754555198285102</v>
      </c>
      <c r="F68" s="69">
        <v>30</v>
      </c>
      <c r="G68" s="70">
        <v>564.28571428571422</v>
      </c>
      <c r="H68" s="70">
        <v>1125</v>
      </c>
      <c r="I68" s="69">
        <v>14.414414414414415</v>
      </c>
      <c r="J68" s="69">
        <v>25.531914893617021</v>
      </c>
      <c r="K68" s="69">
        <v>42.307692307692307</v>
      </c>
      <c r="L68" s="69">
        <v>45.454545454545453</v>
      </c>
      <c r="M68" s="69">
        <v>45.454545454545453</v>
      </c>
      <c r="N68" s="69">
        <v>51.612903225806448</v>
      </c>
      <c r="O68" s="69">
        <v>8.064516129032258</v>
      </c>
      <c r="P68" s="69">
        <v>31.666666666666664</v>
      </c>
      <c r="Q68" s="69">
        <v>0</v>
      </c>
      <c r="Y68" s="66">
        <v>65</v>
      </c>
      <c r="Z68" s="66" t="s">
        <v>63</v>
      </c>
      <c r="AA68" s="66">
        <f t="shared" ref="AA68:AA82" si="6">VLOOKUP($Y68,$B$4:$Q$82,2+$AK$4)</f>
        <v>45.454545454545453</v>
      </c>
      <c r="AB68" s="66">
        <f t="shared" si="1"/>
        <v>45.461045454545456</v>
      </c>
      <c r="AC68" s="66">
        <f t="shared" si="2"/>
        <v>10</v>
      </c>
      <c r="AD68" s="66" t="str">
        <f t="shared" si="3"/>
        <v>West Wimmera</v>
      </c>
      <c r="AE68" s="66">
        <f t="shared" si="4"/>
        <v>0</v>
      </c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</row>
    <row r="69" spans="2:48" x14ac:dyDescent="0.35">
      <c r="B69" s="66">
        <v>66</v>
      </c>
      <c r="C69" s="66" t="s">
        <v>64</v>
      </c>
      <c r="D69" s="66">
        <v>193</v>
      </c>
      <c r="E69" s="69">
        <v>0.70133362404157129</v>
      </c>
      <c r="F69" s="69">
        <v>21.40625</v>
      </c>
      <c r="G69" s="70">
        <v>430</v>
      </c>
      <c r="H69" s="70">
        <v>1982.1428571428571</v>
      </c>
      <c r="I69" s="69">
        <v>4.8648648648648649</v>
      </c>
      <c r="J69" s="69">
        <v>5</v>
      </c>
      <c r="K69" s="69">
        <v>71.05263157894737</v>
      </c>
      <c r="L69" s="69">
        <v>22.222222222222221</v>
      </c>
      <c r="M69" s="69">
        <v>32.727272727272727</v>
      </c>
      <c r="N69" s="69">
        <v>69.318181818181827</v>
      </c>
      <c r="O69" s="69">
        <v>4.5454545454545459</v>
      </c>
      <c r="P69" s="69">
        <v>12.643678160919542</v>
      </c>
      <c r="Q69" s="69">
        <v>0</v>
      </c>
      <c r="Y69" s="66">
        <v>66</v>
      </c>
      <c r="Z69" s="66" t="s">
        <v>64</v>
      </c>
      <c r="AA69" s="66">
        <f t="shared" si="6"/>
        <v>22.222222222222221</v>
      </c>
      <c r="AB69" s="66">
        <f t="shared" ref="AB69:AB82" si="7">AA69+0.0001*Y69</f>
        <v>22.22882222222222</v>
      </c>
      <c r="AC69" s="66">
        <f t="shared" ref="AC69:AC82" si="8">RANK(AB69,AB$4:AB$82)</f>
        <v>48</v>
      </c>
      <c r="AD69" s="66" t="str">
        <f t="shared" ref="AD69:AD82" si="9">VLOOKUP(MATCH($Y69,AC$4:AC$82,0),$Y$4:$AC$82,2)</f>
        <v>Queenscliffe (B)</v>
      </c>
      <c r="AE69" s="66">
        <f t="shared" ref="AE69:AE82" si="10">VLOOKUP(MATCH($Y69,AC$4:AC$82,0),$Y$4:$AC$82,3)</f>
        <v>0</v>
      </c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</row>
    <row r="70" spans="2:48" x14ac:dyDescent="0.35">
      <c r="B70" s="66">
        <v>67</v>
      </c>
      <c r="C70" s="66" t="s">
        <v>65</v>
      </c>
      <c r="D70" s="66">
        <v>835</v>
      </c>
      <c r="E70" s="69">
        <v>4.8187903970452446</v>
      </c>
      <c r="F70" s="69">
        <v>21.231884057971016</v>
      </c>
      <c r="G70" s="70">
        <v>452.17391304347825</v>
      </c>
      <c r="H70" s="70">
        <v>1079.6875</v>
      </c>
      <c r="I70" s="69">
        <v>5.7544757033248084</v>
      </c>
      <c r="J70" s="69">
        <v>6.5972222222222223</v>
      </c>
      <c r="K70" s="69">
        <v>44.097995545657014</v>
      </c>
      <c r="L70" s="69">
        <v>37.096774193548384</v>
      </c>
      <c r="M70" s="69">
        <v>54.86725663716814</v>
      </c>
      <c r="N70" s="69">
        <v>28.571428571428569</v>
      </c>
      <c r="O70" s="69">
        <v>33.236151603498541</v>
      </c>
      <c r="P70" s="69">
        <v>30.063291139240505</v>
      </c>
      <c r="Q70" s="69">
        <v>15.625</v>
      </c>
      <c r="Y70" s="66">
        <v>67</v>
      </c>
      <c r="Z70" s="66" t="s">
        <v>65</v>
      </c>
      <c r="AA70" s="66">
        <f t="shared" si="6"/>
        <v>37.096774193548384</v>
      </c>
      <c r="AB70" s="66">
        <f t="shared" si="7"/>
        <v>37.103474193548386</v>
      </c>
      <c r="AC70" s="66">
        <f t="shared" si="8"/>
        <v>18</v>
      </c>
      <c r="AD70" s="66" t="str">
        <f t="shared" si="9"/>
        <v>Murrindindi</v>
      </c>
      <c r="AE70" s="66">
        <f t="shared" si="10"/>
        <v>0</v>
      </c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</row>
    <row r="71" spans="2:48" x14ac:dyDescent="0.35">
      <c r="B71" s="66">
        <v>68</v>
      </c>
      <c r="C71" s="66" t="s">
        <v>66</v>
      </c>
      <c r="D71" s="66">
        <v>91</v>
      </c>
      <c r="E71" s="69">
        <v>1.6700311983850247</v>
      </c>
      <c r="F71" s="69">
        <v>36.25</v>
      </c>
      <c r="G71" s="70">
        <v>415</v>
      </c>
      <c r="H71" s="70">
        <v>838.46153846153845</v>
      </c>
      <c r="I71" s="69">
        <v>11.904761904761903</v>
      </c>
      <c r="J71" s="69">
        <v>13.333333333333334</v>
      </c>
      <c r="K71" s="69">
        <v>30</v>
      </c>
      <c r="L71" s="69">
        <v>100</v>
      </c>
      <c r="M71" s="69">
        <v>36.84210526315789</v>
      </c>
      <c r="N71" s="69">
        <v>48.979591836734691</v>
      </c>
      <c r="O71" s="69">
        <v>6.1224489795918364</v>
      </c>
      <c r="P71" s="69">
        <v>36.363636363636367</v>
      </c>
      <c r="Q71" s="69">
        <v>0</v>
      </c>
      <c r="Y71" s="67">
        <v>68</v>
      </c>
      <c r="Z71" s="66" t="s">
        <v>66</v>
      </c>
      <c r="AA71" s="66">
        <f t="shared" si="6"/>
        <v>100</v>
      </c>
      <c r="AB71" s="66">
        <f t="shared" si="7"/>
        <v>100.0068</v>
      </c>
      <c r="AC71" s="66">
        <f t="shared" si="8"/>
        <v>1</v>
      </c>
      <c r="AD71" s="66" t="str">
        <f t="shared" si="9"/>
        <v>Moyne</v>
      </c>
      <c r="AE71" s="66">
        <f t="shared" si="10"/>
        <v>0</v>
      </c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</row>
    <row r="72" spans="2:48" x14ac:dyDescent="0.35">
      <c r="B72" s="66">
        <v>69</v>
      </c>
      <c r="C72" s="66" t="s">
        <v>67</v>
      </c>
      <c r="D72" s="66">
        <v>381</v>
      </c>
      <c r="E72" s="69">
        <v>1.4639206946899255</v>
      </c>
      <c r="F72" s="69">
        <v>21.388888888888889</v>
      </c>
      <c r="G72" s="70">
        <v>451.85185185185185</v>
      </c>
      <c r="H72" s="70">
        <v>1015.625</v>
      </c>
      <c r="I72" s="69">
        <v>10.326086956521738</v>
      </c>
      <c r="J72" s="69">
        <v>5.1470588235294112</v>
      </c>
      <c r="K72" s="69">
        <v>51.904761904761912</v>
      </c>
      <c r="L72" s="69">
        <v>31.03448275862069</v>
      </c>
      <c r="M72" s="69">
        <v>45.132743362831853</v>
      </c>
      <c r="N72" s="69">
        <v>43.147208121827411</v>
      </c>
      <c r="O72" s="69">
        <v>14.213197969543149</v>
      </c>
      <c r="P72" s="69">
        <v>24.226804123711339</v>
      </c>
      <c r="Q72" s="69">
        <v>9.375</v>
      </c>
      <c r="Y72" s="66">
        <v>69</v>
      </c>
      <c r="Z72" s="66" t="s">
        <v>67</v>
      </c>
      <c r="AA72" s="66">
        <f t="shared" si="6"/>
        <v>31.03448275862069</v>
      </c>
      <c r="AB72" s="66">
        <f t="shared" si="7"/>
        <v>31.041382758620692</v>
      </c>
      <c r="AC72" s="66">
        <f t="shared" si="8"/>
        <v>32</v>
      </c>
      <c r="AD72" s="66" t="str">
        <f t="shared" si="9"/>
        <v>Mansfield</v>
      </c>
      <c r="AE72" s="66">
        <f t="shared" si="10"/>
        <v>0</v>
      </c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</row>
    <row r="73" spans="2:48" x14ac:dyDescent="0.35">
      <c r="B73" s="66">
        <v>70</v>
      </c>
      <c r="C73" s="66" t="s">
        <v>68</v>
      </c>
      <c r="D73" s="66">
        <v>556</v>
      </c>
      <c r="E73" s="69">
        <v>1.8072484966682918</v>
      </c>
      <c r="F73" s="69">
        <v>21.6015625</v>
      </c>
      <c r="G73" s="70">
        <v>444.44444444444446</v>
      </c>
      <c r="H73" s="70">
        <v>989.36170212765956</v>
      </c>
      <c r="I73" s="69">
        <v>9.2105263157894726</v>
      </c>
      <c r="J73" s="69">
        <v>11.881188118811881</v>
      </c>
      <c r="K73" s="69">
        <v>47.005988023952092</v>
      </c>
      <c r="L73" s="69">
        <v>25</v>
      </c>
      <c r="M73" s="69">
        <v>58.282208588957054</v>
      </c>
      <c r="N73" s="69">
        <v>31.417624521072796</v>
      </c>
      <c r="O73" s="69">
        <v>28.735632183908045</v>
      </c>
      <c r="P73" s="69">
        <v>17.670682730923694</v>
      </c>
      <c r="Q73" s="69">
        <v>7.5471698113207548</v>
      </c>
      <c r="Y73" s="66">
        <v>70</v>
      </c>
      <c r="Z73" s="66" t="s">
        <v>68</v>
      </c>
      <c r="AA73" s="66">
        <f t="shared" si="6"/>
        <v>25</v>
      </c>
      <c r="AB73" s="66">
        <f t="shared" si="7"/>
        <v>25.007000000000001</v>
      </c>
      <c r="AC73" s="66">
        <f t="shared" si="8"/>
        <v>44</v>
      </c>
      <c r="AD73" s="66" t="str">
        <f t="shared" si="9"/>
        <v>Manningham</v>
      </c>
      <c r="AE73" s="66">
        <f t="shared" si="10"/>
        <v>0</v>
      </c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</row>
    <row r="74" spans="2:48" x14ac:dyDescent="0.35">
      <c r="B74" s="66">
        <v>71</v>
      </c>
      <c r="C74" s="66" t="s">
        <v>69</v>
      </c>
      <c r="D74" s="66">
        <v>646</v>
      </c>
      <c r="E74" s="69">
        <v>1.650780671044898</v>
      </c>
      <c r="F74" s="69">
        <v>25.76530612244898</v>
      </c>
      <c r="G74" s="70">
        <v>408.97435897435895</v>
      </c>
      <c r="H74" s="70">
        <v>1162.7358490566037</v>
      </c>
      <c r="I74" s="69">
        <v>9.7001763668430332</v>
      </c>
      <c r="J74" s="69">
        <v>14.102564102564102</v>
      </c>
      <c r="K74" s="69">
        <v>50.408719346049047</v>
      </c>
      <c r="L74" s="69">
        <v>11.538461538461538</v>
      </c>
      <c r="M74" s="69">
        <v>39.344262295081968</v>
      </c>
      <c r="N74" s="69">
        <v>51.768488745980711</v>
      </c>
      <c r="O74" s="69">
        <v>12.861736334405144</v>
      </c>
      <c r="P74" s="69">
        <v>25.170068027210885</v>
      </c>
      <c r="Q74" s="69">
        <v>20.454545454545457</v>
      </c>
      <c r="Y74" s="66">
        <v>71</v>
      </c>
      <c r="Z74" s="66" t="s">
        <v>69</v>
      </c>
      <c r="AA74" s="66">
        <f t="shared" si="6"/>
        <v>11.538461538461538</v>
      </c>
      <c r="AB74" s="66">
        <f t="shared" si="7"/>
        <v>11.545561538461538</v>
      </c>
      <c r="AC74" s="66">
        <f t="shared" si="8"/>
        <v>62</v>
      </c>
      <c r="AD74" s="66" t="str">
        <f t="shared" si="9"/>
        <v>Loddon</v>
      </c>
      <c r="AE74" s="66">
        <f t="shared" si="10"/>
        <v>0</v>
      </c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</row>
    <row r="75" spans="2:48" x14ac:dyDescent="0.35">
      <c r="B75" s="66">
        <v>72</v>
      </c>
      <c r="C75" s="66" t="s">
        <v>70</v>
      </c>
      <c r="D75" s="66">
        <v>32</v>
      </c>
      <c r="E75" s="69">
        <v>0.87551299589603282</v>
      </c>
      <c r="F75" s="69">
        <v>44.5</v>
      </c>
      <c r="G75" s="70">
        <v>450</v>
      </c>
      <c r="H75" s="70">
        <v>781.25</v>
      </c>
      <c r="I75" s="69">
        <v>8.3333333333333321</v>
      </c>
      <c r="J75" s="69">
        <v>0</v>
      </c>
      <c r="K75" s="69">
        <v>21.428571428571427</v>
      </c>
      <c r="L75" s="69">
        <v>0</v>
      </c>
      <c r="M75" s="69">
        <v>0</v>
      </c>
      <c r="N75" s="69">
        <v>75</v>
      </c>
      <c r="O75" s="69">
        <v>0</v>
      </c>
      <c r="P75" s="69">
        <v>64.285714285714292</v>
      </c>
      <c r="Q75" s="69">
        <v>0</v>
      </c>
      <c r="Y75" s="66">
        <v>72</v>
      </c>
      <c r="Z75" s="66" t="s">
        <v>70</v>
      </c>
      <c r="AA75" s="66">
        <f t="shared" si="6"/>
        <v>0</v>
      </c>
      <c r="AB75" s="66">
        <f t="shared" si="7"/>
        <v>7.2000000000000007E-3</v>
      </c>
      <c r="AC75" s="66">
        <f t="shared" si="8"/>
        <v>65</v>
      </c>
      <c r="AD75" s="66" t="str">
        <f t="shared" si="9"/>
        <v>Indigo</v>
      </c>
      <c r="AE75" s="66">
        <f t="shared" si="10"/>
        <v>0</v>
      </c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</row>
    <row r="76" spans="2:48" x14ac:dyDescent="0.35">
      <c r="B76" s="66">
        <v>73</v>
      </c>
      <c r="C76" s="66" t="s">
        <v>71</v>
      </c>
      <c r="D76" s="66">
        <v>357</v>
      </c>
      <c r="E76" s="69">
        <v>0.22936074526180533</v>
      </c>
      <c r="F76" s="69">
        <v>28.541666666666668</v>
      </c>
      <c r="G76" s="70">
        <v>467.10526315789474</v>
      </c>
      <c r="H76" s="70">
        <v>1361.8421052631579</v>
      </c>
      <c r="I76" s="69">
        <v>6.4139941690962097</v>
      </c>
      <c r="J76" s="69">
        <v>4.0816326530612246</v>
      </c>
      <c r="K76" s="69">
        <v>60.569105691056912</v>
      </c>
      <c r="L76" s="69">
        <v>22.222222222222221</v>
      </c>
      <c r="M76" s="69">
        <v>48</v>
      </c>
      <c r="N76" s="69">
        <v>42.222222222222221</v>
      </c>
      <c r="O76" s="69">
        <v>15.111111111111111</v>
      </c>
      <c r="P76" s="69">
        <v>15</v>
      </c>
      <c r="Q76" s="69">
        <v>0</v>
      </c>
      <c r="Y76" s="67">
        <v>73</v>
      </c>
      <c r="Z76" s="66" t="s">
        <v>71</v>
      </c>
      <c r="AA76" s="66">
        <f t="shared" si="6"/>
        <v>22.222222222222221</v>
      </c>
      <c r="AB76" s="66">
        <f t="shared" si="7"/>
        <v>22.229522222222222</v>
      </c>
      <c r="AC76" s="66">
        <f t="shared" si="8"/>
        <v>47</v>
      </c>
      <c r="AD76" s="66" t="str">
        <f t="shared" si="9"/>
        <v>Hindmarsh</v>
      </c>
      <c r="AE76" s="66">
        <f t="shared" si="10"/>
        <v>0</v>
      </c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</row>
    <row r="77" spans="2:48" x14ac:dyDescent="0.35">
      <c r="B77" s="66">
        <v>74</v>
      </c>
      <c r="C77" s="66" t="s">
        <v>72</v>
      </c>
      <c r="D77" s="66">
        <v>1635</v>
      </c>
      <c r="E77" s="69">
        <v>0.87690599674981629</v>
      </c>
      <c r="F77" s="69">
        <v>22.145390070921987</v>
      </c>
      <c r="G77" s="70">
        <v>554</v>
      </c>
      <c r="H77" s="70">
        <v>1580.6451612903227</v>
      </c>
      <c r="I77" s="69">
        <v>7.1563088512241055</v>
      </c>
      <c r="J77" s="69">
        <v>9.7058823529411775</v>
      </c>
      <c r="K77" s="69">
        <v>56.154628687690746</v>
      </c>
      <c r="L77" s="69">
        <v>20.149253731343283</v>
      </c>
      <c r="M77" s="69">
        <v>44.090056285178235</v>
      </c>
      <c r="N77" s="69">
        <v>45.694444444444443</v>
      </c>
      <c r="O77" s="69">
        <v>13.194444444444445</v>
      </c>
      <c r="P77" s="69">
        <v>12.195121951219512</v>
      </c>
      <c r="Q77" s="69">
        <v>15.714285714285714</v>
      </c>
      <c r="Y77" s="66">
        <v>74</v>
      </c>
      <c r="Z77" s="66" t="s">
        <v>72</v>
      </c>
      <c r="AA77" s="66">
        <f t="shared" si="6"/>
        <v>20.149253731343283</v>
      </c>
      <c r="AB77" s="66">
        <f t="shared" si="7"/>
        <v>20.156653731343283</v>
      </c>
      <c r="AC77" s="66">
        <f t="shared" si="8"/>
        <v>50</v>
      </c>
      <c r="AD77" s="66" t="str">
        <f t="shared" si="9"/>
        <v>Hepburn</v>
      </c>
      <c r="AE77" s="66">
        <f t="shared" si="10"/>
        <v>0</v>
      </c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</row>
    <row r="78" spans="2:48" x14ac:dyDescent="0.35">
      <c r="B78" s="66">
        <v>75</v>
      </c>
      <c r="C78" s="66" t="s">
        <v>73</v>
      </c>
      <c r="D78" s="66">
        <v>980</v>
      </c>
      <c r="E78" s="69">
        <v>2.7242654212881883</v>
      </c>
      <c r="F78" s="69">
        <v>19.607438016528924</v>
      </c>
      <c r="G78" s="70">
        <v>465.38461538461536</v>
      </c>
      <c r="H78" s="70">
        <v>1129.3859649122808</v>
      </c>
      <c r="I78" s="69">
        <v>10.084033613445378</v>
      </c>
      <c r="J78" s="69">
        <v>13.764044943820226</v>
      </c>
      <c r="K78" s="69">
        <v>44.851657940663173</v>
      </c>
      <c r="L78" s="69">
        <v>32.911392405063289</v>
      </c>
      <c r="M78" s="69">
        <v>56.834532374100718</v>
      </c>
      <c r="N78" s="69">
        <v>31.625835189309576</v>
      </c>
      <c r="O78" s="69">
        <v>19.821826280623608</v>
      </c>
      <c r="P78" s="69">
        <v>17.84037558685446</v>
      </c>
      <c r="Q78" s="69">
        <v>18.75</v>
      </c>
      <c r="Y78" s="66">
        <v>75</v>
      </c>
      <c r="Z78" s="66" t="s">
        <v>73</v>
      </c>
      <c r="AA78" s="66">
        <f t="shared" si="6"/>
        <v>32.911392405063289</v>
      </c>
      <c r="AB78" s="66">
        <f t="shared" si="7"/>
        <v>32.918892405063289</v>
      </c>
      <c r="AC78" s="66">
        <f t="shared" si="8"/>
        <v>29</v>
      </c>
      <c r="AD78" s="66" t="str">
        <f t="shared" si="9"/>
        <v>Golden Plains</v>
      </c>
      <c r="AE78" s="66">
        <f t="shared" si="10"/>
        <v>0</v>
      </c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</row>
    <row r="79" spans="2:48" x14ac:dyDescent="0.35">
      <c r="B79" s="66">
        <v>76</v>
      </c>
      <c r="C79" s="66" t="s">
        <v>74</v>
      </c>
      <c r="D79" s="66">
        <v>1732</v>
      </c>
      <c r="E79" s="69">
        <v>0.84672018146797423</v>
      </c>
      <c r="F79" s="69">
        <v>22.51543209876543</v>
      </c>
      <c r="G79" s="70">
        <v>507.3943661971831</v>
      </c>
      <c r="H79" s="70">
        <v>1566.3461538461538</v>
      </c>
      <c r="I79" s="69">
        <v>7.4168797953964196</v>
      </c>
      <c r="J79" s="69">
        <v>9.1787439613526569</v>
      </c>
      <c r="K79" s="69">
        <v>56.21052631578948</v>
      </c>
      <c r="L79" s="69">
        <v>30.075187969924812</v>
      </c>
      <c r="M79" s="69">
        <v>47.302158273381295</v>
      </c>
      <c r="N79" s="69">
        <v>43.832020997375324</v>
      </c>
      <c r="O79" s="69">
        <v>8.3989501312335957</v>
      </c>
      <c r="P79" s="69">
        <v>11.732605729877218</v>
      </c>
      <c r="Q79" s="69">
        <v>14.906832298136646</v>
      </c>
      <c r="Y79" s="66">
        <v>76</v>
      </c>
      <c r="Z79" s="66" t="s">
        <v>74</v>
      </c>
      <c r="AA79" s="66">
        <f t="shared" si="6"/>
        <v>30.075187969924812</v>
      </c>
      <c r="AB79" s="66">
        <f t="shared" si="7"/>
        <v>30.082787969924812</v>
      </c>
      <c r="AC79" s="66">
        <f t="shared" si="8"/>
        <v>33</v>
      </c>
      <c r="AD79" s="66" t="str">
        <f t="shared" si="9"/>
        <v>Glen Eira</v>
      </c>
      <c r="AE79" s="66">
        <f t="shared" si="10"/>
        <v>0</v>
      </c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</row>
    <row r="80" spans="2:48" x14ac:dyDescent="0.35">
      <c r="B80" s="66">
        <v>77</v>
      </c>
      <c r="C80" s="66" t="s">
        <v>76</v>
      </c>
      <c r="D80" s="66">
        <v>382</v>
      </c>
      <c r="E80" s="69">
        <v>0.48591235769255231</v>
      </c>
      <c r="F80" s="69">
        <v>29.907407407407408</v>
      </c>
      <c r="G80" s="70">
        <v>627.70270270270271</v>
      </c>
      <c r="H80" s="70">
        <v>1615.7407407407406</v>
      </c>
      <c r="I80" s="69">
        <v>8.8235294117647065</v>
      </c>
      <c r="J80" s="69">
        <v>5.4298642533936654</v>
      </c>
      <c r="K80" s="69">
        <v>72.5</v>
      </c>
      <c r="L80" s="69">
        <v>16.129032258064516</v>
      </c>
      <c r="M80" s="69">
        <v>43.661971830985912</v>
      </c>
      <c r="N80" s="69">
        <v>20.849420849420849</v>
      </c>
      <c r="O80" s="69">
        <v>25.482625482625483</v>
      </c>
      <c r="P80" s="69">
        <v>17.131474103585656</v>
      </c>
      <c r="Q80" s="69">
        <v>0</v>
      </c>
      <c r="Y80" s="66">
        <v>77</v>
      </c>
      <c r="Z80" s="66" t="s">
        <v>76</v>
      </c>
      <c r="AA80" s="66">
        <f t="shared" si="6"/>
        <v>16.129032258064516</v>
      </c>
      <c r="AB80" s="66">
        <f t="shared" si="7"/>
        <v>16.136732258064516</v>
      </c>
      <c r="AC80" s="66">
        <f t="shared" si="8"/>
        <v>58</v>
      </c>
      <c r="AD80" s="66" t="str">
        <f t="shared" si="9"/>
        <v>Boroondara</v>
      </c>
      <c r="AE80" s="66">
        <f t="shared" si="10"/>
        <v>0</v>
      </c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</row>
    <row r="81" spans="2:48" x14ac:dyDescent="0.35">
      <c r="B81" s="66">
        <v>78</v>
      </c>
      <c r="C81" s="66" t="s">
        <v>75</v>
      </c>
      <c r="D81" s="66">
        <v>1359</v>
      </c>
      <c r="E81" s="69">
        <v>0.96545256921207989</v>
      </c>
      <c r="F81" s="69">
        <v>23.342696629213485</v>
      </c>
      <c r="G81" s="70">
        <v>532.14285714285711</v>
      </c>
      <c r="H81" s="70">
        <v>1517.1875</v>
      </c>
      <c r="I81" s="69">
        <v>7.0623591284748306</v>
      </c>
      <c r="J81" s="69">
        <v>9.8389982110912353</v>
      </c>
      <c r="K81" s="69">
        <v>52.723059096176129</v>
      </c>
      <c r="L81" s="69">
        <v>26.373626373626376</v>
      </c>
      <c r="M81" s="69">
        <v>40.732265446224261</v>
      </c>
      <c r="N81" s="69">
        <v>63.917525773195869</v>
      </c>
      <c r="O81" s="69">
        <v>8.5419734904270985</v>
      </c>
      <c r="P81" s="69">
        <v>14.586466165413533</v>
      </c>
      <c r="Q81" s="69">
        <v>3.7593984962406015</v>
      </c>
      <c r="Y81" s="67">
        <v>78</v>
      </c>
      <c r="Z81" s="66" t="s">
        <v>75</v>
      </c>
      <c r="AA81" s="66">
        <f t="shared" si="6"/>
        <v>26.373626373626376</v>
      </c>
      <c r="AB81" s="66">
        <f t="shared" si="7"/>
        <v>26.381426373626375</v>
      </c>
      <c r="AC81" s="66">
        <f t="shared" si="8"/>
        <v>41</v>
      </c>
      <c r="AD81" s="66" t="str">
        <f t="shared" si="9"/>
        <v>Ararat</v>
      </c>
      <c r="AE81" s="66">
        <f t="shared" si="10"/>
        <v>0</v>
      </c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</row>
    <row r="82" spans="2:48" x14ac:dyDescent="0.35">
      <c r="B82" s="66">
        <v>79</v>
      </c>
      <c r="C82" s="66" t="s">
        <v>89</v>
      </c>
      <c r="D82" s="66">
        <v>79</v>
      </c>
      <c r="E82" s="69">
        <v>1.3004115226337449</v>
      </c>
      <c r="F82" s="69">
        <v>19.772727272727273</v>
      </c>
      <c r="G82" s="70">
        <v>310.71428571428572</v>
      </c>
      <c r="H82" s="70">
        <v>751.08695652173913</v>
      </c>
      <c r="I82" s="69">
        <v>18.666666666666668</v>
      </c>
      <c r="J82" s="69">
        <v>10.714285714285714</v>
      </c>
      <c r="K82" s="69">
        <v>31.25</v>
      </c>
      <c r="L82" s="69">
        <v>0</v>
      </c>
      <c r="M82" s="69">
        <v>42.105263157894733</v>
      </c>
      <c r="N82" s="69">
        <v>62.222222222222221</v>
      </c>
      <c r="O82" s="69">
        <v>0</v>
      </c>
      <c r="P82" s="69">
        <v>29.545454545454547</v>
      </c>
      <c r="Q82" s="69">
        <v>0</v>
      </c>
      <c r="Y82" s="66">
        <v>79</v>
      </c>
      <c r="Z82" s="66" t="s">
        <v>89</v>
      </c>
      <c r="AA82" s="66">
        <f t="shared" si="6"/>
        <v>0</v>
      </c>
      <c r="AB82" s="66">
        <f t="shared" si="7"/>
        <v>7.9000000000000008E-3</v>
      </c>
      <c r="AC82" s="66">
        <f t="shared" si="8"/>
        <v>64</v>
      </c>
      <c r="AD82" s="66" t="str">
        <f t="shared" si="9"/>
        <v>Alpine</v>
      </c>
      <c r="AE82" s="66">
        <f t="shared" si="10"/>
        <v>0</v>
      </c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</row>
    <row r="83" spans="2:48" x14ac:dyDescent="0.35">
      <c r="B83" s="66">
        <v>80</v>
      </c>
      <c r="C83" s="66" t="s">
        <v>78</v>
      </c>
      <c r="D83" s="66">
        <v>47788</v>
      </c>
      <c r="E83" s="69">
        <v>0.86380376969691486</v>
      </c>
      <c r="F83" s="69">
        <v>23.747368421052631</v>
      </c>
      <c r="G83" s="70">
        <v>480.20512820512818</v>
      </c>
      <c r="H83" s="70">
        <v>1200</v>
      </c>
      <c r="I83" s="69">
        <v>8.5712401925232413</v>
      </c>
      <c r="J83" s="69">
        <v>9.7228055438891214</v>
      </c>
      <c r="K83" s="69">
        <v>53.179917740235908</v>
      </c>
      <c r="L83" s="69">
        <v>30.145427655903379</v>
      </c>
      <c r="M83" s="69">
        <v>48.209229898074746</v>
      </c>
      <c r="N83" s="69">
        <v>43.316654753395284</v>
      </c>
      <c r="O83" s="69">
        <v>15.002312576209897</v>
      </c>
      <c r="P83" s="69">
        <v>18.875554969449208</v>
      </c>
      <c r="Q83" s="69">
        <v>14.729434603251637</v>
      </c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</row>
  </sheetData>
  <sheetProtection sheet="1" objects="1" scenarios="1"/>
  <mergeCells count="1">
    <mergeCell ref="AK1:AV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36</xdr:col>
                    <xdr:colOff>9525</xdr:colOff>
                    <xdr:row>2</xdr:row>
                    <xdr:rowOff>228600</xdr:rowOff>
                  </from>
                  <to>
                    <xdr:col>44</xdr:col>
                    <xdr:colOff>447675</xdr:colOff>
                    <xdr:row>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A6819698</value>
    </field>
    <field name="Objective-Title">
      <value order="0">ZZZZZL Profiles of Indigenous residents</value>
    </field>
    <field name="Objective-Description">
      <value order="0"/>
    </field>
    <field name="Objective-CreationStamp">
      <value order="0">2020-08-30T21:53:41Z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2020-11-24T07:16:03Z</value>
    </field>
    <field name="Objective-ModificationStamp">
      <value order="0">2020-12-14T06:13:46Z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vA8897400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Data2</vt:lpstr>
      <vt:lpstr>Conditions</vt:lpstr>
      <vt:lpstr>Data1</vt:lpstr>
      <vt:lpstr>Data2 (2)</vt:lpstr>
      <vt:lpstr>Conditions Summary</vt:lpstr>
      <vt:lpstr>Trends</vt:lpstr>
      <vt:lpstr>Comparison</vt:lpstr>
      <vt:lpstr>Comparison!Print_Area</vt:lpstr>
      <vt:lpstr>Conditions!Print_Area</vt:lpstr>
      <vt:lpstr>'Conditions Summary'!Print_Area</vt:lpstr>
      <vt:lpstr>Trends!Print_Area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2019-10-10T07:13:44Z</cp:lastPrinted>
  <dcterms:created xsi:type="dcterms:W3CDTF">2007-11-28T22:14:52Z</dcterms:created>
  <dcterms:modified xsi:type="dcterms:W3CDTF">2020-08-19T05:00:44Z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A6819698</vt:lpwstr>
  </property>
  <property fmtid="{D5CDD505-2E9C-101B-9397-08002B2CF9AE}" pid="4" name="Objective-Title">
    <vt:lpwstr>ZZZZZL Profiles of Indigenous residents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2020-08-30T21:53:41Z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2020-11-24T07:16:03Z</vt:filetime>
  </property>
  <property fmtid="{D5CDD505-2E9C-101B-9397-08002B2CF9AE}" pid="10" name="Objective-ModificationStamp">
    <vt:filetime>2020-12-14T06:13:46Z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vA8897400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